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68240624-217B-407E-8510-D4EA4915FDFA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44" i="1" l="1"/>
  <c r="BQ42" i="1" l="1"/>
  <c r="BQ38" i="1"/>
  <c r="BQ32" i="1"/>
  <c r="BQ28" i="1"/>
  <c r="BQ25" i="1"/>
  <c r="BQ22" i="1"/>
  <c r="BQ18" i="1"/>
  <c r="BQ15" i="1"/>
  <c r="BQ11" i="1"/>
  <c r="BQ9" i="1"/>
  <c r="BQ5" i="1"/>
  <c r="CE39" i="1" l="1"/>
  <c r="CE36" i="1"/>
  <c r="CE34" i="1"/>
  <c r="CE33" i="1"/>
  <c r="CE31" i="1"/>
  <c r="CE28" i="1"/>
  <c r="CE26" i="1"/>
  <c r="CE23" i="1"/>
  <c r="CE19" i="1"/>
  <c r="CE16" i="1"/>
  <c r="CE14" i="1"/>
  <c r="CE11" i="1"/>
  <c r="CE9" i="1"/>
  <c r="CE7" i="1"/>
  <c r="AL42" i="1"/>
  <c r="AL38" i="1"/>
  <c r="AL32" i="1"/>
  <c r="AL28" i="1"/>
  <c r="AL25" i="1"/>
  <c r="AL22" i="1"/>
  <c r="AL18" i="1"/>
  <c r="AL15" i="1"/>
  <c r="AL11" i="1"/>
  <c r="AL9" i="1"/>
  <c r="AL5" i="1"/>
  <c r="AK42" i="1"/>
  <c r="AK38" i="1"/>
  <c r="AK32" i="1"/>
  <c r="AK28" i="1"/>
  <c r="AK25" i="1"/>
  <c r="AK22" i="1"/>
  <c r="AK18" i="1"/>
  <c r="AK15" i="1"/>
  <c r="AK11" i="1"/>
  <c r="AK9" i="1"/>
  <c r="AK5" i="1"/>
  <c r="AZ42" i="1"/>
  <c r="BC42" i="1" s="1"/>
  <c r="AZ38" i="1"/>
  <c r="BC38" i="1" s="1"/>
  <c r="AZ32" i="1"/>
  <c r="BC32" i="1" s="1"/>
  <c r="AZ28" i="1"/>
  <c r="BC28" i="1" s="1"/>
  <c r="AZ25" i="1"/>
  <c r="BC25" i="1" s="1"/>
  <c r="AZ22" i="1"/>
  <c r="BC22" i="1" s="1"/>
  <c r="AZ18" i="1"/>
  <c r="BC18" i="1" s="1"/>
  <c r="AZ15" i="1"/>
  <c r="BC15" i="1" s="1"/>
  <c r="AZ11" i="1"/>
  <c r="BC11" i="1" s="1"/>
  <c r="AZ9" i="1"/>
  <c r="BC9" i="1" s="1"/>
  <c r="AZ5" i="1"/>
  <c r="BC5" i="1" s="1"/>
  <c r="N27" i="1"/>
  <c r="N24" i="1"/>
  <c r="N22" i="1"/>
  <c r="N20" i="1"/>
  <c r="N17" i="1"/>
  <c r="N13" i="1"/>
  <c r="N11" i="1"/>
  <c r="N10" i="1"/>
</calcChain>
</file>

<file path=xl/sharedStrings.xml><?xml version="1.0" encoding="utf-8"?>
<sst xmlns="http://schemas.openxmlformats.org/spreadsheetml/2006/main" count="390" uniqueCount="159">
  <si>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</si>
  <si>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</si>
  <si>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</si>
  <si>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</si>
  <si>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</si>
  <si>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</si>
  <si>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</si>
  <si>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</si>
  <si>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</si>
  <si>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</si>
  <si>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</si>
  <si>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</si>
  <si>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</si>
  <si>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</si>
  <si>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</si>
  <si>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</si>
  <si>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</si>
  <si>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</si>
  <si>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</si>
  <si>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</si>
  <si>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</si>
  <si>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</si>
  <si>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</si>
  <si>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</si>
  <si>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</si>
  <si>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</si>
  <si>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</si>
  <si>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</si>
  <si>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</si>
  <si>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</si>
  <si>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</si>
  <si>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</si>
  <si>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</si>
  <si>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</si>
  <si>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</si>
  <si>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</si>
  <si>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</si>
  <si>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</si>
  <si>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</si>
  <si>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</si>
  <si>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</si>
  <si>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</si>
  <si>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</si>
  <si>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</si>
  <si>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</si>
  <si>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</si>
  <si>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</si>
  <si>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</si>
  <si>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</si>
  <si>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</si>
  <si>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</si>
  <si>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</si>
  <si>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</si>
  <si>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</si>
  <si>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</si>
  <si>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</si>
  <si>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</si>
  <si>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</si>
  <si>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</si>
  <si>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StartFlowering</t>
  </si>
  <si>
    <t>Maturity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</si>
  <si>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</si>
  <si>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</si>
  <si>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</si>
  <si>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</si>
  <si>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</si>
  <si>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</si>
  <si>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</si>
  <si>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</si>
  <si>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</si>
  <si>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</si>
  <si>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</si>
  <si>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</si>
  <si>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</si>
  <si>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</si>
  <si>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</si>
  <si>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</si>
  <si>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</si>
  <si>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</si>
  <si>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</si>
  <si>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</si>
  <si>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</si>
  <si>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</si>
  <si>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</si>
  <si>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</si>
  <si>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</si>
  <si>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</si>
  <si>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</si>
  <si>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</si>
  <si>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</si>
  <si>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</si>
  <si>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</si>
  <si>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</si>
  <si>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</si>
  <si>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</si>
  <si>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</si>
  <si>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</si>
  <si>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</si>
  <si>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</si>
  <si>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</si>
  <si>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</si>
  <si>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</si>
  <si>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</si>
  <si>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</si>
  <si>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</si>
  <si>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EXP 2: 2002-2003 Narrabri growth analysis: conventionally spaced (1m) treatment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</si>
  <si>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</si>
  <si>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</si>
  <si>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</si>
  <si>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</si>
  <si>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</si>
  <si>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</si>
  <si>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</si>
  <si>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</si>
  <si>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</si>
  <si>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</si>
  <si>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</si>
  <si>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</si>
  <si>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</si>
  <si>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</si>
  <si>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</si>
  <si>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</si>
  <si>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</si>
  <si>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</si>
  <si>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</si>
  <si>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</si>
  <si>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</si>
  <si>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</si>
  <si>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</si>
  <si>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</si>
  <si>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</si>
  <si>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</si>
  <si>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</si>
  <si>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</si>
  <si>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</si>
  <si>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</si>
  <si>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</si>
  <si>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</si>
  <si>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</si>
  <si>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</si>
  <si>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</si>
  <si>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</si>
  <si>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</si>
  <si>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</si>
  <si>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</si>
  <si>
    <t>Narrabri0203UNR</t>
  </si>
  <si>
    <t>EXP 2: 2002-2003 Narrabri growth analysis: UNR (0.38m) treatment</t>
  </si>
  <si>
    <t>Narrabri0203Conventional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</si>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</sst>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  <xf numFmtId="1" fontId="4" fillId="0" borderId="0" xfId="2" applyNumberFormat="1" applyFont="1" applyProtection="1">
      <protection locked="0"/>
    </xf>
    <xf numFmtId="1" fontId="4" fillId="0" borderId="0" xfId="2" applyNumberFormat="1" applyFont="1"/>
    <xf numFmtId="0" fontId="4" fillId="0" borderId="0" xfId="2" applyFont="1"/>
    <xf numFmtId="0" fontId="4" fillId="0" borderId="0" xfId="2" applyFont="1" applyProtection="1">
      <protection locked="0"/>
    </xf>
    <xf numFmtId="1" fontId="4" fillId="0" borderId="0" xfId="2" applyNumberFormat="1" applyFont="1" applyFill="1" applyProtection="1">
      <protection locked="0"/>
    </xf>
  </cellXfs>
  <cellStyles count="3">
    <cellStyle name="Bad" xfId="1" builtinId="27"/>
    <cellStyle name="Normal" xfId="0" builtinId="0"/>
    <cellStyle name="Normal 2" xfId="2" xr:uid="{4980968D-DE36-44C4-8BE9-28B36F352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L7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24.5703125" bestFit="1" customWidth="1"/>
    <col min="2" max="2" width="74.14062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12.2851562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11" bestFit="1" customWidth="1"/>
    <col min="40" max="40" width="12" style="11" bestFit="1" customWidth="1"/>
    <col min="41" max="41" width="7.7109375" style="11" bestFit="1" customWidth="1"/>
    <col min="42" max="42" width="8.85546875" bestFit="1" customWidth="1"/>
    <col min="43" max="43" width="9.42578125" style="11" bestFit="1" customWidth="1"/>
    <col min="44" max="44" width="12" style="11" customWidth="1"/>
    <col min="45" max="45" width="7.7109375" style="11" bestFit="1" customWidth="1"/>
    <col min="46" max="46" width="10" style="11" bestFit="1" customWidth="1"/>
    <col min="47" max="47" width="12.5703125" style="11" bestFit="1" customWidth="1"/>
    <col min="48" max="48" width="8.28515625" style="11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2" bestFit="1" customWidth="1"/>
    <col min="60" max="60" width="16.42578125" bestFit="1" customWidth="1"/>
    <col min="61" max="61" width="17.5703125" bestFit="1" customWidth="1"/>
    <col min="62" max="62" width="13.42578125" bestFit="1" customWidth="1"/>
    <col min="63" max="63" width="6.7109375" bestFit="1" customWidth="1"/>
    <col min="64" max="64" width="12" bestFit="1" customWidth="1"/>
    <col min="65" max="65" width="16.28515625" bestFit="1" customWidth="1"/>
    <col min="66" max="66" width="32.42578125" bestFit="1" customWidth="1"/>
    <col min="67" max="67" width="31.42578125" bestFit="1" customWidth="1"/>
    <col min="68" max="68" width="31.140625" bestFit="1" customWidth="1"/>
    <col min="69" max="69" width="14.140625" bestFit="1" customWidth="1"/>
    <col min="70" max="70" width="9" bestFit="1" customWidth="1"/>
    <col min="71" max="71" width="7.5703125" bestFit="1" customWidth="1"/>
    <col min="72" max="72" width="8.7109375" bestFit="1" customWidth="1"/>
    <col min="73" max="73" width="10" bestFit="1" customWidth="1"/>
    <col min="74" max="74" width="7.140625" bestFit="1" customWidth="1"/>
    <col min="75" max="75" width="6.28515625" bestFit="1" customWidth="1"/>
    <col min="76" max="76" width="15.140625" bestFit="1" customWidth="1"/>
    <col min="77" max="77" width="12" bestFit="1" customWidth="1"/>
    <col min="78" max="78" width="11.28515625" bestFit="1" customWidth="1"/>
    <col min="79" max="79" width="10.28515625" bestFit="1" customWidth="1"/>
    <col min="80" max="80" width="10.5703125" bestFit="1" customWidth="1"/>
    <col min="81" max="81" width="12" bestFit="1" customWidth="1"/>
    <col min="82" max="82" width="11.7109375" bestFit="1" customWidth="1"/>
    <col min="83" max="83" width="14" bestFit="1" customWidth="1"/>
    <col min="84" max="84" width="11.140625" bestFit="1" customWidth="1"/>
    <col min="85" max="85" width="19.140625" bestFit="1" customWidth="1"/>
    <col min="86" max="86" width="11.140625" bestFit="1" customWidth="1"/>
    <col min="87" max="87" width="19.140625" bestFit="1" customWidth="1"/>
    <col min="88" max="88" width="11.140625" bestFit="1" customWidth="1"/>
    <col min="89" max="89" width="19.140625" bestFit="1" customWidth="1"/>
    <col min="90" max="90" width="11.140625" bestFit="1" customWidth="1"/>
    <col min="91" max="91" width="19.140625" bestFit="1" customWidth="1"/>
    <col min="92" max="92" width="11.140625" bestFit="1" customWidth="1"/>
    <col min="93" max="93" width="19.140625" bestFit="1" customWidth="1"/>
    <col min="94" max="94" width="11.140625" bestFit="1" customWidth="1"/>
    <col min="95" max="95" width="19.140625" bestFit="1" customWidth="1"/>
    <col min="96" max="96" width="11.140625" bestFit="1" customWidth="1"/>
    <col min="97" max="97" width="19.140625" bestFit="1" customWidth="1"/>
    <col min="98" max="98" width="11.140625" bestFit="1" customWidth="1"/>
    <col min="99" max="99" width="19.140625" bestFit="1" customWidth="1"/>
    <col min="100" max="100" width="11.140625" bestFit="1" customWidth="1"/>
    <col min="101" max="101" width="19.140625" bestFit="1" customWidth="1"/>
    <col min="102" max="102" width="12.140625" bestFit="1" customWidth="1"/>
    <col min="103" max="103" width="20.28515625" bestFit="1" customWidth="1"/>
    <col min="104" max="104" width="12.140625" bestFit="1" customWidth="1"/>
    <col min="105" max="105" width="20.28515625" bestFit="1" customWidth="1"/>
    <col min="106" max="106" width="12.140625" bestFit="1" customWidth="1"/>
    <col min="107" max="107" width="20.28515625" bestFit="1" customWidth="1"/>
    <col min="108" max="108" width="7.140625" bestFit="1" customWidth="1"/>
    <col min="109" max="109" width="18.140625" bestFit="1" customWidth="1"/>
    <col min="110" max="110" width="18.28515625" bestFit="1" customWidth="1"/>
    <col min="111" max="111" width="18.140625" bestFit="1" customWidth="1"/>
    <col min="112" max="112" width="18.28515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7" bestFit="1" customWidth="1"/>
    <col min="126" max="133" width="18" bestFit="1" customWidth="1"/>
    <col min="134" max="134" width="5.85546875" bestFit="1" customWidth="1"/>
    <col min="135" max="142" width="23.42578125" bestFit="1" customWidth="1"/>
  </cols>
  <sheetData>
    <row r="1" spans="1:142" x14ac:dyDescent="0.25">
      <c r="A1" t="s">
        <v>0</v>
      </c>
      <c r="B1" t="s">
        <v>81</v>
      </c>
      <c r="C1" t="s">
        <v>1</v>
      </c>
      <c r="D1" t="s">
        <v>58</v>
      </c>
      <c r="E1" t="s">
        <v>52</v>
      </c>
      <c r="F1" t="s">
        <v>44</v>
      </c>
      <c r="G1" t="s">
        <v>2</v>
      </c>
      <c r="H1" t="s">
        <v>76</v>
      </c>
      <c r="I1" t="s">
        <v>77</v>
      </c>
      <c r="J1" t="s">
        <v>78</v>
      </c>
      <c r="K1" t="s">
        <v>45</v>
      </c>
      <c r="L1" t="s">
        <v>55</v>
      </c>
      <c r="M1" t="s">
        <v>54</v>
      </c>
      <c r="N1" t="s">
        <v>107</v>
      </c>
      <c r="O1" t="s">
        <v>108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46</v>
      </c>
      <c r="V1" t="s">
        <v>47</v>
      </c>
      <c r="W1" t="s">
        <v>64</v>
      </c>
      <c r="X1" t="s">
        <v>118</v>
      </c>
      <c r="Y1" t="s">
        <v>120</v>
      </c>
      <c r="Z1" t="s">
        <v>119</v>
      </c>
      <c r="AA1" t="s">
        <v>121</v>
      </c>
      <c r="AB1" t="s">
        <v>48</v>
      </c>
      <c r="AC1" t="s">
        <v>50</v>
      </c>
      <c r="AD1" t="s">
        <v>117</v>
      </c>
      <c r="AE1" t="s">
        <v>115</v>
      </c>
      <c r="AF1" t="s">
        <v>116</v>
      </c>
      <c r="AG1" t="s">
        <v>114</v>
      </c>
      <c r="AH1" t="s">
        <v>112</v>
      </c>
      <c r="AI1" t="s">
        <v>144</v>
      </c>
      <c r="AJ1" t="s">
        <v>49</v>
      </c>
      <c r="AK1" t="s">
        <v>65</v>
      </c>
      <c r="AL1" t="s">
        <v>113</v>
      </c>
      <c r="AM1" s="11" t="s">
        <v>84</v>
      </c>
      <c r="AN1" s="11" t="s">
        <v>124</v>
      </c>
      <c r="AO1" s="11" t="s">
        <v>122</v>
      </c>
      <c r="AP1" t="s">
        <v>85</v>
      </c>
      <c r="AQ1" s="11" t="s">
        <v>86</v>
      </c>
      <c r="AR1" s="11" t="s">
        <v>123</v>
      </c>
      <c r="AS1" s="11" t="s">
        <v>125</v>
      </c>
      <c r="AT1" s="11" t="s">
        <v>126</v>
      </c>
      <c r="AU1" s="11" t="s">
        <v>127</v>
      </c>
      <c r="AV1" s="11" t="s">
        <v>128</v>
      </c>
      <c r="AW1" t="s">
        <v>87</v>
      </c>
      <c r="AX1" t="s">
        <v>88</v>
      </c>
      <c r="AY1" t="s">
        <v>89</v>
      </c>
      <c r="AZ1" t="s">
        <v>143</v>
      </c>
      <c r="BA1" t="s">
        <v>148</v>
      </c>
      <c r="BB1" t="s">
        <v>149</v>
      </c>
      <c r="BC1" t="s">
        <v>51</v>
      </c>
      <c r="BD1" t="s">
        <v>104</v>
      </c>
      <c r="BE1" t="s">
        <v>150</v>
      </c>
      <c r="BF1" t="s">
        <v>129</v>
      </c>
      <c r="BG1" t="s">
        <v>8</v>
      </c>
      <c r="BH1" t="s">
        <v>90</v>
      </c>
      <c r="BI1" t="s">
        <v>109</v>
      </c>
      <c r="BJ1" t="s">
        <v>91</v>
      </c>
      <c r="BK1" t="s">
        <v>110</v>
      </c>
      <c r="BL1" t="s">
        <v>111</v>
      </c>
      <c r="BM1" t="s">
        <v>95</v>
      </c>
      <c r="BN1" t="s">
        <v>92</v>
      </c>
      <c r="BO1" t="s">
        <v>93</v>
      </c>
      <c r="BP1" t="s">
        <v>151</v>
      </c>
      <c r="BQ1" t="s">
        <v>63</v>
      </c>
      <c r="BR1" t="s">
        <v>3</v>
      </c>
      <c r="BS1" t="s">
        <v>4</v>
      </c>
      <c r="BT1" t="s">
        <v>5</v>
      </c>
      <c r="BU1" t="s">
        <v>6</v>
      </c>
      <c r="BV1" t="s">
        <v>82</v>
      </c>
      <c r="BW1" t="s">
        <v>7</v>
      </c>
      <c r="BX1" t="s">
        <v>94</v>
      </c>
      <c r="BY1" t="s">
        <v>43</v>
      </c>
      <c r="BZ1" t="s">
        <v>41</v>
      </c>
      <c r="CA1" t="s">
        <v>42</v>
      </c>
      <c r="CB1" t="s">
        <v>56</v>
      </c>
      <c r="CC1" t="s">
        <v>83</v>
      </c>
      <c r="CD1" t="s">
        <v>57</v>
      </c>
      <c r="CE1" t="s">
        <v>142</v>
      </c>
      <c r="CF1" t="s">
        <v>66</v>
      </c>
      <c r="CG1" t="s">
        <v>133</v>
      </c>
      <c r="CH1" t="s">
        <v>67</v>
      </c>
      <c r="CI1" t="s">
        <v>134</v>
      </c>
      <c r="CJ1" t="s">
        <v>75</v>
      </c>
      <c r="CK1" t="s">
        <v>135</v>
      </c>
      <c r="CL1" t="s">
        <v>74</v>
      </c>
      <c r="CM1" t="s">
        <v>136</v>
      </c>
      <c r="CN1" t="s">
        <v>73</v>
      </c>
      <c r="CO1" t="s">
        <v>137</v>
      </c>
      <c r="CP1" t="s">
        <v>79</v>
      </c>
      <c r="CQ1" t="s">
        <v>138</v>
      </c>
      <c r="CR1" t="s">
        <v>80</v>
      </c>
      <c r="CS1" t="s">
        <v>139</v>
      </c>
      <c r="CT1" t="s">
        <v>72</v>
      </c>
      <c r="CU1" t="s">
        <v>140</v>
      </c>
      <c r="CV1" t="s">
        <v>71</v>
      </c>
      <c r="CW1" t="s">
        <v>141</v>
      </c>
      <c r="CX1" t="s">
        <v>70</v>
      </c>
      <c r="CY1" t="s">
        <v>130</v>
      </c>
      <c r="CZ1" t="s">
        <v>69</v>
      </c>
      <c r="DA1" t="s">
        <v>131</v>
      </c>
      <c r="DB1" t="s">
        <v>68</v>
      </c>
      <c r="DC1" t="s">
        <v>132</v>
      </c>
      <c r="DD1" t="s">
        <v>38</v>
      </c>
      <c r="DE1" t="s">
        <v>14</v>
      </c>
      <c r="DF1" t="s">
        <v>96</v>
      </c>
      <c r="DG1" t="s">
        <v>15</v>
      </c>
      <c r="DH1" t="s">
        <v>97</v>
      </c>
      <c r="DI1" t="s">
        <v>16</v>
      </c>
      <c r="DJ1" t="s">
        <v>98</v>
      </c>
      <c r="DK1" t="s">
        <v>17</v>
      </c>
      <c r="DL1" t="s">
        <v>99</v>
      </c>
      <c r="DM1" t="s">
        <v>18</v>
      </c>
      <c r="DN1" t="s">
        <v>100</v>
      </c>
      <c r="DO1" t="s">
        <v>19</v>
      </c>
      <c r="DP1" t="s">
        <v>101</v>
      </c>
      <c r="DQ1" t="s">
        <v>20</v>
      </c>
      <c r="DR1" t="s">
        <v>102</v>
      </c>
      <c r="DS1" t="s">
        <v>21</v>
      </c>
      <c r="DT1" t="s">
        <v>103</v>
      </c>
      <c r="DU1" t="s">
        <v>39</v>
      </c>
      <c r="DV1" t="s">
        <v>22</v>
      </c>
      <c r="DW1" t="s">
        <v>23</v>
      </c>
      <c r="DX1" t="s">
        <v>24</v>
      </c>
      <c r="DY1" t="s">
        <v>25</v>
      </c>
      <c r="DZ1" t="s">
        <v>26</v>
      </c>
      <c r="EA1" t="s">
        <v>27</v>
      </c>
      <c r="EB1" t="s">
        <v>28</v>
      </c>
      <c r="EC1" t="s">
        <v>29</v>
      </c>
      <c r="ED1" t="s">
        <v>40</v>
      </c>
      <c r="EE1" t="s">
        <v>30</v>
      </c>
      <c r="EF1" t="s">
        <v>31</v>
      </c>
      <c r="EG1" t="s">
        <v>32</v>
      </c>
      <c r="EH1" t="s">
        <v>33</v>
      </c>
      <c r="EI1" t="s">
        <v>34</v>
      </c>
      <c r="EJ1" t="s">
        <v>35</v>
      </c>
      <c r="EK1" t="s">
        <v>36</v>
      </c>
      <c r="EL1" t="s">
        <v>37</v>
      </c>
    </row>
    <row r="2" spans="1:142" x14ac:dyDescent="0.25">
      <c r="A2" t="s">
        <v>147</v>
      </c>
      <c r="B2" t="s">
        <v>105</v>
      </c>
      <c r="C2" s="7">
        <v>37530</v>
      </c>
      <c r="D2" s="8"/>
      <c r="E2" s="8"/>
      <c r="F2">
        <v>-9</v>
      </c>
      <c r="G2" t="s">
        <v>106</v>
      </c>
      <c r="H2">
        <v>8.6999999999999993</v>
      </c>
      <c r="I2">
        <v>1000</v>
      </c>
      <c r="L2" s="1"/>
      <c r="M2" s="1"/>
      <c r="U2" s="1"/>
      <c r="AB2" s="1"/>
      <c r="AC2" s="3"/>
      <c r="AD2" s="3"/>
      <c r="AE2" s="3"/>
      <c r="AF2" s="3"/>
      <c r="AG2" s="3"/>
      <c r="AH2" s="3"/>
      <c r="AM2" s="1"/>
      <c r="AN2" s="1"/>
      <c r="AO2" s="1"/>
      <c r="AQ2" s="1"/>
      <c r="AR2" s="1"/>
      <c r="AS2" s="1"/>
      <c r="AT2" s="1"/>
      <c r="AU2" s="1"/>
      <c r="AV2" s="1"/>
      <c r="AY2" s="1"/>
      <c r="AZ2" s="1"/>
      <c r="BC2" s="1"/>
      <c r="BD2" s="1"/>
      <c r="BE2" s="4"/>
      <c r="BF2" s="4"/>
      <c r="BN2" s="4"/>
      <c r="BO2" s="4"/>
      <c r="BP2" s="4"/>
      <c r="DD2">
        <v>52.5</v>
      </c>
      <c r="DE2">
        <v>37.5</v>
      </c>
      <c r="DG2">
        <v>11</v>
      </c>
      <c r="DI2">
        <v>2</v>
      </c>
      <c r="DK2">
        <v>0.5</v>
      </c>
      <c r="DM2">
        <v>0.5</v>
      </c>
      <c r="DO2">
        <v>0.5</v>
      </c>
      <c r="DQ2">
        <v>0.5</v>
      </c>
    </row>
    <row r="3" spans="1:142" x14ac:dyDescent="0.25">
      <c r="A3" t="s">
        <v>147</v>
      </c>
      <c r="B3" t="s">
        <v>105</v>
      </c>
      <c r="C3" s="7">
        <v>37539</v>
      </c>
      <c r="D3" s="1">
        <v>1</v>
      </c>
      <c r="E3" s="2" t="s">
        <v>61</v>
      </c>
      <c r="F3">
        <v>0</v>
      </c>
      <c r="G3" t="s">
        <v>106</v>
      </c>
      <c r="H3">
        <v>8.6999999999999993</v>
      </c>
      <c r="I3">
        <v>1000</v>
      </c>
      <c r="L3" s="1"/>
      <c r="M3" s="1"/>
      <c r="N3" s="4"/>
      <c r="O3" s="4"/>
      <c r="U3" s="4"/>
      <c r="AB3" s="4"/>
      <c r="AC3" s="4"/>
      <c r="AD3" s="4"/>
      <c r="AE3" s="4"/>
      <c r="AF3" s="4"/>
      <c r="AG3" s="4"/>
      <c r="AH3" s="4"/>
      <c r="AI3" s="5"/>
      <c r="AJ3" s="4"/>
      <c r="AM3" s="4"/>
      <c r="AN3" s="4"/>
      <c r="AO3" s="4"/>
      <c r="AQ3" s="4"/>
      <c r="AR3" s="4"/>
      <c r="AS3" s="4"/>
      <c r="AT3" s="4"/>
      <c r="AU3" s="4"/>
      <c r="AV3" s="4"/>
      <c r="AY3" s="4"/>
      <c r="AZ3" s="4"/>
      <c r="BC3" s="4"/>
      <c r="BE3" s="4"/>
      <c r="BF3" s="4"/>
      <c r="BG3" s="4"/>
      <c r="BH3" s="4"/>
      <c r="BI3" s="4"/>
      <c r="BK3" s="4"/>
      <c r="BL3" s="4"/>
      <c r="BR3" s="4"/>
      <c r="BS3" s="4"/>
      <c r="BT3" s="4"/>
      <c r="BZ3" s="4"/>
    </row>
    <row r="4" spans="1:142" x14ac:dyDescent="0.25">
      <c r="A4" t="s">
        <v>147</v>
      </c>
      <c r="B4" t="s">
        <v>105</v>
      </c>
      <c r="C4" s="7">
        <v>37592</v>
      </c>
      <c r="D4" s="1">
        <v>4</v>
      </c>
      <c r="E4" t="s">
        <v>62</v>
      </c>
      <c r="F4">
        <v>53</v>
      </c>
      <c r="G4" t="s">
        <v>106</v>
      </c>
      <c r="H4">
        <v>8.6999999999999993</v>
      </c>
      <c r="I4">
        <v>1000</v>
      </c>
      <c r="L4" s="1"/>
      <c r="M4" s="1"/>
      <c r="N4" s="4"/>
      <c r="O4" s="4"/>
      <c r="U4" s="4"/>
      <c r="AB4" s="4"/>
      <c r="AC4" s="4"/>
      <c r="AD4" s="4"/>
      <c r="AE4" s="4"/>
      <c r="AF4" s="4"/>
      <c r="AG4" s="4"/>
      <c r="AH4" s="4"/>
      <c r="AI4" s="5"/>
      <c r="AJ4" s="4"/>
      <c r="AM4" s="4"/>
      <c r="AN4" s="4"/>
      <c r="AO4" s="4"/>
      <c r="AQ4" s="4"/>
      <c r="AR4" s="4"/>
      <c r="AS4" s="4"/>
      <c r="AT4" s="4"/>
      <c r="AU4" s="4"/>
      <c r="AV4" s="4"/>
      <c r="AY4" s="4"/>
      <c r="AZ4" s="4"/>
      <c r="BC4" s="4"/>
      <c r="BE4" s="4"/>
      <c r="BF4" s="4"/>
      <c r="BG4" s="4"/>
      <c r="BH4" s="4"/>
      <c r="BI4" s="4"/>
      <c r="BK4" s="4"/>
      <c r="BL4" s="4"/>
      <c r="BR4" s="4"/>
      <c r="BS4" s="4"/>
      <c r="BT4" s="4"/>
      <c r="BZ4" s="4"/>
    </row>
    <row r="5" spans="1:142" x14ac:dyDescent="0.25">
      <c r="A5" t="s">
        <v>147</v>
      </c>
      <c r="B5" t="s">
        <v>105</v>
      </c>
      <c r="C5" s="7">
        <v>37594</v>
      </c>
      <c r="F5">
        <v>55</v>
      </c>
      <c r="G5" t="s">
        <v>106</v>
      </c>
      <c r="H5">
        <v>8.6999999999999993</v>
      </c>
      <c r="I5">
        <v>1000</v>
      </c>
      <c r="L5" s="1"/>
      <c r="M5" s="1"/>
      <c r="N5" s="4"/>
      <c r="O5" s="4"/>
      <c r="U5" s="1">
        <v>14.100237330727348</v>
      </c>
      <c r="AB5" s="1">
        <v>22.814514376765409</v>
      </c>
      <c r="AC5" s="5">
        <v>0.30199999999999999</v>
      </c>
      <c r="AD5" s="5"/>
      <c r="AE5" s="5"/>
      <c r="AF5" s="5"/>
      <c r="AG5" s="5"/>
      <c r="AH5" s="1">
        <v>3020</v>
      </c>
      <c r="AI5" s="5">
        <v>1.3220000000000001E-2</v>
      </c>
      <c r="AJ5" s="5">
        <v>4.5276938112542665E-2</v>
      </c>
      <c r="AK5" s="4">
        <f>AB5*AJ5</f>
        <v>1.0329713555045223</v>
      </c>
      <c r="AL5" s="4">
        <f>AJ5*(AB5/(AH5/10000))</f>
        <v>3.4204349520017296</v>
      </c>
      <c r="AM5" s="1">
        <v>0.20279568334902587</v>
      </c>
      <c r="AN5" s="1"/>
      <c r="AO5" s="1"/>
      <c r="AQ5" s="1">
        <v>0</v>
      </c>
      <c r="AR5" s="1"/>
      <c r="AS5" s="1"/>
      <c r="AT5" s="1"/>
      <c r="AU5" s="1"/>
      <c r="AV5" s="1"/>
      <c r="AY5" s="1">
        <v>0</v>
      </c>
      <c r="AZ5" s="1">
        <f>SUM(AY5,AQ5,AM5)</f>
        <v>0.20279568334902587</v>
      </c>
      <c r="BA5" s="1"/>
      <c r="BB5" s="1"/>
      <c r="BC5" s="1">
        <f>SUM(AZ5,AB5,U5)</f>
        <v>37.117547390841786</v>
      </c>
      <c r="BE5" s="9">
        <v>5.3E-3</v>
      </c>
      <c r="BF5" s="9"/>
      <c r="BG5" s="4"/>
      <c r="BH5" s="4"/>
      <c r="BI5" s="4"/>
      <c r="BK5" s="4"/>
      <c r="BL5" s="4">
        <v>0.65038176616463839</v>
      </c>
      <c r="BQ5" s="1">
        <f>SUM(BR5:BT5)</f>
        <v>8</v>
      </c>
      <c r="BR5" s="1">
        <v>8</v>
      </c>
      <c r="BS5" s="1">
        <v>0</v>
      </c>
      <c r="BT5" s="1">
        <v>0</v>
      </c>
      <c r="BZ5" s="4"/>
    </row>
    <row r="6" spans="1:142" x14ac:dyDescent="0.25">
      <c r="A6" t="s">
        <v>147</v>
      </c>
      <c r="B6" t="s">
        <v>105</v>
      </c>
      <c r="C6" s="7">
        <v>37595</v>
      </c>
      <c r="F6">
        <v>56</v>
      </c>
      <c r="G6" t="s">
        <v>106</v>
      </c>
      <c r="H6">
        <v>8.6999999999999993</v>
      </c>
      <c r="I6">
        <v>1000</v>
      </c>
      <c r="L6" s="1"/>
      <c r="M6" s="1"/>
      <c r="O6" s="4">
        <v>0.22240889723649346</v>
      </c>
      <c r="AB6" s="1"/>
      <c r="AC6" s="5"/>
      <c r="AD6" s="5"/>
      <c r="AE6" s="5"/>
      <c r="AF6" s="5"/>
      <c r="AG6" s="5"/>
      <c r="AH6" s="1"/>
      <c r="AJ6" s="5"/>
      <c r="AM6"/>
      <c r="AN6"/>
      <c r="AO6"/>
      <c r="AQ6" s="1"/>
      <c r="AR6" s="1"/>
      <c r="AS6" s="1"/>
      <c r="AT6" s="1"/>
      <c r="AU6" s="1"/>
      <c r="AV6" s="1"/>
      <c r="AZ6" s="1"/>
      <c r="BA6" s="1"/>
      <c r="BB6" s="1"/>
      <c r="BC6" s="1"/>
      <c r="BE6" s="6"/>
      <c r="BF6" s="6"/>
    </row>
    <row r="7" spans="1:142" x14ac:dyDescent="0.25">
      <c r="A7" t="s">
        <v>147</v>
      </c>
      <c r="B7" t="s">
        <v>105</v>
      </c>
      <c r="C7" s="7">
        <v>37599</v>
      </c>
      <c r="F7">
        <v>60</v>
      </c>
      <c r="G7" t="s">
        <v>106</v>
      </c>
      <c r="H7">
        <v>8.6999999999999993</v>
      </c>
      <c r="I7">
        <v>1000</v>
      </c>
      <c r="L7" s="1"/>
      <c r="M7" s="1"/>
      <c r="O7" s="4"/>
      <c r="AB7" s="1"/>
      <c r="AC7" s="5"/>
      <c r="AD7" s="5"/>
      <c r="AE7" s="5"/>
      <c r="AF7" s="5"/>
      <c r="AG7" s="5"/>
      <c r="AH7" s="1"/>
      <c r="AJ7" s="5"/>
      <c r="AM7"/>
      <c r="AN7"/>
      <c r="AO7"/>
      <c r="AQ7" s="1"/>
      <c r="AR7" s="1"/>
      <c r="AS7" s="1"/>
      <c r="AT7" s="1"/>
      <c r="AU7" s="1"/>
      <c r="AV7" s="1"/>
      <c r="AZ7" s="1"/>
      <c r="BA7" s="1"/>
      <c r="BB7" s="1"/>
      <c r="BC7" s="1"/>
      <c r="BE7" s="6"/>
      <c r="BF7" s="6"/>
      <c r="CE7" s="1">
        <f>SUM(CG7,CI7,CK7,CM7,CO7,CQ7,CS7,CU7,CW7)</f>
        <v>464.47498117251683</v>
      </c>
      <c r="CF7">
        <v>50</v>
      </c>
      <c r="CG7">
        <v>22.224677998651742</v>
      </c>
      <c r="CH7">
        <v>150</v>
      </c>
      <c r="CI7">
        <v>29.769867310436624</v>
      </c>
      <c r="CJ7">
        <v>250</v>
      </c>
      <c r="CK7">
        <v>34.148669739603761</v>
      </c>
      <c r="CL7">
        <v>350</v>
      </c>
      <c r="CM7">
        <v>37.750023526841005</v>
      </c>
      <c r="CN7">
        <v>450</v>
      </c>
      <c r="CO7">
        <v>48.663972744195952</v>
      </c>
      <c r="CP7">
        <v>600</v>
      </c>
      <c r="CQ7">
        <v>69.211948417945436</v>
      </c>
      <c r="CR7">
        <v>800</v>
      </c>
      <c r="CS7">
        <v>77.007212598030591</v>
      </c>
      <c r="CT7">
        <v>1000</v>
      </c>
      <c r="CU7">
        <v>73.265704602491368</v>
      </c>
      <c r="CV7">
        <v>1200</v>
      </c>
      <c r="CW7">
        <v>72.432904234320333</v>
      </c>
    </row>
    <row r="8" spans="1:142" x14ac:dyDescent="0.25">
      <c r="A8" t="s">
        <v>147</v>
      </c>
      <c r="B8" t="s">
        <v>105</v>
      </c>
      <c r="C8" s="7">
        <v>37602</v>
      </c>
      <c r="F8">
        <v>63</v>
      </c>
      <c r="G8" t="s">
        <v>106</v>
      </c>
      <c r="H8">
        <v>8.6999999999999993</v>
      </c>
      <c r="I8">
        <v>1000</v>
      </c>
      <c r="L8" s="1"/>
      <c r="M8" s="1"/>
      <c r="O8" s="4">
        <v>0.33731543685906962</v>
      </c>
      <c r="AB8" s="1"/>
      <c r="AC8" s="5"/>
      <c r="AD8" s="5"/>
      <c r="AE8" s="5"/>
      <c r="AF8" s="5"/>
      <c r="AG8" s="5"/>
      <c r="AH8" s="1"/>
      <c r="AM8"/>
      <c r="AN8"/>
      <c r="AO8"/>
      <c r="AQ8" s="1"/>
      <c r="AR8" s="1"/>
      <c r="AS8" s="1"/>
      <c r="AT8" s="1"/>
      <c r="AU8" s="1"/>
      <c r="AV8" s="1"/>
      <c r="AZ8" s="1"/>
      <c r="BA8" s="1"/>
      <c r="BB8" s="1"/>
      <c r="BC8" s="1"/>
      <c r="BE8" s="6"/>
      <c r="BF8" s="6"/>
    </row>
    <row r="9" spans="1:142" x14ac:dyDescent="0.25">
      <c r="A9" t="s">
        <v>147</v>
      </c>
      <c r="B9" t="s">
        <v>105</v>
      </c>
      <c r="C9" s="7">
        <v>37606</v>
      </c>
      <c r="F9">
        <v>67</v>
      </c>
      <c r="G9" t="s">
        <v>106</v>
      </c>
      <c r="H9">
        <v>8.6999999999999993</v>
      </c>
      <c r="I9">
        <v>1000</v>
      </c>
      <c r="L9" s="1"/>
      <c r="M9" s="1"/>
      <c r="N9" s="4"/>
      <c r="O9" s="4">
        <v>0.37895014829661294</v>
      </c>
      <c r="U9" s="1">
        <v>36.158034343152309</v>
      </c>
      <c r="AB9" s="1">
        <v>45.991163902368363</v>
      </c>
      <c r="AC9" s="5">
        <v>0.53500000000000003</v>
      </c>
      <c r="AD9" s="5"/>
      <c r="AE9" s="5"/>
      <c r="AF9" s="5"/>
      <c r="AG9" s="5"/>
      <c r="AH9" s="1">
        <v>4933</v>
      </c>
      <c r="AI9" s="5">
        <v>1.1610000000000001E-2</v>
      </c>
      <c r="AJ9" s="5">
        <v>3.7869350752067182E-2</v>
      </c>
      <c r="AK9" s="4">
        <f>AB9*AJ9</f>
        <v>1.7416555173145984</v>
      </c>
      <c r="AL9" s="4">
        <f>AJ9*(AB9/(AH9/10000))</f>
        <v>3.5306213608647847</v>
      </c>
      <c r="AM9" s="1">
        <v>3.9979720431665093</v>
      </c>
      <c r="AN9" s="1"/>
      <c r="AO9" s="1"/>
      <c r="AQ9" s="1">
        <v>0</v>
      </c>
      <c r="AR9" s="1"/>
      <c r="AS9" s="1"/>
      <c r="AT9" s="1"/>
      <c r="AU9" s="1"/>
      <c r="AV9" s="1"/>
      <c r="AY9" s="1">
        <v>0</v>
      </c>
      <c r="AZ9" s="1">
        <f>SUM(AY9,AQ9,AM9)</f>
        <v>3.9979720431665093</v>
      </c>
      <c r="BA9" s="1"/>
      <c r="BB9" s="1"/>
      <c r="BC9" s="1">
        <f>SUM(AZ9,AB9,U9)</f>
        <v>86.147170288687178</v>
      </c>
      <c r="BE9" s="9">
        <v>4.53E-2</v>
      </c>
      <c r="BF9" s="9"/>
      <c r="BG9" s="4"/>
      <c r="BH9" s="4"/>
      <c r="BI9" s="4"/>
      <c r="BK9" s="4">
        <v>0.52446666666666664</v>
      </c>
      <c r="BL9">
        <v>1.0701845763384108</v>
      </c>
      <c r="BQ9" s="1">
        <f>SUM(BR9:BT9)</f>
        <v>43.1</v>
      </c>
      <c r="BR9" s="1">
        <v>43.1</v>
      </c>
      <c r="BS9" s="1">
        <v>0</v>
      </c>
      <c r="BT9" s="1">
        <v>0</v>
      </c>
      <c r="BZ9" s="4"/>
      <c r="CE9" s="1">
        <f>SUM(CG9,CI9,CK9,CM9,CO9,CQ9,CS9,CU9,CW9)</f>
        <v>488.5970080783672</v>
      </c>
      <c r="CF9">
        <v>50</v>
      </c>
      <c r="CG9">
        <v>26.139394561583618</v>
      </c>
      <c r="CH9">
        <v>150</v>
      </c>
      <c r="CI9">
        <v>37.045159009435636</v>
      </c>
      <c r="CJ9">
        <v>250</v>
      </c>
      <c r="CK9">
        <v>40.3124080742746</v>
      </c>
      <c r="CL9">
        <v>350</v>
      </c>
      <c r="CM9">
        <v>39.950850841263758</v>
      </c>
      <c r="CN9">
        <v>450</v>
      </c>
      <c r="CO9">
        <v>50.045202623113795</v>
      </c>
      <c r="CP9">
        <v>600</v>
      </c>
      <c r="CQ9">
        <v>69.814459172113075</v>
      </c>
      <c r="CR9">
        <v>800</v>
      </c>
      <c r="CS9">
        <v>77.8725124927644</v>
      </c>
      <c r="CT9">
        <v>1000</v>
      </c>
      <c r="CU9">
        <v>74.108661072713303</v>
      </c>
      <c r="CV9">
        <v>1200</v>
      </c>
      <c r="CW9">
        <v>73.308360231105027</v>
      </c>
    </row>
    <row r="10" spans="1:142" x14ac:dyDescent="0.25">
      <c r="A10" t="s">
        <v>147</v>
      </c>
      <c r="B10" t="s">
        <v>105</v>
      </c>
      <c r="C10" s="7">
        <v>37608</v>
      </c>
      <c r="F10">
        <v>69</v>
      </c>
      <c r="G10" t="s">
        <v>106</v>
      </c>
      <c r="H10">
        <v>8.6999999999999993</v>
      </c>
      <c r="I10">
        <v>1000</v>
      </c>
      <c r="L10" s="1">
        <v>369.88095238095195</v>
      </c>
      <c r="M10" s="1">
        <v>14.1666666666667</v>
      </c>
      <c r="N10" s="3">
        <f>(L10/10/M10)</f>
        <v>2.6109243697478903</v>
      </c>
      <c r="O10" s="4"/>
      <c r="U10" s="4"/>
      <c r="AB10" s="1"/>
      <c r="AC10" s="5"/>
      <c r="AD10" s="5"/>
      <c r="AE10" s="5"/>
      <c r="AF10" s="5"/>
      <c r="AG10" s="5"/>
      <c r="AH10" s="1"/>
      <c r="AI10" s="5"/>
      <c r="AJ10" s="4"/>
      <c r="AM10" s="4"/>
      <c r="AN10" s="4"/>
      <c r="AO10" s="4"/>
      <c r="AQ10" s="1"/>
      <c r="AR10" s="1"/>
      <c r="AS10" s="1"/>
      <c r="AT10" s="1"/>
      <c r="AU10" s="1"/>
      <c r="AV10" s="1"/>
      <c r="AY10" s="4"/>
      <c r="AZ10" s="1"/>
      <c r="BA10" s="1"/>
      <c r="BB10" s="1"/>
      <c r="BC10" s="1"/>
      <c r="BE10" s="10"/>
      <c r="BF10" s="10"/>
      <c r="BG10" s="4"/>
      <c r="BH10" s="4"/>
      <c r="BI10" s="4"/>
      <c r="BK10" s="4"/>
      <c r="BR10" s="4"/>
      <c r="BS10" s="4"/>
      <c r="BT10" s="4"/>
      <c r="BZ10" s="4"/>
    </row>
    <row r="11" spans="1:142" x14ac:dyDescent="0.25">
      <c r="A11" t="s">
        <v>147</v>
      </c>
      <c r="B11" t="s">
        <v>105</v>
      </c>
      <c r="C11" s="7">
        <v>37613</v>
      </c>
      <c r="F11">
        <v>74</v>
      </c>
      <c r="G11" t="s">
        <v>106</v>
      </c>
      <c r="H11">
        <v>8.6999999999999993</v>
      </c>
      <c r="I11">
        <v>1000</v>
      </c>
      <c r="L11" s="1">
        <v>474.22619047619003</v>
      </c>
      <c r="M11" s="1">
        <v>16.0694444444444</v>
      </c>
      <c r="N11" s="3">
        <f>(L11/10/M11)</f>
        <v>2.9511050747005854</v>
      </c>
      <c r="O11" s="4"/>
      <c r="U11" s="1">
        <v>70.780399274047184</v>
      </c>
      <c r="AB11" s="1">
        <v>68.878105308901283</v>
      </c>
      <c r="AC11">
        <v>1.159</v>
      </c>
      <c r="AH11" s="1">
        <v>11505</v>
      </c>
      <c r="AI11" s="5">
        <v>1.307E-2</v>
      </c>
      <c r="AJ11" s="5">
        <v>3.9362383713775366E-2</v>
      </c>
      <c r="AK11" s="4">
        <f>AB11*AJ11</f>
        <v>2.7112064106468003</v>
      </c>
      <c r="AL11" s="4">
        <f>AJ11*(AB11/(AH11/10000))</f>
        <v>2.356546206559583</v>
      </c>
      <c r="AM11" s="1">
        <v>7.4382559571231974</v>
      </c>
      <c r="AN11" s="1"/>
      <c r="AO11" s="1"/>
      <c r="AQ11" s="1">
        <v>0</v>
      </c>
      <c r="AR11" s="1"/>
      <c r="AS11" s="1"/>
      <c r="AT11" s="1"/>
      <c r="AU11" s="1"/>
      <c r="AV11" s="1"/>
      <c r="AY11" s="1">
        <v>0</v>
      </c>
      <c r="AZ11" s="1">
        <f>SUM(AY11,AQ11,AM11)</f>
        <v>7.4382559571231974</v>
      </c>
      <c r="BA11" s="1"/>
      <c r="BB11" s="1"/>
      <c r="BC11" s="1">
        <f>SUM(AZ11,AB11,U11)</f>
        <v>147.09676054007167</v>
      </c>
      <c r="BE11" s="9">
        <v>5.1900000000000002E-2</v>
      </c>
      <c r="BF11" s="9"/>
      <c r="BG11" s="4"/>
      <c r="BH11" s="4"/>
      <c r="BI11" s="4"/>
      <c r="BK11" s="4">
        <v>0.90766666666666662</v>
      </c>
      <c r="BL11">
        <v>1.6995110154788649</v>
      </c>
      <c r="BQ11" s="1">
        <f>SUM(BR11:BT11)</f>
        <v>102.8</v>
      </c>
      <c r="BR11" s="1">
        <v>102.3</v>
      </c>
      <c r="BS11" s="1">
        <v>0.5</v>
      </c>
      <c r="BT11" s="1">
        <v>0</v>
      </c>
      <c r="BZ11" s="4"/>
      <c r="CE11" s="1">
        <f>SUM(CG11,CI11,CK11,CM11,CO11,CQ11,CS11,CU11,CW11)</f>
        <v>479.46694964314531</v>
      </c>
      <c r="CF11">
        <v>50</v>
      </c>
      <c r="CG11">
        <v>25.889852149271359</v>
      </c>
      <c r="CH11">
        <v>150</v>
      </c>
      <c r="CI11">
        <v>34.336252300286198</v>
      </c>
      <c r="CJ11">
        <v>250</v>
      </c>
      <c r="CK11">
        <v>35.540055720572461</v>
      </c>
      <c r="CL11">
        <v>350</v>
      </c>
      <c r="CM11">
        <v>37.911505549449778</v>
      </c>
      <c r="CN11">
        <v>450</v>
      </c>
      <c r="CO11">
        <v>48.55987269817458</v>
      </c>
      <c r="CP11">
        <v>600</v>
      </c>
      <c r="CQ11">
        <v>69.851782847150034</v>
      </c>
      <c r="CR11">
        <v>800</v>
      </c>
      <c r="CS11">
        <v>77.344395186119343</v>
      </c>
      <c r="CT11">
        <v>1000</v>
      </c>
      <c r="CU11">
        <v>75.96722774802187</v>
      </c>
      <c r="CV11">
        <v>1200</v>
      </c>
      <c r="CW11">
        <v>74.066005444099673</v>
      </c>
    </row>
    <row r="12" spans="1:142" x14ac:dyDescent="0.25">
      <c r="A12" t="s">
        <v>147</v>
      </c>
      <c r="B12" t="s">
        <v>105</v>
      </c>
      <c r="C12" s="7">
        <v>37616</v>
      </c>
      <c r="D12" s="1">
        <v>5</v>
      </c>
      <c r="E12" t="s">
        <v>59</v>
      </c>
      <c r="F12">
        <v>77</v>
      </c>
      <c r="G12" t="s">
        <v>106</v>
      </c>
      <c r="H12">
        <v>8.6999999999999993</v>
      </c>
      <c r="I12">
        <v>1000</v>
      </c>
      <c r="L12" s="1"/>
      <c r="M12" s="1"/>
      <c r="N12" s="4"/>
      <c r="O12" s="4"/>
      <c r="U12" s="4"/>
      <c r="AB12" s="1"/>
      <c r="AC12" s="5"/>
      <c r="AD12" s="5"/>
      <c r="AE12" s="5"/>
      <c r="AF12" s="5"/>
      <c r="AG12" s="5"/>
      <c r="AH12" s="1"/>
      <c r="AI12" s="5"/>
      <c r="AJ12" s="4"/>
      <c r="AM12" s="4"/>
      <c r="AN12" s="4"/>
      <c r="AO12" s="4"/>
      <c r="AQ12" s="1"/>
      <c r="AR12" s="1"/>
      <c r="AS12" s="1"/>
      <c r="AT12" s="1"/>
      <c r="AU12" s="1"/>
      <c r="AV12" s="1"/>
      <c r="AY12" s="4"/>
      <c r="AZ12" s="1"/>
      <c r="BA12" s="1"/>
      <c r="BB12" s="1"/>
      <c r="BC12" s="1"/>
      <c r="BE12" s="10"/>
      <c r="BF12" s="10"/>
      <c r="BG12" s="4"/>
      <c r="BH12" s="4"/>
      <c r="BI12" s="4"/>
      <c r="BK12" s="4"/>
      <c r="BR12" s="4"/>
      <c r="BS12" s="4"/>
      <c r="BT12" s="4"/>
      <c r="BZ12" s="4"/>
    </row>
    <row r="13" spans="1:142" x14ac:dyDescent="0.25">
      <c r="A13" t="s">
        <v>147</v>
      </c>
      <c r="B13" t="s">
        <v>105</v>
      </c>
      <c r="C13" s="7">
        <v>37620</v>
      </c>
      <c r="F13">
        <v>81</v>
      </c>
      <c r="G13" t="s">
        <v>106</v>
      </c>
      <c r="H13">
        <v>8.6999999999999993</v>
      </c>
      <c r="I13">
        <v>1000</v>
      </c>
      <c r="L13" s="1">
        <v>610.77380952380997</v>
      </c>
      <c r="M13" s="1">
        <v>18.0416666666667</v>
      </c>
      <c r="N13" s="3">
        <f>(L13/10/M13)</f>
        <v>3.3853513691850838</v>
      </c>
      <c r="O13" s="4"/>
      <c r="U13" s="4"/>
      <c r="AB13" s="1"/>
      <c r="AC13" s="5"/>
      <c r="AD13" s="5"/>
      <c r="AE13" s="5"/>
      <c r="AF13" s="5"/>
      <c r="AG13" s="5"/>
      <c r="AH13" s="1"/>
      <c r="AI13" s="5"/>
      <c r="AJ13" s="4"/>
      <c r="AM13" s="4"/>
      <c r="AN13" s="4"/>
      <c r="AO13" s="4"/>
      <c r="AQ13" s="1"/>
      <c r="AR13" s="1"/>
      <c r="AS13" s="1"/>
      <c r="AT13" s="1"/>
      <c r="AU13" s="1"/>
      <c r="AV13" s="1"/>
      <c r="AY13" s="4"/>
      <c r="AZ13" s="1"/>
      <c r="BA13" s="1"/>
      <c r="BB13" s="1"/>
      <c r="BC13" s="1"/>
      <c r="BE13" s="10"/>
      <c r="BF13" s="10"/>
      <c r="BG13" s="4"/>
      <c r="BH13" s="4"/>
      <c r="BI13" s="4"/>
      <c r="BK13" s="4"/>
      <c r="BR13" s="4"/>
      <c r="BS13" s="4"/>
      <c r="BT13" s="4"/>
      <c r="BZ13" s="4"/>
    </row>
    <row r="14" spans="1:142" x14ac:dyDescent="0.25">
      <c r="A14" t="s">
        <v>147</v>
      </c>
      <c r="B14" t="s">
        <v>105</v>
      </c>
      <c r="C14" s="7">
        <v>37621</v>
      </c>
      <c r="F14">
        <v>82</v>
      </c>
      <c r="G14" t="s">
        <v>106</v>
      </c>
      <c r="H14">
        <v>8.6999999999999993</v>
      </c>
      <c r="I14">
        <v>1000</v>
      </c>
      <c r="L14" s="1"/>
      <c r="M14" s="1"/>
      <c r="N14" s="3"/>
      <c r="O14" s="4"/>
      <c r="U14" s="4"/>
      <c r="AB14" s="1"/>
      <c r="AC14" s="5"/>
      <c r="AD14" s="5"/>
      <c r="AE14" s="5"/>
      <c r="AF14" s="5"/>
      <c r="AG14" s="5"/>
      <c r="AH14" s="1"/>
      <c r="AI14" s="5"/>
      <c r="AJ14" s="4"/>
      <c r="AM14" s="4"/>
      <c r="AN14" s="4"/>
      <c r="AO14" s="4"/>
      <c r="AQ14" s="1"/>
      <c r="AR14" s="1"/>
      <c r="AS14" s="1"/>
      <c r="AT14" s="1"/>
      <c r="AU14" s="1"/>
      <c r="AV14" s="1"/>
      <c r="AY14" s="4"/>
      <c r="AZ14" s="1"/>
      <c r="BA14" s="1"/>
      <c r="BB14" s="1"/>
      <c r="BC14" s="1"/>
      <c r="BE14" s="10"/>
      <c r="BF14" s="10"/>
      <c r="BG14" s="4"/>
      <c r="BH14" s="4"/>
      <c r="BI14" s="4"/>
      <c r="BK14" s="4"/>
      <c r="BR14" s="4"/>
      <c r="BS14" s="4"/>
      <c r="BT14" s="4"/>
      <c r="BZ14" s="4"/>
      <c r="CE14" s="1">
        <f>SUM(CG14,CI14,CK14,CM14,CO14,CQ14,CS14,CU14,CW14)</f>
        <v>429.33933270154881</v>
      </c>
      <c r="CF14">
        <v>50</v>
      </c>
      <c r="CG14">
        <v>22.78926371255157</v>
      </c>
      <c r="CH14">
        <v>150</v>
      </c>
      <c r="CI14">
        <v>28.806845365134375</v>
      </c>
      <c r="CJ14">
        <v>250</v>
      </c>
      <c r="CK14">
        <v>31.680669512270885</v>
      </c>
      <c r="CL14">
        <v>350</v>
      </c>
      <c r="CM14">
        <v>33.322713527345144</v>
      </c>
      <c r="CN14">
        <v>450</v>
      </c>
      <c r="CO14">
        <v>43.685094248379471</v>
      </c>
      <c r="CP14">
        <v>600</v>
      </c>
      <c r="CQ14">
        <v>61.932641949020272</v>
      </c>
      <c r="CR14">
        <v>800</v>
      </c>
      <c r="CS14">
        <v>70.779820321019926</v>
      </c>
      <c r="CT14">
        <v>1000</v>
      </c>
      <c r="CU14">
        <v>68.89920894804709</v>
      </c>
      <c r="CV14">
        <v>1200</v>
      </c>
      <c r="CW14">
        <v>67.443075117780097</v>
      </c>
    </row>
    <row r="15" spans="1:142" x14ac:dyDescent="0.25">
      <c r="A15" t="s">
        <v>147</v>
      </c>
      <c r="B15" t="s">
        <v>105</v>
      </c>
      <c r="C15" s="7">
        <v>37623</v>
      </c>
      <c r="F15">
        <v>84</v>
      </c>
      <c r="G15" t="s">
        <v>106</v>
      </c>
      <c r="H15">
        <v>8.6999999999999993</v>
      </c>
      <c r="I15">
        <v>1000</v>
      </c>
      <c r="L15" s="1"/>
      <c r="M15" s="1"/>
      <c r="N15" s="4"/>
      <c r="O15" s="4"/>
      <c r="U15" s="1">
        <v>147.42426357671366</v>
      </c>
      <c r="AB15" s="1">
        <v>131.59991308756426</v>
      </c>
      <c r="AC15" s="5">
        <v>1.982</v>
      </c>
      <c r="AD15" s="5"/>
      <c r="AE15" s="5"/>
      <c r="AF15" s="5"/>
      <c r="AG15" s="5"/>
      <c r="AH15" s="1">
        <v>20004</v>
      </c>
      <c r="AI15" s="5">
        <v>1.506E-2</v>
      </c>
      <c r="AJ15" s="5">
        <v>3.6067822349802763E-2</v>
      </c>
      <c r="AK15" s="4">
        <f>AB15*AJ15</f>
        <v>4.7465222864917509</v>
      </c>
      <c r="AL15" s="4">
        <f>AJ15*(AB15/(AH15/10000))</f>
        <v>2.3727865859286901</v>
      </c>
      <c r="AM15" s="1">
        <v>17.72289418410951</v>
      </c>
      <c r="AN15" s="1"/>
      <c r="AO15" s="1"/>
      <c r="AQ15" s="1">
        <v>7.9383080063506464</v>
      </c>
      <c r="AR15" s="1"/>
      <c r="AS15" s="1"/>
      <c r="AT15" s="1"/>
      <c r="AU15" s="1"/>
      <c r="AV15" s="1"/>
      <c r="AY15" s="1">
        <v>0</v>
      </c>
      <c r="AZ15" s="1">
        <f>SUM(AY15,AQ15,AM15)</f>
        <v>25.661202190460155</v>
      </c>
      <c r="BA15" s="1"/>
      <c r="BB15" s="1"/>
      <c r="BC15" s="1">
        <f>SUM(AZ15,AB15,U15)</f>
        <v>304.68537885473808</v>
      </c>
      <c r="BE15" s="9">
        <v>8.7800000000000003E-2</v>
      </c>
      <c r="BF15" s="9"/>
      <c r="BG15" s="4"/>
      <c r="BH15" s="4"/>
      <c r="BI15" s="4"/>
      <c r="BK15" s="4">
        <v>0.77429999999999988</v>
      </c>
      <c r="BL15" s="4">
        <v>0.65139195099292346</v>
      </c>
      <c r="BQ15" s="1">
        <f>SUM(BR15:BT15)</f>
        <v>203.79999999999998</v>
      </c>
      <c r="BR15" s="1">
        <v>180.6</v>
      </c>
      <c r="BS15" s="1">
        <v>23.2</v>
      </c>
      <c r="BT15" s="1">
        <v>0</v>
      </c>
      <c r="BZ15" s="4"/>
    </row>
    <row r="16" spans="1:142" x14ac:dyDescent="0.25">
      <c r="A16" t="s">
        <v>147</v>
      </c>
      <c r="B16" t="s">
        <v>105</v>
      </c>
      <c r="C16" s="7">
        <v>37627</v>
      </c>
      <c r="F16">
        <v>88</v>
      </c>
      <c r="G16" t="s">
        <v>106</v>
      </c>
      <c r="H16">
        <v>8.6999999999999993</v>
      </c>
      <c r="I16">
        <v>1000</v>
      </c>
      <c r="L16" s="1"/>
      <c r="M16" s="1"/>
      <c r="O16" s="4">
        <v>0.75843704767032827</v>
      </c>
      <c r="AB16" s="1"/>
      <c r="AC16" s="5"/>
      <c r="AD16" s="5"/>
      <c r="AE16" s="5"/>
      <c r="AF16" s="5"/>
      <c r="AG16" s="5"/>
      <c r="AH16" s="1"/>
      <c r="AM16"/>
      <c r="AN16"/>
      <c r="AO16"/>
      <c r="AQ16" s="1"/>
      <c r="AR16" s="1"/>
      <c r="AS16" s="1"/>
      <c r="AT16" s="1"/>
      <c r="AU16" s="1"/>
      <c r="AV16" s="1"/>
      <c r="AZ16" s="1"/>
      <c r="BA16" s="1"/>
      <c r="BB16" s="1"/>
      <c r="BC16" s="1"/>
      <c r="BE16" s="6"/>
      <c r="BF16" s="6"/>
      <c r="CE16" s="1">
        <f>SUM(CG16,CI16,CK16,CM16,CO16,CQ16,CS16,CU16,CW16)</f>
        <v>485.76923713113706</v>
      </c>
      <c r="CF16">
        <v>50</v>
      </c>
      <c r="CG16">
        <v>26.437183970386467</v>
      </c>
      <c r="CH16">
        <v>150</v>
      </c>
      <c r="CI16">
        <v>35.206376783247457</v>
      </c>
      <c r="CJ16">
        <v>250</v>
      </c>
      <c r="CK16">
        <v>39.256173460984492</v>
      </c>
      <c r="CL16">
        <v>350</v>
      </c>
      <c r="CM16">
        <v>39.966084994340058</v>
      </c>
      <c r="CN16">
        <v>450</v>
      </c>
      <c r="CO16">
        <v>49.61102926043926</v>
      </c>
      <c r="CP16">
        <v>600</v>
      </c>
      <c r="CQ16">
        <v>68.922245606944458</v>
      </c>
      <c r="CR16">
        <v>800</v>
      </c>
      <c r="CS16">
        <v>76.82643398152517</v>
      </c>
      <c r="CT16">
        <v>1000</v>
      </c>
      <c r="CU16">
        <v>75.47567240875992</v>
      </c>
      <c r="CV16">
        <v>1200</v>
      </c>
      <c r="CW16">
        <v>74.068036664509833</v>
      </c>
    </row>
    <row r="17" spans="1:101" x14ac:dyDescent="0.25">
      <c r="A17" t="s">
        <v>147</v>
      </c>
      <c r="B17" t="s">
        <v>105</v>
      </c>
      <c r="C17" s="7">
        <v>37628</v>
      </c>
      <c r="F17">
        <v>89</v>
      </c>
      <c r="G17" t="s">
        <v>106</v>
      </c>
      <c r="H17">
        <v>8.6999999999999993</v>
      </c>
      <c r="I17">
        <v>1000</v>
      </c>
      <c r="L17" s="1">
        <v>744.88095238095195</v>
      </c>
      <c r="M17" s="1">
        <v>19.6527777777778</v>
      </c>
      <c r="N17" s="3">
        <f>(L17/10/M17)</f>
        <v>3.7902069661786912</v>
      </c>
      <c r="O17" s="4"/>
      <c r="U17" s="4"/>
      <c r="AB17" s="1"/>
      <c r="AC17" s="5"/>
      <c r="AD17" s="5"/>
      <c r="AE17" s="5"/>
      <c r="AF17" s="5"/>
      <c r="AG17" s="5"/>
      <c r="AH17" s="1"/>
      <c r="AI17" s="5"/>
      <c r="AJ17" s="4"/>
      <c r="AM17" s="4"/>
      <c r="AN17" s="4"/>
      <c r="AO17" s="4"/>
      <c r="AQ17" s="1"/>
      <c r="AR17" s="1"/>
      <c r="AS17" s="1"/>
      <c r="AT17" s="1"/>
      <c r="AU17" s="1"/>
      <c r="AV17" s="1"/>
      <c r="AY17" s="4"/>
      <c r="AZ17" s="1"/>
      <c r="BA17" s="1"/>
      <c r="BB17" s="1"/>
      <c r="BC17" s="1"/>
      <c r="BE17" s="10"/>
      <c r="BF17" s="10"/>
      <c r="BG17" s="4"/>
      <c r="BH17" s="4"/>
      <c r="BI17" s="4"/>
      <c r="BK17" s="4"/>
      <c r="BR17" s="4"/>
      <c r="BS17" s="4"/>
      <c r="BT17" s="4"/>
      <c r="BZ17" s="4"/>
    </row>
    <row r="18" spans="1:101" x14ac:dyDescent="0.25">
      <c r="A18" t="s">
        <v>147</v>
      </c>
      <c r="B18" t="s">
        <v>105</v>
      </c>
      <c r="C18" s="7">
        <v>37631</v>
      </c>
      <c r="F18">
        <v>92</v>
      </c>
      <c r="G18" t="s">
        <v>106</v>
      </c>
      <c r="H18">
        <v>8.6999999999999993</v>
      </c>
      <c r="I18">
        <v>1000</v>
      </c>
      <c r="L18" s="1"/>
      <c r="M18" s="1"/>
      <c r="N18" s="4"/>
      <c r="O18" s="4"/>
      <c r="U18" s="1">
        <v>181.97682535250593</v>
      </c>
      <c r="AB18" s="1">
        <v>139.85659448106031</v>
      </c>
      <c r="AC18" s="5">
        <v>2.1259999999999999</v>
      </c>
      <c r="AD18" s="5"/>
      <c r="AE18" s="5"/>
      <c r="AF18" s="5"/>
      <c r="AG18" s="5"/>
      <c r="AH18" s="1">
        <v>21260</v>
      </c>
      <c r="AI18" s="5">
        <v>1.519E-2</v>
      </c>
      <c r="AJ18" s="5">
        <v>3.3912080340780755E-2</v>
      </c>
      <c r="AK18" s="4">
        <f>AB18*AJ18</f>
        <v>4.7428280682297119</v>
      </c>
      <c r="AL18" s="4">
        <f>AJ18*(AB18/(AH18/10000))</f>
        <v>2.2308692700986419</v>
      </c>
      <c r="AM18" s="1">
        <v>22.568262475555876</v>
      </c>
      <c r="AN18" s="1"/>
      <c r="AO18" s="1"/>
      <c r="AQ18" s="1">
        <v>27.217056021773644</v>
      </c>
      <c r="AR18" s="1"/>
      <c r="AS18" s="1"/>
      <c r="AT18" s="1"/>
      <c r="AU18" s="1"/>
      <c r="AV18" s="1"/>
      <c r="AY18" s="1">
        <v>0</v>
      </c>
      <c r="AZ18" s="1">
        <f>SUM(AY18,AQ18,AM18)</f>
        <v>49.78531849732952</v>
      </c>
      <c r="BA18" s="1"/>
      <c r="BB18" s="1"/>
      <c r="BC18" s="1">
        <f>SUM(AZ18,AB18,U18)</f>
        <v>371.61873833089578</v>
      </c>
      <c r="BE18" s="9">
        <v>0.14810000000000001</v>
      </c>
      <c r="BF18" s="9"/>
      <c r="BG18" s="4"/>
      <c r="BH18" s="4"/>
      <c r="BI18" s="4"/>
      <c r="BK18" s="4">
        <v>1.1913333333333334</v>
      </c>
      <c r="BL18" s="4">
        <v>0.72792235040952524</v>
      </c>
      <c r="BQ18" s="1">
        <f>SUM(BR18:BT18)</f>
        <v>201.3</v>
      </c>
      <c r="BR18" s="1">
        <v>156</v>
      </c>
      <c r="BS18" s="1">
        <v>45.3</v>
      </c>
      <c r="BT18" s="1">
        <v>0</v>
      </c>
      <c r="BZ18" s="4"/>
    </row>
    <row r="19" spans="1:101" x14ac:dyDescent="0.25">
      <c r="A19" t="s">
        <v>147</v>
      </c>
      <c r="B19" t="s">
        <v>105</v>
      </c>
      <c r="C19" s="7">
        <v>37634</v>
      </c>
      <c r="F19">
        <v>95</v>
      </c>
      <c r="G19" t="s">
        <v>106</v>
      </c>
      <c r="H19">
        <v>8.6999999999999993</v>
      </c>
      <c r="I19">
        <v>1000</v>
      </c>
      <c r="L19" s="1"/>
      <c r="M19" s="1"/>
      <c r="O19" s="4">
        <v>0.82875302679901452</v>
      </c>
      <c r="AB19" s="1"/>
      <c r="AC19" s="5"/>
      <c r="AD19" s="5"/>
      <c r="AE19" s="5"/>
      <c r="AF19" s="5"/>
      <c r="AG19" s="5"/>
      <c r="AH19" s="1"/>
      <c r="AM19"/>
      <c r="AN19"/>
      <c r="AO19"/>
      <c r="AQ19" s="1"/>
      <c r="AR19" s="1"/>
      <c r="AS19" s="1"/>
      <c r="AT19" s="1"/>
      <c r="AU19" s="1"/>
      <c r="AV19" s="1"/>
      <c r="AZ19" s="1"/>
      <c r="BA19" s="1"/>
      <c r="BB19" s="1"/>
      <c r="BC19" s="1"/>
      <c r="BE19" s="6"/>
      <c r="BF19" s="6"/>
      <c r="CE19" s="1">
        <f>SUM(CG19,CI19,CK19,CM19,CO19,CQ19,CS19,CU19,CW19)</f>
        <v>444.81396427018802</v>
      </c>
      <c r="CF19">
        <v>50</v>
      </c>
      <c r="CG19">
        <v>22.472942344831807</v>
      </c>
      <c r="CH19">
        <v>150</v>
      </c>
      <c r="CI19">
        <v>27.726439082158251</v>
      </c>
      <c r="CJ19">
        <v>250</v>
      </c>
      <c r="CK19">
        <v>28.17485051328411</v>
      </c>
      <c r="CL19">
        <v>350</v>
      </c>
      <c r="CM19">
        <v>33.104622448774677</v>
      </c>
      <c r="CN19">
        <v>450</v>
      </c>
      <c r="CO19">
        <v>44.124195127458655</v>
      </c>
      <c r="CP19">
        <v>600</v>
      </c>
      <c r="CQ19">
        <v>64.429186059641154</v>
      </c>
      <c r="CR19">
        <v>800</v>
      </c>
      <c r="CS19">
        <v>76.192693213551095</v>
      </c>
      <c r="CT19">
        <v>1000</v>
      </c>
      <c r="CU19">
        <v>75.073490767545607</v>
      </c>
      <c r="CV19">
        <v>1200</v>
      </c>
      <c r="CW19">
        <v>73.515544712942699</v>
      </c>
    </row>
    <row r="20" spans="1:101" x14ac:dyDescent="0.25">
      <c r="A20" t="s">
        <v>147</v>
      </c>
      <c r="B20" t="s">
        <v>105</v>
      </c>
      <c r="C20" s="7">
        <v>37636</v>
      </c>
      <c r="F20">
        <v>97</v>
      </c>
      <c r="G20" t="s">
        <v>106</v>
      </c>
      <c r="H20">
        <v>8.6999999999999993</v>
      </c>
      <c r="I20">
        <v>1000</v>
      </c>
      <c r="L20" s="1">
        <v>826.54761904761904</v>
      </c>
      <c r="M20" s="1">
        <v>21.0277777777778</v>
      </c>
      <c r="N20" s="3">
        <f>(L20/10/M20)</f>
        <v>3.9307416493678007</v>
      </c>
      <c r="O20" s="4"/>
      <c r="U20" s="4"/>
      <c r="AB20" s="1"/>
      <c r="AC20" s="5"/>
      <c r="AD20" s="5"/>
      <c r="AE20" s="5"/>
      <c r="AF20" s="5"/>
      <c r="AG20" s="5"/>
      <c r="AH20" s="1"/>
      <c r="AI20" s="5"/>
      <c r="AJ20" s="4"/>
      <c r="AM20" s="4"/>
      <c r="AN20" s="4"/>
      <c r="AO20" s="4"/>
      <c r="AQ20" s="1"/>
      <c r="AR20" s="1"/>
      <c r="AS20" s="1"/>
      <c r="AT20" s="1"/>
      <c r="AU20" s="1"/>
      <c r="AV20" s="1"/>
      <c r="AY20" s="4"/>
      <c r="AZ20" s="1"/>
      <c r="BA20" s="1"/>
      <c r="BB20" s="1"/>
      <c r="BC20" s="1"/>
      <c r="BE20" s="10"/>
      <c r="BF20" s="10"/>
      <c r="BG20" s="4"/>
      <c r="BH20" s="4"/>
      <c r="BI20" s="4"/>
      <c r="BK20" s="4"/>
      <c r="BR20" s="4"/>
      <c r="BS20" s="4"/>
      <c r="BT20" s="4"/>
      <c r="BZ20" s="4"/>
    </row>
    <row r="21" spans="1:101" x14ac:dyDescent="0.25">
      <c r="A21" t="s">
        <v>147</v>
      </c>
      <c r="B21" t="s">
        <v>105</v>
      </c>
      <c r="C21" s="7">
        <v>37641</v>
      </c>
      <c r="F21">
        <v>102</v>
      </c>
      <c r="G21" t="s">
        <v>106</v>
      </c>
      <c r="H21">
        <v>8.6999999999999993</v>
      </c>
      <c r="I21">
        <v>1000</v>
      </c>
      <c r="L21" s="1"/>
      <c r="M21" s="1"/>
      <c r="O21" s="4">
        <v>0.84226048678169019</v>
      </c>
      <c r="AB21" s="1"/>
      <c r="AC21" s="5"/>
      <c r="AD21" s="5"/>
      <c r="AE21" s="5"/>
      <c r="AF21" s="5"/>
      <c r="AG21" s="5"/>
      <c r="AH21" s="1"/>
      <c r="AM21"/>
      <c r="AN21"/>
      <c r="AO21"/>
      <c r="AQ21" s="1"/>
      <c r="AR21" s="1"/>
      <c r="AS21" s="1"/>
      <c r="AT21" s="1"/>
      <c r="AU21" s="1"/>
      <c r="AV21" s="1"/>
      <c r="AZ21" s="1"/>
      <c r="BA21" s="1"/>
      <c r="BB21" s="1"/>
      <c r="BC21" s="1"/>
      <c r="BE21" s="6"/>
      <c r="BF21" s="6"/>
    </row>
    <row r="22" spans="1:101" x14ac:dyDescent="0.25">
      <c r="A22" t="s">
        <v>147</v>
      </c>
      <c r="B22" t="s">
        <v>105</v>
      </c>
      <c r="C22" s="7">
        <v>37642</v>
      </c>
      <c r="F22">
        <v>103</v>
      </c>
      <c r="G22" t="s">
        <v>106</v>
      </c>
      <c r="H22">
        <v>8.6999999999999993</v>
      </c>
      <c r="I22">
        <v>1000</v>
      </c>
      <c r="L22" s="1">
        <v>842.08333333333303</v>
      </c>
      <c r="M22" s="1">
        <v>21.375</v>
      </c>
      <c r="N22" s="3">
        <f>(L22/10/M22)</f>
        <v>3.9395711500974642</v>
      </c>
      <c r="O22" s="4"/>
      <c r="U22" s="1">
        <v>316.4875052352366</v>
      </c>
      <c r="AB22" s="1">
        <v>183.67494749040341</v>
      </c>
      <c r="AC22" s="5">
        <v>2.7240000000000002</v>
      </c>
      <c r="AD22" s="5"/>
      <c r="AE22" s="5"/>
      <c r="AF22" s="5"/>
      <c r="AG22" s="5"/>
      <c r="AH22" s="1">
        <v>18403</v>
      </c>
      <c r="AI22" s="5">
        <v>1.4789999999999999E-2</v>
      </c>
      <c r="AJ22" s="5">
        <v>3.1399358282657559E-2</v>
      </c>
      <c r="AK22" s="4">
        <f>AB22*AJ22</f>
        <v>5.7672754837994908</v>
      </c>
      <c r="AL22" s="4">
        <f>AJ22*(AB22/(AH22/10000))</f>
        <v>3.1338778915391461</v>
      </c>
      <c r="AM22" s="1">
        <v>25.414644745418993</v>
      </c>
      <c r="AN22" s="1"/>
      <c r="AO22" s="1"/>
      <c r="AQ22" s="1">
        <v>167.83851213427081</v>
      </c>
      <c r="AR22" s="1"/>
      <c r="AS22" s="1"/>
      <c r="AT22" s="1"/>
      <c r="AU22" s="1"/>
      <c r="AV22" s="1"/>
      <c r="AY22" s="1">
        <v>0</v>
      </c>
      <c r="AZ22" s="1">
        <f>SUM(AY22,AQ22,AM22)</f>
        <v>193.25315687968981</v>
      </c>
      <c r="BA22" s="1"/>
      <c r="BB22" s="1"/>
      <c r="BC22" s="1">
        <f>SUM(AZ22,AB22,U22)</f>
        <v>693.41560960532979</v>
      </c>
      <c r="BE22" s="9">
        <v>0.32379999999999998</v>
      </c>
      <c r="BF22" s="9"/>
      <c r="BG22" s="4"/>
      <c r="BH22" s="4"/>
      <c r="BI22" s="4"/>
      <c r="BK22" s="4">
        <v>1.4673733333333334</v>
      </c>
      <c r="BL22" s="4">
        <v>0.66805621696686235</v>
      </c>
      <c r="BQ22" s="1">
        <f>SUM(BR22:BT22)</f>
        <v>191</v>
      </c>
      <c r="BR22" s="1">
        <v>96.6</v>
      </c>
      <c r="BS22" s="1">
        <v>94.4</v>
      </c>
      <c r="BT22" s="1">
        <v>0</v>
      </c>
      <c r="BZ22" s="4"/>
    </row>
    <row r="23" spans="1:101" x14ac:dyDescent="0.25">
      <c r="A23" t="s">
        <v>147</v>
      </c>
      <c r="B23" t="s">
        <v>105</v>
      </c>
      <c r="C23" s="7">
        <v>37645</v>
      </c>
      <c r="F23">
        <v>106</v>
      </c>
      <c r="G23" t="s">
        <v>106</v>
      </c>
      <c r="H23">
        <v>8.6999999999999993</v>
      </c>
      <c r="I23">
        <v>1000</v>
      </c>
      <c r="L23" s="1"/>
      <c r="M23" s="1"/>
      <c r="N23" s="3"/>
      <c r="O23" s="4"/>
      <c r="U23" s="1"/>
      <c r="AB23" s="1"/>
      <c r="AC23" s="5"/>
      <c r="AD23" s="5"/>
      <c r="AE23" s="5"/>
      <c r="AF23" s="5"/>
      <c r="AG23" s="5"/>
      <c r="AH23" s="1"/>
      <c r="AI23" s="5"/>
      <c r="AJ23" s="5"/>
      <c r="AK23" s="4"/>
      <c r="AL23" s="4"/>
      <c r="AM23" s="1"/>
      <c r="AN23" s="1"/>
      <c r="AO23" s="1"/>
      <c r="AQ23" s="1"/>
      <c r="AR23" s="1"/>
      <c r="AS23" s="1"/>
      <c r="AT23" s="1"/>
      <c r="AU23" s="1"/>
      <c r="AV23" s="1"/>
      <c r="AY23" s="1"/>
      <c r="AZ23" s="1"/>
      <c r="BA23" s="1"/>
      <c r="BB23" s="1"/>
      <c r="BC23" s="1"/>
      <c r="BE23" s="9"/>
      <c r="BF23" s="9"/>
      <c r="BG23" s="4"/>
      <c r="BH23" s="4"/>
      <c r="BI23" s="4"/>
      <c r="BK23" s="4"/>
      <c r="BL23" s="4"/>
      <c r="BR23" s="1"/>
      <c r="BS23" s="1"/>
      <c r="BT23" s="1"/>
      <c r="BZ23" s="4"/>
      <c r="CE23" s="1">
        <f>SUM(CG23,CI23,CK23,CM23,CO23,CQ23,CS23,CU23,CW23)</f>
        <v>457.97255101038525</v>
      </c>
      <c r="CF23">
        <v>50</v>
      </c>
      <c r="CG23">
        <v>23.034971926467222</v>
      </c>
      <c r="CH23">
        <v>150</v>
      </c>
      <c r="CI23">
        <v>30.860302057376469</v>
      </c>
      <c r="CJ23">
        <v>250</v>
      </c>
      <c r="CK23">
        <v>33.575865583934892</v>
      </c>
      <c r="CL23">
        <v>350</v>
      </c>
      <c r="CM23">
        <v>36.649102064527078</v>
      </c>
      <c r="CN23">
        <v>450</v>
      </c>
      <c r="CO23">
        <v>46.684802357033362</v>
      </c>
      <c r="CP23">
        <v>600</v>
      </c>
      <c r="CQ23">
        <v>65.069020488845737</v>
      </c>
      <c r="CR23">
        <v>800</v>
      </c>
      <c r="CS23">
        <v>73.844602419390768</v>
      </c>
      <c r="CT23">
        <v>1000</v>
      </c>
      <c r="CU23">
        <v>73.889289268414586</v>
      </c>
      <c r="CV23">
        <v>1200</v>
      </c>
      <c r="CW23">
        <v>74.364594844395143</v>
      </c>
    </row>
    <row r="24" spans="1:101" x14ac:dyDescent="0.25">
      <c r="A24" t="s">
        <v>147</v>
      </c>
      <c r="B24" t="s">
        <v>105</v>
      </c>
      <c r="C24" s="7">
        <v>37650</v>
      </c>
      <c r="F24">
        <v>111</v>
      </c>
      <c r="G24" t="s">
        <v>106</v>
      </c>
      <c r="H24">
        <v>8.6999999999999993</v>
      </c>
      <c r="I24">
        <v>1000</v>
      </c>
      <c r="L24" s="1">
        <v>848.15476190476204</v>
      </c>
      <c r="M24" s="1">
        <v>21.625</v>
      </c>
      <c r="N24" s="3">
        <f>(L24/10/M24)</f>
        <v>3.9221029452243332</v>
      </c>
      <c r="O24" s="4"/>
      <c r="U24" s="4"/>
      <c r="AB24" s="1"/>
      <c r="AC24" s="5"/>
      <c r="AD24" s="5"/>
      <c r="AE24" s="5"/>
      <c r="AF24" s="5"/>
      <c r="AG24" s="5"/>
      <c r="AH24" s="1"/>
      <c r="AI24" s="5"/>
      <c r="AJ24" s="4"/>
      <c r="AM24" s="4"/>
      <c r="AN24" s="4"/>
      <c r="AO24" s="4"/>
      <c r="AQ24" s="1"/>
      <c r="AR24" s="1"/>
      <c r="AS24" s="1"/>
      <c r="AT24" s="1"/>
      <c r="AU24" s="1"/>
      <c r="AV24" s="1"/>
      <c r="AY24" s="4"/>
      <c r="AZ24" s="1"/>
      <c r="BA24" s="1"/>
      <c r="BB24" s="1"/>
      <c r="BC24" s="1"/>
      <c r="BE24" s="10"/>
      <c r="BF24" s="10"/>
      <c r="BG24" s="4"/>
      <c r="BH24" s="4"/>
      <c r="BI24" s="4"/>
      <c r="BK24" s="4"/>
      <c r="BR24" s="4"/>
      <c r="BS24" s="4"/>
      <c r="BT24" s="4"/>
      <c r="BZ24" s="4"/>
    </row>
    <row r="25" spans="1:101" x14ac:dyDescent="0.25">
      <c r="A25" t="s">
        <v>147</v>
      </c>
      <c r="B25" t="s">
        <v>105</v>
      </c>
      <c r="C25" s="7">
        <v>37652</v>
      </c>
      <c r="F25">
        <v>113</v>
      </c>
      <c r="G25" t="s">
        <v>106</v>
      </c>
      <c r="H25">
        <v>8.6999999999999993</v>
      </c>
      <c r="I25">
        <v>1000</v>
      </c>
      <c r="L25" s="1"/>
      <c r="M25" s="1"/>
      <c r="N25" s="4"/>
      <c r="O25" s="4"/>
      <c r="U25" s="1">
        <v>299.80455116571267</v>
      </c>
      <c r="AB25" s="1">
        <v>177.95321213877017</v>
      </c>
      <c r="AC25" s="5">
        <v>2.444</v>
      </c>
      <c r="AD25" s="5"/>
      <c r="AE25" s="5"/>
      <c r="AF25" s="5"/>
      <c r="AG25" s="5"/>
      <c r="AH25" s="1">
        <v>21478</v>
      </c>
      <c r="AI25" s="5">
        <v>1.388E-2</v>
      </c>
      <c r="AJ25" s="5">
        <v>2.5890642174485907E-2</v>
      </c>
      <c r="AK25" s="4">
        <f>AB25*AJ25</f>
        <v>4.6073229392852806</v>
      </c>
      <c r="AL25" s="4">
        <f>AJ25*(AB25/(AH25/10000))</f>
        <v>2.1451359247999253</v>
      </c>
      <c r="AM25" s="1">
        <v>3.976243934236257</v>
      </c>
      <c r="AN25" s="1"/>
      <c r="AO25" s="1"/>
      <c r="AQ25" s="1">
        <v>396.3483783170787</v>
      </c>
      <c r="AR25" s="1"/>
      <c r="AS25" s="1"/>
      <c r="AT25" s="1"/>
      <c r="AU25" s="1"/>
      <c r="AV25" s="1"/>
      <c r="AY25" s="1">
        <v>0</v>
      </c>
      <c r="AZ25" s="1">
        <f>SUM(AY25,AQ25,AM25)</f>
        <v>400.32462225131496</v>
      </c>
      <c r="BA25" s="1"/>
      <c r="BB25" s="1"/>
      <c r="BC25" s="1">
        <f>SUM(AZ25,AB25,U25)</f>
        <v>878.08238555579783</v>
      </c>
      <c r="BE25" s="9">
        <v>0.51060000000000005</v>
      </c>
      <c r="BF25" s="9"/>
      <c r="BG25" s="4"/>
      <c r="BH25" s="4"/>
      <c r="BI25" s="4"/>
      <c r="BK25" s="4">
        <v>1.1616666666666668</v>
      </c>
      <c r="BL25" s="4">
        <v>0.78827408125105591</v>
      </c>
      <c r="BQ25" s="1">
        <f>SUM(BR25:BT25)</f>
        <v>155.4</v>
      </c>
      <c r="BR25" s="1">
        <v>17.8</v>
      </c>
      <c r="BS25" s="1">
        <v>137.6</v>
      </c>
      <c r="BT25" s="1">
        <v>0</v>
      </c>
      <c r="BZ25" s="4"/>
    </row>
    <row r="26" spans="1:101" x14ac:dyDescent="0.25">
      <c r="A26" t="s">
        <v>147</v>
      </c>
      <c r="B26" t="s">
        <v>105</v>
      </c>
      <c r="C26" s="7">
        <v>37655</v>
      </c>
      <c r="F26">
        <v>116</v>
      </c>
      <c r="G26" t="s">
        <v>106</v>
      </c>
      <c r="H26">
        <v>8.6999999999999993</v>
      </c>
      <c r="I26">
        <v>1000</v>
      </c>
      <c r="L26" s="1"/>
      <c r="M26" s="1"/>
      <c r="O26" s="4">
        <v>0.89868729098399325</v>
      </c>
      <c r="AB26" s="1"/>
      <c r="AC26" s="5"/>
      <c r="AD26" s="5"/>
      <c r="AE26" s="5"/>
      <c r="AF26" s="5"/>
      <c r="AG26" s="5"/>
      <c r="AH26" s="1"/>
      <c r="AM26"/>
      <c r="AN26"/>
      <c r="AO26"/>
      <c r="AQ26" s="1"/>
      <c r="AR26" s="1"/>
      <c r="AS26" s="1"/>
      <c r="AT26" s="1"/>
      <c r="AU26" s="1"/>
      <c r="AV26" s="1"/>
      <c r="AZ26" s="1"/>
      <c r="BA26" s="1"/>
      <c r="BB26" s="1"/>
      <c r="BC26" s="1"/>
      <c r="BE26" s="6"/>
      <c r="BF26" s="6"/>
      <c r="CE26" s="1">
        <f>SUM(CG26,CI26,CK26,CM26,CO26,CQ26,CS26,CU26,CW26)</f>
        <v>474.36010481440292</v>
      </c>
      <c r="CF26">
        <v>50</v>
      </c>
      <c r="CG26">
        <v>24.514972507556063</v>
      </c>
      <c r="CH26">
        <v>150</v>
      </c>
      <c r="CI26">
        <v>33.333739539429544</v>
      </c>
      <c r="CJ26">
        <v>250</v>
      </c>
      <c r="CK26">
        <v>37.44026241428957</v>
      </c>
      <c r="CL26">
        <v>350</v>
      </c>
      <c r="CM26">
        <v>38.888522566743127</v>
      </c>
      <c r="CN26">
        <v>450</v>
      </c>
      <c r="CO26">
        <v>48.983889958798244</v>
      </c>
      <c r="CP26">
        <v>600</v>
      </c>
      <c r="CQ26">
        <v>67.519941816271071</v>
      </c>
      <c r="CR26">
        <v>800</v>
      </c>
      <c r="CS26">
        <v>75.569108547627891</v>
      </c>
      <c r="CT26">
        <v>1000</v>
      </c>
      <c r="CU26">
        <v>73.992881509333429</v>
      </c>
      <c r="CV26">
        <v>1200</v>
      </c>
      <c r="CW26">
        <v>74.116785954353986</v>
      </c>
    </row>
    <row r="27" spans="1:101" x14ac:dyDescent="0.25">
      <c r="A27" t="s">
        <v>147</v>
      </c>
      <c r="B27" t="s">
        <v>105</v>
      </c>
      <c r="C27" s="7">
        <v>37657</v>
      </c>
      <c r="F27">
        <v>118</v>
      </c>
      <c r="G27" t="s">
        <v>106</v>
      </c>
      <c r="H27">
        <v>8.6999999999999993</v>
      </c>
      <c r="I27">
        <v>1000</v>
      </c>
      <c r="L27" s="1">
        <v>850.47619047618991</v>
      </c>
      <c r="M27" s="1">
        <v>21.8333333333333</v>
      </c>
      <c r="N27" s="3">
        <f>(L27/10/M27)</f>
        <v>3.8953107960741584</v>
      </c>
      <c r="O27" s="4"/>
      <c r="U27" s="4"/>
      <c r="AB27" s="1"/>
      <c r="AC27" s="5"/>
      <c r="AD27" s="5"/>
      <c r="AE27" s="5"/>
      <c r="AF27" s="5"/>
      <c r="AG27" s="5"/>
      <c r="AH27" s="1"/>
      <c r="AI27" s="5"/>
      <c r="AJ27" s="4"/>
      <c r="AM27" s="4"/>
      <c r="AN27" s="4"/>
      <c r="AO27" s="4"/>
      <c r="AQ27" s="1"/>
      <c r="AR27" s="1"/>
      <c r="AS27" s="1"/>
      <c r="AT27" s="1"/>
      <c r="AU27" s="1"/>
      <c r="AV27" s="1"/>
      <c r="AY27" s="4"/>
      <c r="AZ27" s="1"/>
      <c r="BA27" s="1"/>
      <c r="BB27" s="1"/>
      <c r="BC27" s="1"/>
      <c r="BE27" s="10"/>
      <c r="BF27" s="10"/>
      <c r="BG27" s="4"/>
      <c r="BH27" s="4"/>
      <c r="BI27" s="4"/>
      <c r="BK27" s="4"/>
      <c r="BL27" s="4"/>
      <c r="BR27" s="4"/>
      <c r="BS27" s="4"/>
      <c r="BT27" s="4"/>
      <c r="BZ27" s="4"/>
    </row>
    <row r="28" spans="1:101" x14ac:dyDescent="0.25">
      <c r="A28" t="s">
        <v>147</v>
      </c>
      <c r="B28" t="s">
        <v>105</v>
      </c>
      <c r="C28" s="7">
        <v>37662</v>
      </c>
      <c r="F28">
        <v>123</v>
      </c>
      <c r="G28" t="s">
        <v>106</v>
      </c>
      <c r="H28">
        <v>8.6999999999999993</v>
      </c>
      <c r="I28">
        <v>1000</v>
      </c>
      <c r="L28" s="1"/>
      <c r="M28" s="1"/>
      <c r="N28" s="4"/>
      <c r="O28" s="4"/>
      <c r="U28" s="1">
        <v>272.51151752059189</v>
      </c>
      <c r="AB28" s="1">
        <v>178.24292025784021</v>
      </c>
      <c r="AC28" s="5">
        <v>2.6360000000000001</v>
      </c>
      <c r="AD28" s="5"/>
      <c r="AE28" s="5"/>
      <c r="AF28" s="5"/>
      <c r="AG28" s="5"/>
      <c r="AH28" s="1">
        <v>33156</v>
      </c>
      <c r="AI28" s="5">
        <v>1.477E-2</v>
      </c>
      <c r="AJ28" s="5">
        <v>2.0677410811094536E-2</v>
      </c>
      <c r="AK28" s="4">
        <f>AB28*AJ28</f>
        <v>3.6856020863405266</v>
      </c>
      <c r="AL28" s="4">
        <f>AJ28*(AB28/(AH28/10000))</f>
        <v>1.1115943076186894</v>
      </c>
      <c r="AM28" s="1">
        <v>0</v>
      </c>
      <c r="AN28" s="1"/>
      <c r="AO28" s="1"/>
      <c r="AQ28" s="1">
        <v>536.40281242912226</v>
      </c>
      <c r="AR28" s="1"/>
      <c r="AS28" s="1"/>
      <c r="AT28" s="1"/>
      <c r="AU28" s="1"/>
      <c r="AV28" s="1"/>
      <c r="AY28" s="1">
        <v>5.1031980040825582</v>
      </c>
      <c r="AZ28" s="1">
        <f>SUM(AY28,AQ28,AM28)</f>
        <v>541.50601043320478</v>
      </c>
      <c r="BA28" s="1"/>
      <c r="BB28" s="1"/>
      <c r="BC28" s="1">
        <f>SUM(AZ28,AB28,U28)</f>
        <v>992.26044821163691</v>
      </c>
      <c r="BE28" s="9">
        <v>0.60240000000000005</v>
      </c>
      <c r="BF28" s="9"/>
      <c r="BG28" s="4"/>
      <c r="BH28" s="4"/>
      <c r="BI28" s="4"/>
      <c r="BK28" s="4"/>
      <c r="BL28" s="4">
        <v>0.77563843539451172</v>
      </c>
      <c r="BQ28" s="1">
        <f>SUM(BR28:BT28)</f>
        <v>172.43</v>
      </c>
      <c r="BR28" s="1">
        <v>0</v>
      </c>
      <c r="BS28" s="1">
        <v>171.6</v>
      </c>
      <c r="BT28" s="1">
        <v>0.83</v>
      </c>
      <c r="BZ28" s="4"/>
      <c r="CE28" s="1">
        <f>SUM(CG28,CI28,CK28,CM28,CO28,CQ28,CS28,CU28,CW28)</f>
        <v>434.6434252804865</v>
      </c>
      <c r="CF28">
        <v>50</v>
      </c>
      <c r="CG28">
        <v>22.757951092312641</v>
      </c>
      <c r="CH28">
        <v>150</v>
      </c>
      <c r="CI28">
        <v>29.639500227623611</v>
      </c>
      <c r="CJ28">
        <v>250</v>
      </c>
      <c r="CK28">
        <v>31.268399197978027</v>
      </c>
      <c r="CL28">
        <v>350</v>
      </c>
      <c r="CM28">
        <v>33.986172106789894</v>
      </c>
      <c r="CN28">
        <v>450</v>
      </c>
      <c r="CO28">
        <v>43.57576561671187</v>
      </c>
      <c r="CP28">
        <v>600</v>
      </c>
      <c r="CQ28">
        <v>60.053429491025334</v>
      </c>
      <c r="CR28">
        <v>800</v>
      </c>
      <c r="CS28">
        <v>69.382011178240035</v>
      </c>
      <c r="CT28">
        <v>1000</v>
      </c>
      <c r="CU28">
        <v>71.149172935090817</v>
      </c>
      <c r="CV28">
        <v>1200</v>
      </c>
      <c r="CW28">
        <v>72.831023434714282</v>
      </c>
    </row>
    <row r="29" spans="1:101" x14ac:dyDescent="0.25">
      <c r="A29" t="s">
        <v>147</v>
      </c>
      <c r="B29" t="s">
        <v>105</v>
      </c>
      <c r="C29" s="7">
        <v>37663</v>
      </c>
      <c r="F29">
        <v>124</v>
      </c>
      <c r="G29" t="s">
        <v>106</v>
      </c>
      <c r="H29">
        <v>8.6999999999999993</v>
      </c>
      <c r="I29">
        <v>1000</v>
      </c>
      <c r="L29" s="1"/>
      <c r="M29" s="1"/>
      <c r="O29" s="4">
        <v>0.80815371934306313</v>
      </c>
      <c r="AB29" s="1"/>
      <c r="AC29" s="5"/>
      <c r="AD29" s="5"/>
      <c r="AE29" s="5"/>
      <c r="AF29" s="5"/>
      <c r="AG29" s="5"/>
      <c r="AH29" s="1"/>
      <c r="AM29"/>
      <c r="AN29"/>
      <c r="AO29"/>
      <c r="AQ29" s="1"/>
      <c r="AR29" s="1"/>
      <c r="AS29" s="1"/>
      <c r="AT29" s="1"/>
      <c r="AU29" s="1"/>
      <c r="AV29" s="1"/>
      <c r="AZ29" s="1"/>
      <c r="BA29" s="1"/>
      <c r="BB29" s="1"/>
      <c r="BC29" s="1"/>
      <c r="BE29" s="6"/>
      <c r="BF29" s="6"/>
    </row>
    <row r="30" spans="1:101" x14ac:dyDescent="0.25">
      <c r="A30" t="s">
        <v>147</v>
      </c>
      <c r="B30" t="s">
        <v>105</v>
      </c>
      <c r="C30" s="7">
        <v>37669</v>
      </c>
      <c r="F30">
        <v>130</v>
      </c>
      <c r="G30" t="s">
        <v>106</v>
      </c>
      <c r="H30">
        <v>8.6999999999999993</v>
      </c>
      <c r="I30">
        <v>1000</v>
      </c>
      <c r="L30" s="1"/>
      <c r="M30" s="1"/>
      <c r="O30" s="4"/>
      <c r="AB30" s="1"/>
      <c r="AC30" s="5"/>
      <c r="AD30" s="5"/>
      <c r="AE30" s="5"/>
      <c r="AF30" s="5"/>
      <c r="AG30" s="5"/>
      <c r="AH30" s="1"/>
      <c r="AM30"/>
      <c r="AN30"/>
      <c r="AO30"/>
      <c r="AQ30" s="1"/>
      <c r="AR30" s="1"/>
      <c r="AS30" s="1"/>
      <c r="AT30" s="1"/>
      <c r="AU30" s="1"/>
      <c r="AV30" s="1"/>
      <c r="AZ30" s="1"/>
      <c r="BA30" s="1"/>
      <c r="BB30" s="1"/>
      <c r="BC30" s="1"/>
      <c r="BE30" s="6"/>
      <c r="BF30" s="6"/>
      <c r="BZ30" s="1">
        <v>7.5645800506135688</v>
      </c>
    </row>
    <row r="31" spans="1:101" x14ac:dyDescent="0.25">
      <c r="A31" t="s">
        <v>147</v>
      </c>
      <c r="B31" t="s">
        <v>105</v>
      </c>
      <c r="C31" s="7">
        <v>37670</v>
      </c>
      <c r="F31">
        <v>131</v>
      </c>
      <c r="G31" t="s">
        <v>106</v>
      </c>
      <c r="H31">
        <v>8.6999999999999993</v>
      </c>
      <c r="I31">
        <v>1000</v>
      </c>
      <c r="L31" s="1"/>
      <c r="M31" s="1"/>
      <c r="O31" s="4"/>
      <c r="AB31" s="1"/>
      <c r="AC31" s="5"/>
      <c r="AD31" s="5"/>
      <c r="AE31" s="5"/>
      <c r="AF31" s="5"/>
      <c r="AG31" s="5"/>
      <c r="AH31" s="1"/>
      <c r="AM31"/>
      <c r="AN31"/>
      <c r="AO31"/>
      <c r="AQ31" s="1"/>
      <c r="AR31" s="1"/>
      <c r="AS31" s="1"/>
      <c r="AT31" s="1"/>
      <c r="AU31" s="1"/>
      <c r="AV31" s="1"/>
      <c r="AZ31" s="1"/>
      <c r="BA31" s="1"/>
      <c r="BB31" s="1"/>
      <c r="BC31" s="1"/>
      <c r="BE31" s="6"/>
      <c r="BF31" s="6"/>
      <c r="BZ31" s="1"/>
      <c r="CE31" s="1">
        <f>SUM(CG31,CI31,CK31,CM31,CO31,CQ31,CS31,CU31,CW31)</f>
        <v>476.79207601374992</v>
      </c>
      <c r="CF31">
        <v>50</v>
      </c>
      <c r="CG31">
        <v>24.406975919385072</v>
      </c>
      <c r="CH31">
        <v>150</v>
      </c>
      <c r="CI31">
        <v>33.809225682557617</v>
      </c>
      <c r="CJ31">
        <v>250</v>
      </c>
      <c r="CK31">
        <v>38.026269502624565</v>
      </c>
      <c r="CL31">
        <v>350</v>
      </c>
      <c r="CM31">
        <v>39.718276104298916</v>
      </c>
      <c r="CN31">
        <v>450</v>
      </c>
      <c r="CO31">
        <v>48.870903323482366</v>
      </c>
      <c r="CP31">
        <v>600</v>
      </c>
      <c r="CQ31">
        <v>68.230868959831739</v>
      </c>
      <c r="CR31">
        <v>800</v>
      </c>
      <c r="CS31">
        <v>76.030195580737228</v>
      </c>
      <c r="CT31">
        <v>1000</v>
      </c>
      <c r="CU31">
        <v>74.384907048496871</v>
      </c>
      <c r="CV31">
        <v>1200</v>
      </c>
      <c r="CW31">
        <v>73.31445389233555</v>
      </c>
    </row>
    <row r="32" spans="1:101" x14ac:dyDescent="0.25">
      <c r="A32" t="s">
        <v>147</v>
      </c>
      <c r="B32" t="s">
        <v>105</v>
      </c>
      <c r="C32" s="7">
        <v>37677</v>
      </c>
      <c r="F32">
        <v>138</v>
      </c>
      <c r="G32" t="s">
        <v>106</v>
      </c>
      <c r="H32">
        <v>8.6999999999999993</v>
      </c>
      <c r="I32">
        <v>1000</v>
      </c>
      <c r="L32" s="1"/>
      <c r="M32" s="1"/>
      <c r="N32" s="4"/>
      <c r="O32" s="4">
        <v>0.83046900346417196</v>
      </c>
      <c r="U32" s="1">
        <v>285.77411699008792</v>
      </c>
      <c r="AB32" s="1">
        <v>174.54914173969726</v>
      </c>
      <c r="AC32" s="5">
        <v>2.2690000000000001</v>
      </c>
      <c r="AD32" s="5"/>
      <c r="AE32" s="5"/>
      <c r="AF32" s="5"/>
      <c r="AG32" s="5"/>
      <c r="AH32" s="1">
        <v>19058</v>
      </c>
      <c r="AI32" s="5">
        <v>1.303E-2</v>
      </c>
      <c r="AJ32" s="5">
        <v>1.267146587143804E-2</v>
      </c>
      <c r="AK32" s="4">
        <f>AB32*AJ32</f>
        <v>2.2117934924433746</v>
      </c>
      <c r="AL32" s="4">
        <f>AJ32*(AB32/(AH32/10000))</f>
        <v>1.1605590788348068</v>
      </c>
      <c r="AM32" s="1">
        <v>0</v>
      </c>
      <c r="AN32" s="1"/>
      <c r="AO32" s="1"/>
      <c r="AQ32" s="1">
        <v>585.16670446813339</v>
      </c>
      <c r="AR32" s="1"/>
      <c r="AS32" s="1"/>
      <c r="AT32" s="1"/>
      <c r="AU32" s="1"/>
      <c r="AV32" s="1"/>
      <c r="AY32" s="1">
        <v>171.80766613744612</v>
      </c>
      <c r="AZ32" s="1">
        <f>SUM(AY32,AQ32,AM32)</f>
        <v>756.97437060557945</v>
      </c>
      <c r="BA32" s="1"/>
      <c r="BB32" s="1"/>
      <c r="BC32" s="1">
        <f>SUM(AZ32,AB32,U32)</f>
        <v>1217.2976293353645</v>
      </c>
      <c r="BD32">
        <v>16.8</v>
      </c>
      <c r="BE32" s="9">
        <v>0.67449999999999999</v>
      </c>
      <c r="BF32" s="9"/>
      <c r="BG32" s="4"/>
      <c r="BH32" s="4"/>
      <c r="BI32" s="4"/>
      <c r="BK32" s="4"/>
      <c r="BL32" s="4"/>
      <c r="BQ32" s="1">
        <f>SUM(BR32:BT32)</f>
        <v>111.83</v>
      </c>
      <c r="BR32" s="1">
        <v>0</v>
      </c>
      <c r="BS32" s="1">
        <v>91</v>
      </c>
      <c r="BT32" s="1">
        <v>20.83</v>
      </c>
      <c r="BZ32" s="1">
        <v>22.162536408346469</v>
      </c>
    </row>
    <row r="33" spans="1:101" x14ac:dyDescent="0.25">
      <c r="A33" t="s">
        <v>147</v>
      </c>
      <c r="B33" t="s">
        <v>105</v>
      </c>
      <c r="C33" s="7">
        <v>37678</v>
      </c>
      <c r="F33">
        <v>139</v>
      </c>
      <c r="G33" t="s">
        <v>106</v>
      </c>
      <c r="H33">
        <v>8.6999999999999993</v>
      </c>
      <c r="I33">
        <v>1000</v>
      </c>
      <c r="L33" s="1"/>
      <c r="M33" s="1"/>
      <c r="N33" s="4"/>
      <c r="O33" s="4"/>
      <c r="U33" s="1"/>
      <c r="AB33" s="1"/>
      <c r="AC33" s="5"/>
      <c r="AD33" s="5"/>
      <c r="AE33" s="5"/>
      <c r="AF33" s="5"/>
      <c r="AG33" s="5"/>
      <c r="AH33" s="1"/>
      <c r="AI33" s="5"/>
      <c r="AJ33" s="5"/>
      <c r="AK33" s="4"/>
      <c r="AL33" s="4"/>
      <c r="AM33" s="1"/>
      <c r="AN33" s="1"/>
      <c r="AO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E33" s="9"/>
      <c r="BF33" s="9"/>
      <c r="BG33" s="4"/>
      <c r="BH33" s="4"/>
      <c r="BI33" s="4"/>
      <c r="BK33" s="4"/>
      <c r="BL33" s="4"/>
      <c r="BR33" s="1"/>
      <c r="BS33" s="1"/>
      <c r="BT33" s="1"/>
      <c r="BZ33" s="1"/>
      <c r="CE33" s="1">
        <f>SUM(CG33,CI33,CK33,CM33,CO33,CQ33,CS33,CU33,CW33)</f>
        <v>475.3926194563083</v>
      </c>
      <c r="CF33">
        <v>50</v>
      </c>
      <c r="CG33">
        <v>24.007899769605288</v>
      </c>
      <c r="CH33">
        <v>150</v>
      </c>
      <c r="CI33">
        <v>34.526749936799781</v>
      </c>
      <c r="CJ33">
        <v>250</v>
      </c>
      <c r="CK33">
        <v>39.182033916013175</v>
      </c>
      <c r="CL33">
        <v>350</v>
      </c>
      <c r="CM33">
        <v>40.413969094783262</v>
      </c>
      <c r="CN33">
        <v>450</v>
      </c>
      <c r="CO33">
        <v>50.598710184886016</v>
      </c>
      <c r="CP33">
        <v>600</v>
      </c>
      <c r="CQ33">
        <v>68.470806870783449</v>
      </c>
      <c r="CR33">
        <v>800</v>
      </c>
      <c r="CS33">
        <v>73.588668647708943</v>
      </c>
      <c r="CT33">
        <v>1000</v>
      </c>
      <c r="CU33">
        <v>72.168845580997811</v>
      </c>
      <c r="CV33">
        <v>1200</v>
      </c>
      <c r="CW33">
        <v>72.434935454730507</v>
      </c>
    </row>
    <row r="34" spans="1:101" x14ac:dyDescent="0.25">
      <c r="A34" t="s">
        <v>147</v>
      </c>
      <c r="B34" t="s">
        <v>105</v>
      </c>
      <c r="C34" s="7">
        <v>37683</v>
      </c>
      <c r="F34">
        <v>144</v>
      </c>
      <c r="G34" t="s">
        <v>106</v>
      </c>
      <c r="H34">
        <v>8.6999999999999993</v>
      </c>
      <c r="I34">
        <v>1000</v>
      </c>
      <c r="L34" s="1"/>
      <c r="M34" s="1"/>
      <c r="O34" s="4"/>
      <c r="AB34" s="1"/>
      <c r="AC34" s="5"/>
      <c r="AD34" s="5"/>
      <c r="AE34" s="5"/>
      <c r="AF34" s="5"/>
      <c r="AG34" s="5"/>
      <c r="AH34" s="1"/>
      <c r="AM34"/>
      <c r="AN34"/>
      <c r="AO34"/>
      <c r="AQ34" s="1"/>
      <c r="AR34" s="1"/>
      <c r="AS34" s="1"/>
      <c r="AT34" s="1"/>
      <c r="AU34" s="1"/>
      <c r="AV34" s="1"/>
      <c r="AZ34" s="1"/>
      <c r="BA34" s="1"/>
      <c r="BB34" s="1"/>
      <c r="BC34" s="1"/>
      <c r="BE34" s="6"/>
      <c r="BF34" s="6"/>
      <c r="BZ34" s="1">
        <v>46.083416893472759</v>
      </c>
      <c r="CE34" s="1">
        <f>SUM(CG34,CI34,CK34,CM34,CO34,CQ34,CS34,CU34,CW34)</f>
        <v>461.88263957792879</v>
      </c>
      <c r="CF34">
        <v>50</v>
      </c>
      <c r="CG34">
        <v>23.872424759591976</v>
      </c>
      <c r="CH34">
        <v>150</v>
      </c>
      <c r="CI34">
        <v>33.387301209112401</v>
      </c>
      <c r="CJ34">
        <v>250</v>
      </c>
      <c r="CK34">
        <v>36.696835744166144</v>
      </c>
      <c r="CL34">
        <v>350</v>
      </c>
      <c r="CM34">
        <v>38.771727393158159</v>
      </c>
      <c r="CN34">
        <v>450</v>
      </c>
      <c r="CO34">
        <v>48.253920123892236</v>
      </c>
      <c r="CP34">
        <v>600</v>
      </c>
      <c r="CQ34">
        <v>65.728405414498255</v>
      </c>
      <c r="CR34">
        <v>800</v>
      </c>
      <c r="CS34">
        <v>72.004316727773769</v>
      </c>
      <c r="CT34">
        <v>1000</v>
      </c>
      <c r="CU34">
        <v>71.939317674648223</v>
      </c>
      <c r="CV34">
        <v>1200</v>
      </c>
      <c r="CW34">
        <v>71.22839053108757</v>
      </c>
    </row>
    <row r="35" spans="1:101" x14ac:dyDescent="0.25">
      <c r="A35" t="s">
        <v>147</v>
      </c>
      <c r="B35" t="s">
        <v>105</v>
      </c>
      <c r="C35" s="7">
        <v>37687</v>
      </c>
      <c r="D35" s="1">
        <v>8</v>
      </c>
      <c r="E35" s="2" t="s">
        <v>60</v>
      </c>
      <c r="F35">
        <v>148</v>
      </c>
      <c r="G35" t="s">
        <v>106</v>
      </c>
      <c r="H35">
        <v>8.6999999999999993</v>
      </c>
      <c r="I35">
        <v>1000</v>
      </c>
      <c r="L35" s="1"/>
      <c r="M35" s="1"/>
      <c r="N35" s="4"/>
      <c r="O35" s="4"/>
      <c r="U35" s="4"/>
      <c r="AB35" s="1"/>
      <c r="AC35" s="5"/>
      <c r="AD35" s="5"/>
      <c r="AE35" s="5"/>
      <c r="AF35" s="5"/>
      <c r="AG35" s="5"/>
      <c r="AH35" s="1"/>
      <c r="AI35" s="5"/>
      <c r="AJ35" s="4"/>
      <c r="AM35" s="4"/>
      <c r="AN35" s="4"/>
      <c r="AO35" s="4"/>
      <c r="AQ35" s="1"/>
      <c r="AR35" s="1"/>
      <c r="AS35" s="1"/>
      <c r="AT35" s="1"/>
      <c r="AU35" s="1"/>
      <c r="AV35" s="1"/>
      <c r="AY35" s="4"/>
      <c r="AZ35" s="1"/>
      <c r="BA35" s="1"/>
      <c r="BB35" s="1"/>
      <c r="BC35" s="1"/>
      <c r="BE35" s="10"/>
      <c r="BF35" s="10"/>
      <c r="BG35" s="4"/>
      <c r="BH35" s="4"/>
      <c r="BI35" s="4"/>
      <c r="BK35" s="4"/>
      <c r="BL35" s="4"/>
      <c r="BR35" s="4"/>
      <c r="BS35" s="4"/>
      <c r="BT35" s="4"/>
      <c r="BZ35" s="4"/>
    </row>
    <row r="36" spans="1:101" x14ac:dyDescent="0.25">
      <c r="A36" t="s">
        <v>147</v>
      </c>
      <c r="B36" t="s">
        <v>105</v>
      </c>
      <c r="C36" s="7">
        <v>37690</v>
      </c>
      <c r="F36">
        <v>151</v>
      </c>
      <c r="G36" t="s">
        <v>106</v>
      </c>
      <c r="H36">
        <v>8.6999999999999993</v>
      </c>
      <c r="I36">
        <v>1000</v>
      </c>
      <c r="L36" s="1"/>
      <c r="M36" s="1"/>
      <c r="O36" s="4">
        <v>0.91878648348018765</v>
      </c>
      <c r="AB36" s="1"/>
      <c r="AC36" s="5"/>
      <c r="AD36" s="5"/>
      <c r="AE36" s="5"/>
      <c r="AF36" s="5"/>
      <c r="AG36" s="5"/>
      <c r="AH36" s="1"/>
      <c r="AM36"/>
      <c r="AN36"/>
      <c r="AO36"/>
      <c r="AQ36" s="1"/>
      <c r="AR36" s="1"/>
      <c r="AS36" s="1"/>
      <c r="AT36" s="1"/>
      <c r="AU36" s="1"/>
      <c r="AV36" s="1"/>
      <c r="AZ36" s="1"/>
      <c r="BA36" s="1"/>
      <c r="BB36" s="1"/>
      <c r="BC36" s="1"/>
      <c r="BE36" s="6"/>
      <c r="BF36" s="6"/>
      <c r="CE36" s="1">
        <f>SUM(CG36,CI36,CK36,CM36,CO36,CQ36,CS36,CU36,CW36)</f>
        <v>439.48360294283111</v>
      </c>
      <c r="CF36">
        <v>50</v>
      </c>
      <c r="CG36">
        <v>22.438115042729322</v>
      </c>
      <c r="CH36">
        <v>150</v>
      </c>
      <c r="CI36">
        <v>29.802711730525171</v>
      </c>
      <c r="CJ36">
        <v>250</v>
      </c>
      <c r="CK36">
        <v>32.344946015369871</v>
      </c>
      <c r="CL36">
        <v>350</v>
      </c>
      <c r="CM36">
        <v>35.594898671647144</v>
      </c>
      <c r="CN36">
        <v>450</v>
      </c>
      <c r="CO36">
        <v>45.570170156950759</v>
      </c>
      <c r="CP36">
        <v>600</v>
      </c>
      <c r="CQ36">
        <v>62.810049490181768</v>
      </c>
      <c r="CR36">
        <v>800</v>
      </c>
      <c r="CS36">
        <v>69.587164439667561</v>
      </c>
      <c r="CT36">
        <v>1000</v>
      </c>
      <c r="CU36">
        <v>69.956846554319085</v>
      </c>
      <c r="CV36">
        <v>1200</v>
      </c>
      <c r="CW36">
        <v>71.378700841440391</v>
      </c>
    </row>
    <row r="37" spans="1:101" x14ac:dyDescent="0.25">
      <c r="A37" t="s">
        <v>147</v>
      </c>
      <c r="B37" t="s">
        <v>105</v>
      </c>
      <c r="C37" s="7">
        <v>37692</v>
      </c>
      <c r="F37">
        <v>153</v>
      </c>
      <c r="G37" t="s">
        <v>106</v>
      </c>
      <c r="H37">
        <v>8.6999999999999993</v>
      </c>
      <c r="I37">
        <v>1000</v>
      </c>
      <c r="L37" s="1"/>
      <c r="M37" s="1"/>
      <c r="O37" s="4"/>
      <c r="AB37" s="1"/>
      <c r="AC37" s="5"/>
      <c r="AD37" s="5"/>
      <c r="AE37" s="5"/>
      <c r="AF37" s="5"/>
      <c r="AG37" s="5"/>
      <c r="AH37" s="1"/>
      <c r="AM37"/>
      <c r="AN37"/>
      <c r="AO37"/>
      <c r="AQ37" s="1"/>
      <c r="AR37" s="1"/>
      <c r="AS37" s="1"/>
      <c r="AT37" s="1"/>
      <c r="AU37" s="1"/>
      <c r="AV37" s="1"/>
      <c r="AZ37" s="1"/>
      <c r="BA37" s="1"/>
      <c r="BB37" s="1"/>
      <c r="BC37" s="1"/>
      <c r="BE37" s="6"/>
      <c r="BF37" s="6"/>
      <c r="BZ37" s="1">
        <v>73.285823425488232</v>
      </c>
    </row>
    <row r="38" spans="1:101" x14ac:dyDescent="0.25">
      <c r="A38" t="s">
        <v>147</v>
      </c>
      <c r="B38" t="s">
        <v>105</v>
      </c>
      <c r="C38" s="7">
        <v>37697</v>
      </c>
      <c r="F38">
        <v>158</v>
      </c>
      <c r="G38" t="s">
        <v>106</v>
      </c>
      <c r="H38">
        <v>8.6999999999999993</v>
      </c>
      <c r="I38">
        <v>1000</v>
      </c>
      <c r="L38" s="1"/>
      <c r="M38" s="1"/>
      <c r="O38" s="4"/>
      <c r="U38" s="1">
        <v>379.03113220717574</v>
      </c>
      <c r="AB38" s="1">
        <v>189.97609908017674</v>
      </c>
      <c r="AC38" s="5">
        <v>2.3439999999999999</v>
      </c>
      <c r="AD38" s="5"/>
      <c r="AE38" s="5"/>
      <c r="AF38" s="5"/>
      <c r="AG38" s="5"/>
      <c r="AH38" s="1">
        <v>19051</v>
      </c>
      <c r="AI38" s="5">
        <v>1.2279999999999999E-2</v>
      </c>
      <c r="AJ38" s="5">
        <v>1.8611111486553727E-2</v>
      </c>
      <c r="AK38" s="4">
        <f>AB38*AJ38</f>
        <v>3.5356663597617461</v>
      </c>
      <c r="AL38" s="4">
        <f>AJ38*(AB38/(AH38/10000))</f>
        <v>1.8558954174383215</v>
      </c>
      <c r="AM38" s="1">
        <v>0</v>
      </c>
      <c r="AN38" s="1"/>
      <c r="AO38" s="1"/>
      <c r="AQ38" s="1">
        <v>195.05556815604444</v>
      </c>
      <c r="AR38" s="1"/>
      <c r="AS38" s="1"/>
      <c r="AT38" s="1"/>
      <c r="AU38" s="1"/>
      <c r="AV38" s="1"/>
      <c r="AY38" s="1">
        <v>790.42866863234292</v>
      </c>
      <c r="AZ38" s="1">
        <f>SUM(AY38,AQ38,AM38)</f>
        <v>985.48423678838731</v>
      </c>
      <c r="BA38" s="1"/>
      <c r="BB38" s="1"/>
      <c r="BC38" s="1">
        <f>SUM(AZ38,AB38,U38)</f>
        <v>1554.4914680757397</v>
      </c>
      <c r="BE38" s="9">
        <v>0.67789999999999995</v>
      </c>
      <c r="BF38" s="9"/>
      <c r="BG38" s="4"/>
      <c r="BQ38" s="1">
        <f>SUM(BR38:BT38)</f>
        <v>118.47</v>
      </c>
      <c r="BR38" s="1">
        <v>0</v>
      </c>
      <c r="BS38" s="1">
        <v>21.8</v>
      </c>
      <c r="BT38" s="1">
        <v>96.67</v>
      </c>
    </row>
    <row r="39" spans="1:101" x14ac:dyDescent="0.25">
      <c r="A39" t="s">
        <v>147</v>
      </c>
      <c r="B39" t="s">
        <v>105</v>
      </c>
      <c r="C39" s="7">
        <v>37698</v>
      </c>
      <c r="F39">
        <v>159</v>
      </c>
      <c r="G39" t="s">
        <v>106</v>
      </c>
      <c r="H39">
        <v>8.6999999999999993</v>
      </c>
      <c r="I39">
        <v>1000</v>
      </c>
      <c r="L39" s="1"/>
      <c r="M39" s="1"/>
      <c r="O39" s="4"/>
      <c r="U39" s="1"/>
      <c r="AB39" s="1"/>
      <c r="AC39" s="5"/>
      <c r="AD39" s="5"/>
      <c r="AE39" s="5"/>
      <c r="AF39" s="5"/>
      <c r="AG39" s="5"/>
      <c r="AH39" s="1"/>
      <c r="AI39" s="5"/>
      <c r="AJ39" s="5"/>
      <c r="AK39" s="4"/>
      <c r="AL39" s="4"/>
      <c r="AM39" s="1"/>
      <c r="AN39" s="1"/>
      <c r="AO39" s="1"/>
      <c r="AQ39" s="1"/>
      <c r="AR39" s="1"/>
      <c r="AS39" s="1"/>
      <c r="AT39" s="1"/>
      <c r="AU39" s="1"/>
      <c r="AV39" s="1"/>
      <c r="AY39" s="1"/>
      <c r="AZ39" s="1"/>
      <c r="BA39" s="1"/>
      <c r="BB39" s="1"/>
      <c r="BC39" s="1"/>
      <c r="BE39" s="9"/>
      <c r="BF39" s="9"/>
      <c r="BG39" s="4"/>
      <c r="BR39" s="1"/>
      <c r="BS39" s="1"/>
      <c r="BT39" s="1"/>
      <c r="CE39" s="1">
        <f>SUM(CG39,CI39,CK39,CM39,CO39,CQ39,CS39,CU39,CW39)</f>
        <v>400.38249029362578</v>
      </c>
      <c r="CF39">
        <v>50</v>
      </c>
      <c r="CG39">
        <v>21.40256195911341</v>
      </c>
      <c r="CH39">
        <v>150</v>
      </c>
      <c r="CI39">
        <v>26.010949755994783</v>
      </c>
      <c r="CJ39">
        <v>250</v>
      </c>
      <c r="CK39">
        <v>24.886304669213555</v>
      </c>
      <c r="CL39">
        <v>350</v>
      </c>
      <c r="CM39">
        <v>29.524596475844262</v>
      </c>
      <c r="CN39">
        <v>450</v>
      </c>
      <c r="CO39">
        <v>39.360983265602293</v>
      </c>
      <c r="CP39">
        <v>600</v>
      </c>
      <c r="CQ39">
        <v>56.129111658570544</v>
      </c>
      <c r="CR39">
        <v>800</v>
      </c>
      <c r="CS39">
        <v>65.989873093250665</v>
      </c>
      <c r="CT39">
        <v>1000</v>
      </c>
      <c r="CU39">
        <v>67.478757653907678</v>
      </c>
      <c r="CV39">
        <v>1200</v>
      </c>
      <c r="CW39">
        <v>69.599351762128592</v>
      </c>
    </row>
    <row r="40" spans="1:101" x14ac:dyDescent="0.25">
      <c r="A40" t="s">
        <v>147</v>
      </c>
      <c r="B40" t="s">
        <v>105</v>
      </c>
      <c r="C40" s="7">
        <v>37699</v>
      </c>
      <c r="F40">
        <v>160</v>
      </c>
      <c r="G40" t="s">
        <v>106</v>
      </c>
      <c r="H40">
        <v>8.6999999999999993</v>
      </c>
      <c r="I40">
        <v>1000</v>
      </c>
      <c r="L40" s="1"/>
      <c r="M40" s="1"/>
      <c r="O40" s="4">
        <v>0.85958384604401195</v>
      </c>
      <c r="AB40" s="1"/>
      <c r="AC40" s="5"/>
      <c r="AD40" s="5"/>
      <c r="AE40" s="5"/>
      <c r="AF40" s="5"/>
      <c r="AG40" s="5"/>
      <c r="AH40" s="1"/>
      <c r="AM40"/>
      <c r="AN40"/>
      <c r="AO40"/>
      <c r="AQ40" s="1"/>
      <c r="AR40" s="1"/>
      <c r="AS40" s="1"/>
      <c r="AT40" s="1"/>
      <c r="AU40" s="1"/>
      <c r="AV40" s="1"/>
      <c r="AZ40" s="1"/>
      <c r="BA40" s="1"/>
      <c r="BB40" s="1"/>
      <c r="BC40" s="1"/>
      <c r="BE40" s="6"/>
      <c r="BF40" s="6"/>
      <c r="BZ40" s="1">
        <v>92.72549300482261</v>
      </c>
    </row>
    <row r="41" spans="1:101" x14ac:dyDescent="0.25">
      <c r="A41" t="s">
        <v>147</v>
      </c>
      <c r="B41" t="s">
        <v>105</v>
      </c>
      <c r="C41" s="7">
        <v>37708</v>
      </c>
      <c r="F41">
        <v>169</v>
      </c>
      <c r="G41" t="s">
        <v>106</v>
      </c>
      <c r="H41">
        <v>8.6999999999999993</v>
      </c>
      <c r="I41">
        <v>1000</v>
      </c>
      <c r="L41" s="1"/>
      <c r="M41" s="1"/>
      <c r="AB41" s="1"/>
      <c r="AC41" s="5"/>
      <c r="AD41" s="5"/>
      <c r="AE41" s="5"/>
      <c r="AF41" s="5"/>
      <c r="AG41" s="5"/>
      <c r="AH41" s="1"/>
      <c r="AM41"/>
      <c r="AN41"/>
      <c r="AO41"/>
      <c r="AQ41" s="1"/>
      <c r="AR41" s="1"/>
      <c r="AS41" s="1"/>
      <c r="AT41" s="1"/>
      <c r="AU41" s="1"/>
      <c r="AV41" s="1"/>
      <c r="AZ41" s="1"/>
      <c r="BA41" s="1"/>
      <c r="BB41" s="1"/>
      <c r="BC41" s="1"/>
      <c r="BE41" s="6"/>
      <c r="BF41" s="6"/>
      <c r="BZ41" s="1">
        <v>97.945614286396406</v>
      </c>
    </row>
    <row r="42" spans="1:101" x14ac:dyDescent="0.25">
      <c r="A42" t="s">
        <v>147</v>
      </c>
      <c r="B42" t="s">
        <v>105</v>
      </c>
      <c r="C42" s="7">
        <v>37712</v>
      </c>
      <c r="F42">
        <v>173</v>
      </c>
      <c r="G42" t="s">
        <v>106</v>
      </c>
      <c r="H42">
        <v>8.6999999999999993</v>
      </c>
      <c r="I42">
        <v>1000</v>
      </c>
      <c r="L42" s="1"/>
      <c r="M42" s="1"/>
      <c r="U42" s="1">
        <v>389.36199916236205</v>
      </c>
      <c r="AB42" s="1">
        <v>125.37118852755847</v>
      </c>
      <c r="AC42" s="5">
        <v>1.37</v>
      </c>
      <c r="AD42" s="5"/>
      <c r="AE42" s="5"/>
      <c r="AF42" s="5"/>
      <c r="AG42" s="5"/>
      <c r="AH42" s="1">
        <v>13403</v>
      </c>
      <c r="AI42" s="5">
        <v>1.103E-2</v>
      </c>
      <c r="AJ42" s="5">
        <v>2.042243466546776E-2</v>
      </c>
      <c r="AK42" s="4">
        <f>AB42*AJ42</f>
        <v>2.560384906636104</v>
      </c>
      <c r="AL42" s="4">
        <f>AJ42*(AB42/(AH42/10000))</f>
        <v>1.9103073242080908</v>
      </c>
      <c r="AM42" s="1">
        <v>0</v>
      </c>
      <c r="AN42" s="1"/>
      <c r="AO42" s="1"/>
      <c r="AQ42" s="1">
        <v>0</v>
      </c>
      <c r="AR42" s="1"/>
      <c r="AS42" s="1"/>
      <c r="AT42" s="1"/>
      <c r="AU42" s="1"/>
      <c r="AV42" s="1"/>
      <c r="AY42" s="1">
        <v>845.99682467679747</v>
      </c>
      <c r="AZ42" s="1">
        <f>SUM(AY42,AQ42,AM42)</f>
        <v>845.99682467679747</v>
      </c>
      <c r="BA42" s="1"/>
      <c r="BB42" s="1"/>
      <c r="BC42" s="1">
        <f>SUM(AZ42,AB42,U42)</f>
        <v>1360.730012366718</v>
      </c>
      <c r="BE42" s="9">
        <v>0.67110000000000003</v>
      </c>
      <c r="BF42" s="9"/>
      <c r="BG42" s="4"/>
      <c r="BQ42" s="1">
        <f>SUM(BR42:BT42)</f>
        <v>127.08</v>
      </c>
      <c r="BR42" s="1">
        <v>0</v>
      </c>
      <c r="BS42" s="1">
        <v>0</v>
      </c>
      <c r="BT42" s="1">
        <v>127.08</v>
      </c>
    </row>
    <row r="43" spans="1:101" x14ac:dyDescent="0.25">
      <c r="A43" t="s">
        <v>147</v>
      </c>
      <c r="B43" t="s">
        <v>105</v>
      </c>
      <c r="C43" s="7">
        <v>37718</v>
      </c>
      <c r="F43">
        <v>179</v>
      </c>
      <c r="G43" t="s">
        <v>106</v>
      </c>
      <c r="H43">
        <v>8.6999999999999993</v>
      </c>
      <c r="I43">
        <v>1000</v>
      </c>
      <c r="L43" s="1"/>
      <c r="M43" s="1"/>
      <c r="AM43"/>
      <c r="AN43"/>
      <c r="AO43"/>
      <c r="AQ43"/>
      <c r="AR43"/>
      <c r="AS43"/>
      <c r="AT43"/>
      <c r="AU43"/>
      <c r="AV43"/>
      <c r="AZ43" s="1"/>
      <c r="BA43" s="1"/>
      <c r="BB43" s="1"/>
      <c r="BC43" s="1"/>
      <c r="BE43" s="6"/>
      <c r="BF43" s="6"/>
      <c r="BZ43" s="1">
        <v>99.358974358974365</v>
      </c>
    </row>
    <row r="44" spans="1:101" x14ac:dyDescent="0.25">
      <c r="A44" t="s">
        <v>147</v>
      </c>
      <c r="B44" t="s">
        <v>105</v>
      </c>
      <c r="C44" s="7">
        <v>37722</v>
      </c>
      <c r="D44" s="1">
        <v>9</v>
      </c>
      <c r="E44" t="s">
        <v>53</v>
      </c>
      <c r="F44">
        <v>183</v>
      </c>
      <c r="G44" t="s">
        <v>106</v>
      </c>
      <c r="H44">
        <v>8.6999999999999993</v>
      </c>
      <c r="I44">
        <v>1000</v>
      </c>
      <c r="L44" s="1"/>
      <c r="M44" s="1"/>
      <c r="AM44"/>
      <c r="AN44"/>
      <c r="AO44"/>
      <c r="AQ44"/>
      <c r="AR44"/>
      <c r="AS44"/>
      <c r="AT44"/>
      <c r="AU44"/>
      <c r="AV44"/>
      <c r="AZ44" s="1"/>
      <c r="BA44" s="1"/>
      <c r="BB44" s="1"/>
      <c r="BC44" s="1"/>
      <c r="BF44" s="1">
        <f>BH44*(1/(BG44))</f>
        <v>935.19045292166948</v>
      </c>
      <c r="BG44" s="4">
        <v>0.43025104181679286</v>
      </c>
      <c r="BH44" s="1">
        <v>402.36666666666662</v>
      </c>
      <c r="BI44" s="1">
        <v>510.16666666666669</v>
      </c>
      <c r="BJ44" s="3">
        <v>17.725403817914799</v>
      </c>
      <c r="BK44" s="3"/>
      <c r="BL44" s="3"/>
      <c r="BZ44" s="1">
        <v>100</v>
      </c>
    </row>
    <row r="45" spans="1:101" x14ac:dyDescent="0.25">
      <c r="A45" t="s">
        <v>145</v>
      </c>
      <c r="B45" t="s">
        <v>146</v>
      </c>
      <c r="C45" s="7">
        <v>37539</v>
      </c>
      <c r="D45">
        <v>1</v>
      </c>
      <c r="E45" t="s">
        <v>61</v>
      </c>
      <c r="F45" s="15">
        <v>0</v>
      </c>
      <c r="G45" t="s">
        <v>106</v>
      </c>
      <c r="H45" s="14">
        <v>28.6</v>
      </c>
      <c r="I45" s="14">
        <v>380</v>
      </c>
      <c r="L45" s="1"/>
      <c r="M45" s="1"/>
      <c r="AM45"/>
      <c r="AN45"/>
      <c r="AO45"/>
      <c r="AQ45"/>
      <c r="AR45"/>
      <c r="AS45"/>
      <c r="AT45"/>
      <c r="AU45"/>
      <c r="AV45"/>
    </row>
    <row r="46" spans="1:101" x14ac:dyDescent="0.25">
      <c r="A46" t="s">
        <v>145</v>
      </c>
      <c r="B46" t="s">
        <v>146</v>
      </c>
      <c r="C46" s="7">
        <v>37594</v>
      </c>
      <c r="F46" s="12">
        <v>55</v>
      </c>
      <c r="G46" t="s">
        <v>106</v>
      </c>
      <c r="H46" s="14">
        <v>28.6</v>
      </c>
      <c r="I46" s="14">
        <v>380</v>
      </c>
      <c r="L46" s="1"/>
      <c r="M46" s="1"/>
      <c r="U46">
        <v>28.166666666666668</v>
      </c>
      <c r="AB46">
        <v>39.200000000000003</v>
      </c>
      <c r="AC46">
        <v>0.44165199999999999</v>
      </c>
      <c r="AI46">
        <v>1.1266632653061224E-2</v>
      </c>
      <c r="AJ46">
        <v>4.0389981787596098E-2</v>
      </c>
      <c r="AK46">
        <v>1.5832872860737672</v>
      </c>
      <c r="AZ46">
        <v>0.3666666666666667</v>
      </c>
      <c r="BC46">
        <v>67.733333333333334</v>
      </c>
      <c r="BE46">
        <v>5.4133858267716543E-3</v>
      </c>
    </row>
    <row r="47" spans="1:101" x14ac:dyDescent="0.25">
      <c r="A47" t="s">
        <v>145</v>
      </c>
      <c r="B47" t="s">
        <v>146</v>
      </c>
      <c r="C47" s="7">
        <v>37599</v>
      </c>
      <c r="D47" s="1">
        <v>4</v>
      </c>
      <c r="E47" t="s">
        <v>62</v>
      </c>
      <c r="F47">
        <v>60</v>
      </c>
      <c r="G47" t="s">
        <v>106</v>
      </c>
      <c r="H47" s="14">
        <v>28.6</v>
      </c>
      <c r="I47" s="14">
        <v>380</v>
      </c>
      <c r="L47" s="1"/>
      <c r="M47" s="1"/>
      <c r="CE47">
        <v>441.18316907705798</v>
      </c>
      <c r="CG47">
        <v>22.334272169487985</v>
      </c>
      <c r="CI47">
        <v>27.920979108836587</v>
      </c>
      <c r="CK47">
        <v>28.544532627935649</v>
      </c>
      <c r="CM47">
        <v>32.794861336223256</v>
      </c>
      <c r="CO47">
        <v>44.944300368066116</v>
      </c>
      <c r="CQ47">
        <v>67.461290326927326</v>
      </c>
      <c r="CS47">
        <v>74.449906101622418</v>
      </c>
      <c r="CU47">
        <v>71.126829510578901</v>
      </c>
      <c r="CW47">
        <v>71.606197527379805</v>
      </c>
    </row>
    <row r="48" spans="1:101" x14ac:dyDescent="0.25">
      <c r="A48" t="s">
        <v>145</v>
      </c>
      <c r="B48" t="s">
        <v>146</v>
      </c>
      <c r="C48" s="7">
        <v>37606</v>
      </c>
      <c r="F48" s="12">
        <v>67</v>
      </c>
      <c r="G48" t="s">
        <v>106</v>
      </c>
      <c r="H48" s="14">
        <v>28.6</v>
      </c>
      <c r="I48" s="14">
        <v>380</v>
      </c>
      <c r="L48" s="1"/>
      <c r="M48" s="1"/>
      <c r="U48">
        <v>69.058915088606554</v>
      </c>
      <c r="AB48">
        <v>83.005011704517287</v>
      </c>
      <c r="AC48">
        <v>0.74578656335662108</v>
      </c>
      <c r="AI48">
        <v>8.9848377590920087E-3</v>
      </c>
      <c r="AJ48">
        <v>2.8234555681406835E-2</v>
      </c>
      <c r="AK48">
        <v>2.3436096248070193</v>
      </c>
      <c r="AZ48">
        <v>13.82774659500558</v>
      </c>
      <c r="BC48">
        <v>165.89167338812942</v>
      </c>
      <c r="BE48">
        <v>8.3354072646270871E-2</v>
      </c>
      <c r="CE48">
        <v>482.47525544134066</v>
      </c>
      <c r="CG48">
        <v>27.542072141674293</v>
      </c>
      <c r="CI48">
        <v>38.023417429303819</v>
      </c>
      <c r="CK48">
        <v>40.177331916998078</v>
      </c>
      <c r="CM48">
        <v>39.651245830763195</v>
      </c>
      <c r="CO48">
        <v>49.387595015320187</v>
      </c>
      <c r="CQ48">
        <v>67.77054363437621</v>
      </c>
      <c r="CS48">
        <v>75.264425486101914</v>
      </c>
      <c r="CU48">
        <v>72.652276038619036</v>
      </c>
      <c r="CW48">
        <v>72.006347948183944</v>
      </c>
    </row>
    <row r="49" spans="1:101" x14ac:dyDescent="0.25">
      <c r="A49" t="s">
        <v>145</v>
      </c>
      <c r="B49" t="s">
        <v>146</v>
      </c>
      <c r="C49" s="7">
        <v>37608</v>
      </c>
      <c r="F49">
        <v>69</v>
      </c>
      <c r="G49" t="s">
        <v>106</v>
      </c>
      <c r="H49" s="14">
        <v>28.6</v>
      </c>
      <c r="I49" s="14">
        <v>380</v>
      </c>
      <c r="L49" s="1">
        <v>277.75</v>
      </c>
      <c r="M49" s="1">
        <v>12.625</v>
      </c>
    </row>
    <row r="50" spans="1:101" x14ac:dyDescent="0.25">
      <c r="A50" t="s">
        <v>145</v>
      </c>
      <c r="B50" t="s">
        <v>146</v>
      </c>
      <c r="C50" s="7">
        <v>37613</v>
      </c>
      <c r="F50" s="12">
        <v>74</v>
      </c>
      <c r="G50" t="s">
        <v>106</v>
      </c>
      <c r="H50" s="14">
        <v>28.6</v>
      </c>
      <c r="I50" s="14">
        <v>380</v>
      </c>
      <c r="L50" s="1">
        <v>350</v>
      </c>
      <c r="M50" s="1">
        <v>14.25</v>
      </c>
      <c r="U50">
        <v>107.40503651758718</v>
      </c>
      <c r="AB50">
        <v>100.24208306991689</v>
      </c>
      <c r="AC50">
        <v>1.2582825232981376</v>
      </c>
      <c r="AI50">
        <v>1.2552437905949242E-2</v>
      </c>
      <c r="AJ50">
        <v>2.9918069651741298E-2</v>
      </c>
      <c r="AK50">
        <v>2.9990496233214108</v>
      </c>
      <c r="AZ50">
        <v>20.036315645275355</v>
      </c>
      <c r="BC50">
        <v>227.6834352327794</v>
      </c>
      <c r="BE50">
        <v>8.8000761341248165E-2</v>
      </c>
    </row>
    <row r="51" spans="1:101" x14ac:dyDescent="0.25">
      <c r="A51" t="s">
        <v>145</v>
      </c>
      <c r="B51" t="s">
        <v>146</v>
      </c>
      <c r="C51" s="7">
        <v>37613</v>
      </c>
      <c r="F51">
        <v>74</v>
      </c>
      <c r="G51" t="s">
        <v>106</v>
      </c>
      <c r="H51" s="14">
        <v>28.6</v>
      </c>
      <c r="I51" s="14">
        <v>380</v>
      </c>
      <c r="L51" s="1"/>
      <c r="M51" s="1"/>
      <c r="CE51">
        <v>461.38669219534501</v>
      </c>
      <c r="CG51">
        <v>25.555957372233831</v>
      </c>
      <c r="CI51">
        <v>33.178612816857473</v>
      </c>
      <c r="CK51">
        <v>34.733661217733662</v>
      </c>
      <c r="CM51">
        <v>36.151453064034627</v>
      </c>
      <c r="CO51">
        <v>46.555312055884819</v>
      </c>
      <c r="CQ51">
        <v>65.479580914252011</v>
      </c>
      <c r="CS51">
        <v>76.310503997341144</v>
      </c>
      <c r="CU51">
        <v>71.742289294861408</v>
      </c>
      <c r="CW51">
        <v>71.679321462146035</v>
      </c>
    </row>
    <row r="52" spans="1:101" x14ac:dyDescent="0.25">
      <c r="A52" t="s">
        <v>145</v>
      </c>
      <c r="B52" t="s">
        <v>146</v>
      </c>
      <c r="C52" s="7">
        <v>37618</v>
      </c>
      <c r="D52" s="1">
        <v>5</v>
      </c>
      <c r="E52" t="s">
        <v>59</v>
      </c>
      <c r="F52" s="16">
        <v>79</v>
      </c>
      <c r="G52" t="s">
        <v>106</v>
      </c>
      <c r="H52" s="14">
        <v>28.6</v>
      </c>
      <c r="I52" s="14">
        <v>380</v>
      </c>
      <c r="L52" s="1"/>
      <c r="M52" s="1"/>
    </row>
    <row r="53" spans="1:101" x14ac:dyDescent="0.25">
      <c r="A53" t="s">
        <v>145</v>
      </c>
      <c r="B53" t="s">
        <v>146</v>
      </c>
      <c r="C53" s="7">
        <v>37620</v>
      </c>
      <c r="F53">
        <v>81</v>
      </c>
      <c r="G53" t="s">
        <v>106</v>
      </c>
      <c r="H53" s="14">
        <v>28.6</v>
      </c>
      <c r="I53" s="14">
        <v>380</v>
      </c>
      <c r="L53" s="1">
        <v>456.1875</v>
      </c>
      <c r="M53" s="1">
        <v>16</v>
      </c>
    </row>
    <row r="54" spans="1:101" x14ac:dyDescent="0.25">
      <c r="A54" t="s">
        <v>145</v>
      </c>
      <c r="B54" t="s">
        <v>146</v>
      </c>
      <c r="C54" s="7">
        <v>37621</v>
      </c>
      <c r="F54">
        <v>82</v>
      </c>
      <c r="G54" t="s">
        <v>106</v>
      </c>
      <c r="H54" s="14">
        <v>28.6</v>
      </c>
      <c r="I54" s="14">
        <v>380</v>
      </c>
      <c r="L54" s="1"/>
      <c r="M54" s="1"/>
      <c r="CE54">
        <v>408.87650658986809</v>
      </c>
      <c r="CG54">
        <v>23.006534955025746</v>
      </c>
      <c r="CI54">
        <v>28.28750421328056</v>
      </c>
      <c r="CK54">
        <v>30.578118238717931</v>
      </c>
      <c r="CM54">
        <v>31.539223970133133</v>
      </c>
      <c r="CO54">
        <v>40.015934340142039</v>
      </c>
      <c r="CQ54">
        <v>57.18367079470331</v>
      </c>
      <c r="CS54">
        <v>66.481299017251601</v>
      </c>
      <c r="CU54">
        <v>65.845461116481573</v>
      </c>
      <c r="CW54">
        <v>65.938759944132258</v>
      </c>
    </row>
    <row r="55" spans="1:101" x14ac:dyDescent="0.25">
      <c r="A55" t="s">
        <v>145</v>
      </c>
      <c r="B55" t="s">
        <v>146</v>
      </c>
      <c r="C55" s="7">
        <v>37623</v>
      </c>
      <c r="F55" s="12">
        <v>84</v>
      </c>
      <c r="G55" t="s">
        <v>106</v>
      </c>
      <c r="H55" s="14">
        <v>28.6</v>
      </c>
      <c r="I55" s="14">
        <v>380</v>
      </c>
      <c r="L55" s="1"/>
      <c r="M55" s="1"/>
      <c r="U55">
        <v>163.05283592784707</v>
      </c>
      <c r="AB55">
        <v>154.2014351487644</v>
      </c>
      <c r="AC55">
        <v>2.0754754761103751</v>
      </c>
      <c r="AI55">
        <v>1.345950816935056E-2</v>
      </c>
      <c r="AJ55">
        <v>3.1896323007026821E-2</v>
      </c>
      <c r="AK55">
        <v>4.9184587836520883</v>
      </c>
      <c r="AZ55">
        <v>51.020777672873862</v>
      </c>
      <c r="BC55">
        <v>368.27504874948534</v>
      </c>
      <c r="BE55">
        <v>0.13853987080069638</v>
      </c>
    </row>
    <row r="56" spans="1:101" x14ac:dyDescent="0.25">
      <c r="A56" t="s">
        <v>145</v>
      </c>
      <c r="B56" t="s">
        <v>146</v>
      </c>
      <c r="C56" s="7">
        <v>37627</v>
      </c>
      <c r="F56">
        <v>88</v>
      </c>
      <c r="G56" t="s">
        <v>106</v>
      </c>
      <c r="H56" s="14">
        <v>28.6</v>
      </c>
      <c r="I56" s="14">
        <v>380</v>
      </c>
      <c r="L56" s="1"/>
      <c r="M56" s="1"/>
      <c r="CE56">
        <v>475.48820047784938</v>
      </c>
      <c r="CG56">
        <v>25.719230320622518</v>
      </c>
      <c r="CI56">
        <v>34.918861782779999</v>
      </c>
      <c r="CK56">
        <v>39.021567503609475</v>
      </c>
      <c r="CM56">
        <v>39.832024447268623</v>
      </c>
      <c r="CO56">
        <v>49.032131443539868</v>
      </c>
      <c r="CQ56">
        <v>66.832119804876172</v>
      </c>
      <c r="CS56">
        <v>75.28880013102399</v>
      </c>
      <c r="CU56">
        <v>72.835085875534631</v>
      </c>
      <c r="CW56">
        <v>72.008379168594118</v>
      </c>
    </row>
    <row r="57" spans="1:101" x14ac:dyDescent="0.25">
      <c r="A57" t="s">
        <v>145</v>
      </c>
      <c r="B57" t="s">
        <v>146</v>
      </c>
      <c r="C57" s="7">
        <v>37628</v>
      </c>
      <c r="F57">
        <v>89</v>
      </c>
      <c r="G57" t="s">
        <v>106</v>
      </c>
      <c r="H57" s="14">
        <v>28.6</v>
      </c>
      <c r="I57" s="14">
        <v>380</v>
      </c>
      <c r="L57" s="1">
        <v>520.875</v>
      </c>
      <c r="M57" s="1">
        <v>16.833333333333332</v>
      </c>
    </row>
    <row r="58" spans="1:101" x14ac:dyDescent="0.25">
      <c r="A58" t="s">
        <v>145</v>
      </c>
      <c r="B58" t="s">
        <v>146</v>
      </c>
      <c r="C58" s="7">
        <v>37631</v>
      </c>
      <c r="F58" s="12">
        <v>92</v>
      </c>
      <c r="G58" t="s">
        <v>106</v>
      </c>
      <c r="H58" s="14">
        <v>28.6</v>
      </c>
      <c r="I58" s="14">
        <v>380</v>
      </c>
      <c r="L58" s="1"/>
      <c r="M58" s="1"/>
      <c r="U58">
        <v>234.79999999999998</v>
      </c>
      <c r="AB58">
        <v>187.80000000000004</v>
      </c>
      <c r="AC58">
        <v>2.7587953333333335</v>
      </c>
      <c r="AI58">
        <v>1.4690070997515084E-2</v>
      </c>
      <c r="AJ58">
        <v>2.9367473950285786E-2</v>
      </c>
      <c r="AK58">
        <v>5.5152116078636721</v>
      </c>
      <c r="AZ58">
        <v>108.8</v>
      </c>
      <c r="BC58">
        <v>531.4</v>
      </c>
      <c r="BE58">
        <v>0.20474219044034625</v>
      </c>
    </row>
    <row r="59" spans="1:101" x14ac:dyDescent="0.25">
      <c r="A59" t="s">
        <v>145</v>
      </c>
      <c r="B59" t="s">
        <v>146</v>
      </c>
      <c r="C59" s="7">
        <v>37634</v>
      </c>
      <c r="F59">
        <v>95</v>
      </c>
      <c r="G59" t="s">
        <v>106</v>
      </c>
      <c r="H59" s="14">
        <v>28.6</v>
      </c>
      <c r="I59" s="14">
        <v>380</v>
      </c>
      <c r="L59" s="1"/>
      <c r="M59" s="1"/>
      <c r="CE59">
        <v>436.11211502542864</v>
      </c>
      <c r="CG59">
        <v>23.226042813231285</v>
      </c>
      <c r="CI59">
        <v>29.185236632860441</v>
      </c>
      <c r="CK59">
        <v>29.839435639421122</v>
      </c>
      <c r="CM59">
        <v>33.329072304098837</v>
      </c>
      <c r="CO59">
        <v>42.237699171510215</v>
      </c>
      <c r="CQ59">
        <v>61.29044272082087</v>
      </c>
      <c r="CS59">
        <v>71.575729221227206</v>
      </c>
      <c r="CU59">
        <v>72.394311046527037</v>
      </c>
      <c r="CW59">
        <v>73.034145475731634</v>
      </c>
    </row>
    <row r="60" spans="1:101" x14ac:dyDescent="0.25">
      <c r="A60" t="s">
        <v>145</v>
      </c>
      <c r="B60" t="s">
        <v>146</v>
      </c>
      <c r="C60" s="7">
        <v>37636</v>
      </c>
      <c r="F60">
        <v>97</v>
      </c>
      <c r="G60" t="s">
        <v>106</v>
      </c>
      <c r="H60" s="14">
        <v>28.6</v>
      </c>
      <c r="I60" s="14">
        <v>380</v>
      </c>
      <c r="L60" s="1">
        <v>561</v>
      </c>
      <c r="M60" s="1">
        <v>17.75</v>
      </c>
    </row>
    <row r="61" spans="1:101" x14ac:dyDescent="0.25">
      <c r="A61" t="s">
        <v>145</v>
      </c>
      <c r="B61" t="s">
        <v>146</v>
      </c>
      <c r="C61" s="7">
        <v>37642</v>
      </c>
      <c r="F61" s="13">
        <v>103</v>
      </c>
      <c r="G61" t="s">
        <v>106</v>
      </c>
      <c r="H61" s="14">
        <v>28.6</v>
      </c>
      <c r="I61" s="14">
        <v>380</v>
      </c>
      <c r="L61" s="1">
        <v>566.4375</v>
      </c>
      <c r="M61" s="1">
        <v>18.166666666666668</v>
      </c>
      <c r="U61">
        <v>255.3324384499268</v>
      </c>
      <c r="AB61">
        <v>172.24948076140012</v>
      </c>
      <c r="AC61">
        <v>2.4590574584663005</v>
      </c>
      <c r="AI61">
        <v>1.4276138584548684E-2</v>
      </c>
      <c r="AJ61">
        <v>2.9680706028275522E-2</v>
      </c>
      <c r="AK61">
        <v>5.1124862020022173</v>
      </c>
      <c r="AZ61">
        <v>309.92831170209831</v>
      </c>
      <c r="BC61">
        <v>737.51023091342518</v>
      </c>
      <c r="BE61">
        <v>0.42023594888744015</v>
      </c>
    </row>
    <row r="62" spans="1:101" x14ac:dyDescent="0.25">
      <c r="A62" t="s">
        <v>145</v>
      </c>
      <c r="B62" t="s">
        <v>146</v>
      </c>
      <c r="C62" s="7">
        <v>37645</v>
      </c>
      <c r="F62">
        <v>106</v>
      </c>
      <c r="G62" t="s">
        <v>106</v>
      </c>
      <c r="H62" s="14">
        <v>28.6</v>
      </c>
      <c r="I62" s="14">
        <v>380</v>
      </c>
      <c r="L62" s="1"/>
      <c r="M62" s="1"/>
      <c r="CE62">
        <v>443.730802273839</v>
      </c>
      <c r="CG62">
        <v>23.958374706982497</v>
      </c>
      <c r="CI62">
        <v>30.718818401610406</v>
      </c>
      <c r="CK62">
        <v>32.833454524016553</v>
      </c>
      <c r="CM62">
        <v>35.591851841031882</v>
      </c>
      <c r="CO62">
        <v>44.534247747762386</v>
      </c>
      <c r="CQ62">
        <v>61.494834274594574</v>
      </c>
      <c r="CS62">
        <v>71.25479639641982</v>
      </c>
      <c r="CU62">
        <v>71.923067911366829</v>
      </c>
      <c r="CW62">
        <v>71.421356470054036</v>
      </c>
    </row>
    <row r="63" spans="1:101" x14ac:dyDescent="0.25">
      <c r="A63" t="s">
        <v>145</v>
      </c>
      <c r="B63" t="s">
        <v>146</v>
      </c>
      <c r="C63" s="7">
        <v>37650</v>
      </c>
      <c r="F63">
        <v>111</v>
      </c>
      <c r="G63" t="s">
        <v>106</v>
      </c>
      <c r="H63" s="14">
        <v>28.6</v>
      </c>
      <c r="I63" s="14">
        <v>380</v>
      </c>
      <c r="L63" s="1">
        <v>573.4375</v>
      </c>
      <c r="M63" s="1">
        <v>18.291666666666668</v>
      </c>
    </row>
    <row r="64" spans="1:101" x14ac:dyDescent="0.25">
      <c r="A64" t="s">
        <v>145</v>
      </c>
      <c r="B64" t="s">
        <v>146</v>
      </c>
      <c r="C64" s="7">
        <v>37652</v>
      </c>
      <c r="F64" s="13">
        <v>113</v>
      </c>
      <c r="G64" t="s">
        <v>106</v>
      </c>
      <c r="H64" s="14">
        <v>28.6</v>
      </c>
      <c r="I64" s="14">
        <v>380</v>
      </c>
      <c r="L64" s="1"/>
      <c r="M64" s="1"/>
      <c r="U64">
        <v>268.98330719342749</v>
      </c>
      <c r="AB64">
        <v>173.42593278609607</v>
      </c>
      <c r="AC64">
        <v>2.6444006755744387</v>
      </c>
      <c r="AI64">
        <v>1.5248011834747046E-2</v>
      </c>
      <c r="AJ64">
        <v>2.2503378117184086E-2</v>
      </c>
      <c r="AK64">
        <v>3.9026693408108724</v>
      </c>
      <c r="AZ64">
        <v>456.71547635604867</v>
      </c>
      <c r="BC64">
        <v>899.1247163355722</v>
      </c>
      <c r="BE64">
        <v>0.50795564626163925</v>
      </c>
    </row>
    <row r="65" spans="1:101" x14ac:dyDescent="0.25">
      <c r="A65" t="s">
        <v>145</v>
      </c>
      <c r="B65" t="s">
        <v>146</v>
      </c>
      <c r="C65" s="7">
        <v>37655</v>
      </c>
      <c r="F65">
        <v>116</v>
      </c>
      <c r="G65" t="s">
        <v>106</v>
      </c>
      <c r="H65" s="14">
        <v>28.6</v>
      </c>
      <c r="I65" s="14">
        <v>380</v>
      </c>
      <c r="L65" s="1"/>
      <c r="M65" s="1"/>
      <c r="CE65">
        <v>461.56463903673188</v>
      </c>
      <c r="CG65">
        <v>24.451069200946005</v>
      </c>
      <c r="CI65">
        <v>33.256934126299399</v>
      </c>
      <c r="CK65">
        <v>37.058392977176993</v>
      </c>
      <c r="CM65">
        <v>38.230407153846983</v>
      </c>
      <c r="CO65">
        <v>47.890839475573756</v>
      </c>
      <c r="CQ65">
        <v>65.088570985293643</v>
      </c>
      <c r="CS65">
        <v>72.516184271137433</v>
      </c>
      <c r="CU65">
        <v>71.502605286460962</v>
      </c>
      <c r="CW65">
        <v>71.569635559996684</v>
      </c>
    </row>
    <row r="66" spans="1:101" x14ac:dyDescent="0.25">
      <c r="A66" t="s">
        <v>145</v>
      </c>
      <c r="B66" t="s">
        <v>146</v>
      </c>
      <c r="C66" s="7">
        <v>37657</v>
      </c>
      <c r="F66">
        <v>118</v>
      </c>
      <c r="G66" t="s">
        <v>106</v>
      </c>
      <c r="H66" s="14">
        <v>28.6</v>
      </c>
      <c r="I66" s="14">
        <v>380</v>
      </c>
      <c r="L66" s="1">
        <v>573.9375</v>
      </c>
      <c r="M66" s="1">
        <v>18.375</v>
      </c>
    </row>
    <row r="67" spans="1:101" x14ac:dyDescent="0.25">
      <c r="A67" t="s">
        <v>145</v>
      </c>
      <c r="B67" t="s">
        <v>146</v>
      </c>
      <c r="C67" s="7">
        <v>37662</v>
      </c>
      <c r="F67" s="13">
        <v>123</v>
      </c>
      <c r="G67" t="s">
        <v>106</v>
      </c>
      <c r="H67" s="14">
        <v>28.6</v>
      </c>
      <c r="I67" s="14">
        <v>380</v>
      </c>
      <c r="L67" s="1"/>
      <c r="M67" s="1"/>
      <c r="U67">
        <v>253.15990812250848</v>
      </c>
      <c r="AB67">
        <v>177.13490031457911</v>
      </c>
      <c r="AC67">
        <v>2.6083667777078143</v>
      </c>
      <c r="AI67">
        <v>1.4725312589870988E-2</v>
      </c>
      <c r="AJ67">
        <v>1.8026579901579902E-2</v>
      </c>
      <c r="AK67">
        <v>3.1931364338791512</v>
      </c>
      <c r="AZ67">
        <v>628.03692962352477</v>
      </c>
      <c r="BC67">
        <v>1058.3317380606122</v>
      </c>
      <c r="BE67">
        <v>0.59342161539480942</v>
      </c>
      <c r="CE67">
        <v>421.00743659410091</v>
      </c>
      <c r="CG67">
        <v>23.317744058216707</v>
      </c>
      <c r="CI67">
        <v>29.504080157104671</v>
      </c>
      <c r="CK67">
        <v>30.357396844015312</v>
      </c>
      <c r="CM67">
        <v>32.72173740145702</v>
      </c>
      <c r="CO67">
        <v>41.507729336604193</v>
      </c>
      <c r="CQ67">
        <v>57.636277202919132</v>
      </c>
      <c r="CS67">
        <v>66.690644134760433</v>
      </c>
      <c r="CU67">
        <v>68.370463413973752</v>
      </c>
      <c r="CW67">
        <v>70.901364045049675</v>
      </c>
    </row>
    <row r="68" spans="1:101" x14ac:dyDescent="0.25">
      <c r="A68" t="s">
        <v>145</v>
      </c>
      <c r="B68" t="s">
        <v>146</v>
      </c>
      <c r="C68" s="7">
        <v>37670</v>
      </c>
      <c r="F68">
        <v>131</v>
      </c>
      <c r="G68" t="s">
        <v>106</v>
      </c>
      <c r="H68" s="14">
        <v>28.6</v>
      </c>
      <c r="I68" s="14">
        <v>380</v>
      </c>
      <c r="L68" s="1"/>
      <c r="M68" s="1"/>
      <c r="CE68">
        <v>464.52009603585321</v>
      </c>
      <c r="CG68">
        <v>25.277338955413999</v>
      </c>
      <c r="CI68">
        <v>34.64701104420093</v>
      </c>
      <c r="CK68">
        <v>38.235485204872425</v>
      </c>
      <c r="CM68">
        <v>39.662417543019153</v>
      </c>
      <c r="CO68">
        <v>47.909882166919125</v>
      </c>
      <c r="CQ68">
        <v>65.131226613907302</v>
      </c>
      <c r="CS68">
        <v>72.181032903458842</v>
      </c>
      <c r="CU68">
        <v>70.206686664770416</v>
      </c>
      <c r="CW68">
        <v>71.26901493929104</v>
      </c>
    </row>
    <row r="69" spans="1:101" x14ac:dyDescent="0.25">
      <c r="A69" t="s">
        <v>145</v>
      </c>
      <c r="B69" t="s">
        <v>146</v>
      </c>
      <c r="C69" s="7">
        <v>37677</v>
      </c>
      <c r="F69" s="13">
        <v>138</v>
      </c>
      <c r="G69" t="s">
        <v>106</v>
      </c>
      <c r="H69" s="14">
        <v>28.6</v>
      </c>
      <c r="I69" s="14">
        <v>380</v>
      </c>
      <c r="L69" s="1"/>
      <c r="M69" s="1"/>
      <c r="U69">
        <v>272.7232065679861</v>
      </c>
      <c r="AB69">
        <v>190.83354129335666</v>
      </c>
      <c r="AC69">
        <v>2.4936474491697287</v>
      </c>
      <c r="AI69">
        <v>1.3067133965388181E-2</v>
      </c>
      <c r="AJ69">
        <v>1.4813365831153892E-2</v>
      </c>
      <c r="AK69">
        <v>2.8268870600331049</v>
      </c>
      <c r="AZ69">
        <v>708.21831817364364</v>
      </c>
      <c r="BC69">
        <v>1171.7750660349864</v>
      </c>
      <c r="BE69">
        <v>0.60439783939940739</v>
      </c>
    </row>
    <row r="70" spans="1:101" x14ac:dyDescent="0.25">
      <c r="A70" t="s">
        <v>145</v>
      </c>
      <c r="B70" t="s">
        <v>146</v>
      </c>
      <c r="C70" s="7">
        <v>37678</v>
      </c>
      <c r="F70">
        <v>139</v>
      </c>
      <c r="G70" t="s">
        <v>106</v>
      </c>
      <c r="H70" s="14">
        <v>28.6</v>
      </c>
      <c r="I70" s="14">
        <v>380</v>
      </c>
      <c r="L70" s="1"/>
      <c r="M70" s="1"/>
      <c r="CE70">
        <v>463.66798189112399</v>
      </c>
      <c r="CG70">
        <v>26.03107845687958</v>
      </c>
      <c r="CI70">
        <v>35.961798445284096</v>
      </c>
      <c r="CK70">
        <v>39.829993226858448</v>
      </c>
      <c r="CM70">
        <v>40.488108639754593</v>
      </c>
      <c r="CO70">
        <v>49.624993900759193</v>
      </c>
      <c r="CQ70">
        <v>63.449883919386359</v>
      </c>
      <c r="CS70">
        <v>68.975767096205388</v>
      </c>
      <c r="CU70">
        <v>68.650771830577654</v>
      </c>
      <c r="CW70">
        <v>70.655586375418707</v>
      </c>
    </row>
    <row r="71" spans="1:101" x14ac:dyDescent="0.25">
      <c r="A71" t="s">
        <v>145</v>
      </c>
      <c r="B71" t="s">
        <v>146</v>
      </c>
      <c r="C71" s="7">
        <v>37683</v>
      </c>
      <c r="F71">
        <v>144</v>
      </c>
      <c r="G71" t="s">
        <v>106</v>
      </c>
      <c r="H71" s="14">
        <v>28.6</v>
      </c>
      <c r="I71" s="14">
        <v>380</v>
      </c>
      <c r="L71" s="1"/>
      <c r="M71" s="1"/>
      <c r="CE71">
        <v>445.00739910045422</v>
      </c>
      <c r="CG71">
        <v>24.058702898360281</v>
      </c>
      <c r="CI71">
        <v>33.137178317668834</v>
      </c>
      <c r="CK71">
        <v>36.393168292845246</v>
      </c>
      <c r="CM71">
        <v>37.367138479523334</v>
      </c>
      <c r="CO71">
        <v>46.752086533120348</v>
      </c>
      <c r="CQ71">
        <v>61.663679471190221</v>
      </c>
      <c r="CS71">
        <v>67.44422690693473</v>
      </c>
      <c r="CU71">
        <v>68.232340426081961</v>
      </c>
      <c r="CW71">
        <v>69.95887777472926</v>
      </c>
    </row>
    <row r="72" spans="1:101" x14ac:dyDescent="0.25">
      <c r="A72" t="s">
        <v>145</v>
      </c>
      <c r="B72" t="s">
        <v>146</v>
      </c>
      <c r="C72" s="7">
        <v>37685</v>
      </c>
      <c r="D72" s="1">
        <v>8</v>
      </c>
      <c r="E72" s="2" t="s">
        <v>60</v>
      </c>
      <c r="F72">
        <v>146</v>
      </c>
      <c r="G72" t="s">
        <v>106</v>
      </c>
      <c r="H72" s="14">
        <v>28.6</v>
      </c>
      <c r="I72" s="14">
        <v>380</v>
      </c>
      <c r="L72" s="1"/>
      <c r="M72" s="1"/>
    </row>
    <row r="73" spans="1:101" x14ac:dyDescent="0.25">
      <c r="A73" t="s">
        <v>145</v>
      </c>
      <c r="B73" t="s">
        <v>146</v>
      </c>
      <c r="C73" s="7">
        <v>37690</v>
      </c>
      <c r="F73">
        <v>151</v>
      </c>
      <c r="G73" t="s">
        <v>106</v>
      </c>
      <c r="H73" s="14">
        <v>28.6</v>
      </c>
      <c r="I73" s="14">
        <v>380</v>
      </c>
      <c r="L73" s="1"/>
      <c r="M73" s="1"/>
      <c r="CE73">
        <v>422.91337711787162</v>
      </c>
      <c r="CG73">
        <v>22.613849135906971</v>
      </c>
      <c r="CI73">
        <v>29.253957265661104</v>
      </c>
      <c r="CK73">
        <v>31.029730799782669</v>
      </c>
      <c r="CM73">
        <v>34.216715623344562</v>
      </c>
      <c r="CO73">
        <v>43.639241254529786</v>
      </c>
      <c r="CQ73">
        <v>58.978152186389856</v>
      </c>
      <c r="CS73">
        <v>66.664238269428196</v>
      </c>
      <c r="CU73">
        <v>67.38735273544988</v>
      </c>
      <c r="CW73">
        <v>69.130139847378572</v>
      </c>
    </row>
    <row r="74" spans="1:101" x14ac:dyDescent="0.25">
      <c r="A74" t="s">
        <v>145</v>
      </c>
      <c r="B74" t="s">
        <v>146</v>
      </c>
      <c r="C74" s="7">
        <v>37697</v>
      </c>
      <c r="F74" s="13">
        <v>158</v>
      </c>
      <c r="G74" t="s">
        <v>106</v>
      </c>
      <c r="H74" s="14">
        <v>28.6</v>
      </c>
      <c r="I74" s="14">
        <v>380</v>
      </c>
      <c r="L74" s="1"/>
      <c r="M74" s="1"/>
      <c r="U74">
        <v>279.40264957031496</v>
      </c>
      <c r="AB74">
        <v>135.12584023274374</v>
      </c>
      <c r="AC74">
        <v>1.6312750689369722</v>
      </c>
      <c r="AI74">
        <v>1.2072265868076956E-2</v>
      </c>
      <c r="AJ74">
        <v>1.5076837778112202E-2</v>
      </c>
      <c r="AK74">
        <v>2.0372703728201844</v>
      </c>
      <c r="AZ74">
        <v>685.17875096619355</v>
      </c>
      <c r="BC74">
        <v>1099.7072407692522</v>
      </c>
      <c r="BE74">
        <v>0.6230555965848753</v>
      </c>
    </row>
    <row r="75" spans="1:101" x14ac:dyDescent="0.25">
      <c r="A75" t="s">
        <v>145</v>
      </c>
      <c r="B75" t="s">
        <v>146</v>
      </c>
      <c r="C75" s="7">
        <v>37698</v>
      </c>
      <c r="F75">
        <v>159</v>
      </c>
      <c r="G75" t="s">
        <v>106</v>
      </c>
      <c r="H75" s="14">
        <v>28.6</v>
      </c>
      <c r="I75" s="14">
        <v>380</v>
      </c>
      <c r="L75" s="1"/>
      <c r="M75" s="1"/>
      <c r="CE75">
        <v>399.40407529933975</v>
      </c>
      <c r="CG75">
        <v>22.270049346344887</v>
      </c>
      <c r="CI75">
        <v>27.143324300893848</v>
      </c>
      <c r="CK75">
        <v>26.359955076794279</v>
      </c>
      <c r="CM75">
        <v>29.987714729363773</v>
      </c>
      <c r="CO75">
        <v>38.856986701328047</v>
      </c>
      <c r="CQ75">
        <v>55.910501561925649</v>
      </c>
      <c r="CS75">
        <v>64.375052867162893</v>
      </c>
      <c r="CU75">
        <v>65.918780378894596</v>
      </c>
      <c r="CW75">
        <v>68.581710336631772</v>
      </c>
    </row>
    <row r="76" spans="1:101" x14ac:dyDescent="0.25">
      <c r="A76" t="s">
        <v>145</v>
      </c>
      <c r="B76" t="s">
        <v>146</v>
      </c>
      <c r="C76" s="7">
        <v>37712</v>
      </c>
      <c r="F76" s="13">
        <v>173</v>
      </c>
      <c r="G76" t="s">
        <v>106</v>
      </c>
      <c r="H76" s="14">
        <v>28.6</v>
      </c>
      <c r="I76" s="14">
        <v>380</v>
      </c>
      <c r="L76" s="1"/>
      <c r="M76" s="1"/>
      <c r="U76">
        <v>341.37321490770455</v>
      </c>
      <c r="AB76">
        <v>92.741828531482483</v>
      </c>
      <c r="AC76">
        <v>1.0930179610660558</v>
      </c>
      <c r="AI76">
        <v>1.1785598562950653E-2</v>
      </c>
      <c r="AJ76">
        <v>1.756725381973891E-2</v>
      </c>
      <c r="AK76">
        <v>1.6292192415192568</v>
      </c>
      <c r="AZ76">
        <v>730.38715588683078</v>
      </c>
      <c r="BC76">
        <v>1164.5021993260179</v>
      </c>
      <c r="BE76">
        <v>0.62720976938434203</v>
      </c>
    </row>
    <row r="77" spans="1:101" x14ac:dyDescent="0.25">
      <c r="A77" t="s">
        <v>145</v>
      </c>
      <c r="B77" t="s">
        <v>146</v>
      </c>
      <c r="C77" s="7">
        <v>37722</v>
      </c>
      <c r="D77" s="1">
        <v>9</v>
      </c>
      <c r="E77" t="s">
        <v>53</v>
      </c>
      <c r="F77" s="14">
        <v>183</v>
      </c>
      <c r="G77" t="s">
        <v>106</v>
      </c>
      <c r="H77" s="14">
        <v>28.6</v>
      </c>
      <c r="I77" s="14">
        <v>380</v>
      </c>
      <c r="L77" s="1"/>
      <c r="M77" s="1"/>
      <c r="BF77">
        <v>989.1681890731428</v>
      </c>
      <c r="BG77">
        <v>0.43895467403460303</v>
      </c>
      <c r="BH77">
        <v>434.2</v>
      </c>
      <c r="BI77">
        <v>532.5</v>
      </c>
      <c r="BJ77">
        <v>19.127753303964756</v>
      </c>
    </row>
  </sheetData>
  <autoFilter ref="A1:EL44" xr:uid="{C911DF83-7300-4B7A-8A42-16858D40307A}">
    <sortState xmlns:xlrd2="http://schemas.microsoft.com/office/spreadsheetml/2017/richdata2" ref="A3:EL11">
      <sortCondition ref="A1:A41"/>
    </sortState>
  </autoFilter>
  <sortState xmlns:xlrd2="http://schemas.microsoft.com/office/spreadsheetml/2017/richdata2" ref="A2:EL44">
    <sortCondition ref="A2:A44"/>
    <sortCondition ref="F2:F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D3FF-AE44-4ECA-9411-35AD6BB15F82}">
  <dimension ref="A1:H3"/>
  <sheetViews>
    <sheetView workbookViewId="0"/>
  </sheetViews>
  <sheetFormatPr defaultColWidth="39.5703125" defaultRowHeight="15" x14ac:dyDescent="0.25"/>
  <cols>
    <col min="1" max="1" width="24.570312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 t="s">
        <v>147</v>
      </c>
      <c r="B2" s="1"/>
      <c r="C2" s="1">
        <v>53</v>
      </c>
      <c r="D2" s="1">
        <v>77</v>
      </c>
      <c r="E2" s="1"/>
      <c r="F2" s="1"/>
      <c r="G2" s="1">
        <v>148.30000000000001</v>
      </c>
      <c r="H2" s="1">
        <v>183</v>
      </c>
    </row>
    <row r="3" spans="1:8" x14ac:dyDescent="0.25">
      <c r="A3" t="s">
        <v>145</v>
      </c>
      <c r="C3" s="1">
        <v>59.7</v>
      </c>
      <c r="D3">
        <v>79</v>
      </c>
      <c r="G3">
        <v>146</v>
      </c>
      <c r="H3" s="1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2025-06-11T01:39:19Z</dcterms:modified>
</cp:coreProperties>
</file>