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Tests\UnderReview\Cotton\Observed\"/>
    </mc:Choice>
  </mc:AlternateContent>
  <xr:revisionPtr revIDLastSave="0" documentId="13_ncr:1_{230BBEA6-B70B-4EFA-A983-21AEFC77D1AB}" xr6:coauthVersionLast="47" xr6:coauthVersionMax="47" xr10:uidLastSave="{00000000-0000-0000-0000-000000000000}"/>
  <bookViews>
    <workbookView xWindow="-28920" yWindow="3360" windowWidth="29040" windowHeight="17640" xr2:uid="{2CD5F283-94FE-4198-B98E-779709417693}"/>
  </bookViews>
  <sheets>
    <sheet name="CottonObserved" sheetId="1" r:id="rId1"/>
  </sheets>
  <definedNames>
    <definedName name="_xlnm._FilterDatabase" localSheetId="0" hidden="1">CottonObserved!$A$1:$FB$2261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D1627" i="1" l="1"/>
  <c r="CD1623" i="1"/>
  <c r="BF1528" i="1"/>
  <c r="BI1528" i="1" s="1"/>
  <c r="BF1503" i="1"/>
  <c r="BI1503" i="1" s="1"/>
  <c r="BF1478" i="1"/>
  <c r="BI1478" i="1" s="1"/>
  <c r="BF1453" i="1"/>
  <c r="BI1453" i="1" s="1"/>
  <c r="BF1427" i="1"/>
  <c r="BI1427" i="1" s="1"/>
  <c r="BF1401" i="1"/>
  <c r="BI1401" i="1" s="1"/>
  <c r="BF1374" i="1"/>
  <c r="BI1374" i="1" s="1"/>
  <c r="BF1352" i="1"/>
  <c r="BI1352" i="1" s="1"/>
  <c r="BF1329" i="1"/>
  <c r="BI1329" i="1" s="1"/>
  <c r="BF1307" i="1"/>
  <c r="BI1307" i="1" s="1"/>
  <c r="BF1283" i="1"/>
  <c r="BI1283" i="1" s="1"/>
  <c r="BF1257" i="1"/>
  <c r="BI1257" i="1" s="1"/>
  <c r="BF1233" i="1"/>
  <c r="BI1233" i="1" s="1"/>
  <c r="BF1204" i="1"/>
  <c r="BI1204" i="1" s="1"/>
  <c r="BF1175" i="1"/>
  <c r="BI1175" i="1" s="1"/>
  <c r="BF1146" i="1"/>
  <c r="BI1146" i="1" s="1"/>
  <c r="BF1117" i="1"/>
  <c r="BI1117" i="1" s="1"/>
  <c r="BF1086" i="1"/>
  <c r="BI1086" i="1" s="1"/>
  <c r="BF1056" i="1"/>
  <c r="BI1056" i="1" s="1"/>
  <c r="BF1025" i="1"/>
  <c r="BI1025" i="1" s="1"/>
  <c r="BF993" i="1"/>
  <c r="BI993" i="1" s="1"/>
  <c r="BF965" i="1"/>
  <c r="BI965" i="1" s="1"/>
  <c r="BF936" i="1"/>
  <c r="BI936" i="1" s="1"/>
  <c r="BF907" i="1"/>
  <c r="BI907" i="1" s="1"/>
  <c r="BF877" i="1"/>
  <c r="BI877" i="1" s="1"/>
  <c r="BF851" i="1"/>
  <c r="BI851" i="1" s="1"/>
  <c r="BF824" i="1"/>
  <c r="BI824" i="1" s="1"/>
  <c r="BF796" i="1"/>
  <c r="BI796" i="1" s="1"/>
  <c r="BF771" i="1"/>
  <c r="BI771" i="1" s="1"/>
  <c r="BF742" i="1"/>
  <c r="BI742" i="1" s="1"/>
  <c r="BF712" i="1"/>
  <c r="BI712" i="1" s="1"/>
  <c r="BF682" i="1"/>
  <c r="BI682" i="1" s="1"/>
  <c r="BF651" i="1"/>
  <c r="BI651" i="1" s="1"/>
  <c r="BF619" i="1"/>
  <c r="BI619" i="1" s="1"/>
  <c r="BF584" i="1"/>
  <c r="BI584" i="1" s="1"/>
  <c r="BF550" i="1"/>
  <c r="BI550" i="1" s="1"/>
  <c r="BF495" i="1"/>
  <c r="BI495" i="1" s="1"/>
  <c r="BF471" i="1"/>
  <c r="BI471" i="1" s="1"/>
  <c r="BF447" i="1"/>
  <c r="BI447" i="1" s="1"/>
  <c r="BF446" i="1"/>
  <c r="BI446" i="1" s="1"/>
  <c r="BF421" i="1"/>
  <c r="BI421" i="1" s="1"/>
  <c r="BF394" i="1"/>
  <c r="BI394" i="1" s="1"/>
  <c r="BF367" i="1"/>
  <c r="BI367" i="1" s="1"/>
  <c r="BF340" i="1"/>
  <c r="BI340" i="1" s="1"/>
  <c r="BF313" i="1"/>
  <c r="BI313" i="1" s="1"/>
  <c r="BF292" i="1"/>
  <c r="BI292" i="1" s="1"/>
  <c r="BF271" i="1"/>
  <c r="BI271" i="1" s="1"/>
  <c r="BF250" i="1"/>
  <c r="BI250" i="1" s="1"/>
  <c r="BF89" i="1"/>
  <c r="BI89" i="1" s="1"/>
  <c r="BF71" i="1"/>
  <c r="BI71" i="1" s="1"/>
  <c r="BF51" i="1"/>
  <c r="BI51" i="1" s="1"/>
  <c r="BF28" i="1"/>
  <c r="BI28" i="1" s="1"/>
  <c r="BF1546" i="1"/>
  <c r="BI1546" i="1" s="1"/>
  <c r="BF2070" i="1"/>
  <c r="BI2070" i="1" s="1"/>
  <c r="BF2013" i="1"/>
  <c r="BI2013" i="1" s="1"/>
  <c r="BF1963" i="1"/>
  <c r="BI1963" i="1" s="1"/>
  <c r="BF1914" i="1"/>
  <c r="BI1914" i="1" s="1"/>
  <c r="BF1873" i="1"/>
  <c r="BI1873" i="1" s="1"/>
  <c r="BF1824" i="1"/>
  <c r="BI1824" i="1" s="1"/>
  <c r="BF1786" i="1"/>
  <c r="BI1786" i="1" s="1"/>
  <c r="BF1748" i="1"/>
  <c r="BI1748" i="1" s="1"/>
  <c r="BF1715" i="1"/>
  <c r="BI1715" i="1" s="1"/>
  <c r="BF1714" i="1"/>
  <c r="BI1714" i="1" s="1"/>
  <c r="BF1713" i="1"/>
  <c r="BI1713" i="1" s="1"/>
  <c r="BF1712" i="1"/>
  <c r="BI1712" i="1" s="1"/>
  <c r="BF1711" i="1"/>
  <c r="BI1711" i="1" s="1"/>
  <c r="BF1710" i="1"/>
  <c r="BI1710" i="1" s="1"/>
  <c r="BF1709" i="1"/>
  <c r="BI1709" i="1" s="1"/>
  <c r="BF1708" i="1"/>
  <c r="BI1708" i="1" s="1"/>
  <c r="BF1694" i="1"/>
  <c r="BI1694" i="1" s="1"/>
  <c r="BF1674" i="1"/>
  <c r="BI1674" i="1" s="1"/>
  <c r="BF1662" i="1"/>
  <c r="BI1662" i="1" s="1"/>
  <c r="BF1652" i="1"/>
  <c r="BI1652" i="1" s="1"/>
  <c r="BF1640" i="1"/>
  <c r="BI1640" i="1" s="1"/>
  <c r="BF1630" i="1"/>
  <c r="BI1630" i="1" s="1"/>
  <c r="BF1618" i="1"/>
  <c r="BI1618" i="1" s="1"/>
  <c r="BF1608" i="1"/>
  <c r="BI1608" i="1" s="1"/>
  <c r="BF1593" i="1"/>
  <c r="BI1593" i="1" s="1"/>
  <c r="BF1578" i="1"/>
  <c r="BI1578" i="1" s="1"/>
  <c r="BF1563" i="1"/>
  <c r="BI1563" i="1" s="1"/>
  <c r="BF2130" i="1"/>
  <c r="BI2130" i="1" s="1"/>
  <c r="BF2124" i="1"/>
  <c r="BI2124" i="1" s="1"/>
  <c r="BF2118" i="1"/>
  <c r="BI2118" i="1" s="1"/>
  <c r="BF2112" i="1"/>
  <c r="BI2112" i="1" s="1"/>
  <c r="BF2106" i="1"/>
  <c r="BI2106" i="1" s="1"/>
  <c r="BF2103" i="1"/>
  <c r="BI2103" i="1" s="1"/>
  <c r="BF2100" i="1"/>
  <c r="BI2100" i="1" s="1"/>
  <c r="BF2097" i="1"/>
  <c r="BI2097" i="1" s="1"/>
  <c r="BF2094" i="1"/>
  <c r="BI2094" i="1" s="1"/>
  <c r="BF2088" i="1"/>
  <c r="BI2088" i="1" s="1"/>
  <c r="BF2082" i="1"/>
  <c r="BI2082" i="1" s="1"/>
  <c r="BF2076" i="1"/>
  <c r="BI2076" i="1" s="1"/>
  <c r="CX1602" i="1" l="1"/>
  <c r="CU1602" i="1"/>
  <c r="CR1602" i="1"/>
  <c r="CO1602" i="1"/>
  <c r="CL1602" i="1"/>
  <c r="CG1602" i="1" l="1"/>
  <c r="BR102" i="1" l="1"/>
  <c r="BQ102" i="1"/>
  <c r="BP102" i="1"/>
  <c r="BR101" i="1"/>
  <c r="BQ101" i="1"/>
  <c r="BP101" i="1"/>
  <c r="BR100" i="1"/>
  <c r="BQ100" i="1"/>
  <c r="BP100" i="1"/>
  <c r="BR99" i="1"/>
  <c r="BQ99" i="1"/>
  <c r="BP99" i="1"/>
  <c r="BR98" i="1"/>
  <c r="BQ98" i="1"/>
  <c r="BP98" i="1"/>
  <c r="BR97" i="1"/>
  <c r="BQ97" i="1"/>
  <c r="BP97" i="1"/>
  <c r="BR96" i="1"/>
  <c r="BQ96" i="1"/>
  <c r="BP96" i="1"/>
  <c r="BR95" i="1"/>
  <c r="BQ95" i="1"/>
  <c r="BP95" i="1"/>
  <c r="BR94" i="1"/>
  <c r="BQ94" i="1"/>
  <c r="BP94" i="1"/>
  <c r="BR93" i="1"/>
  <c r="BQ93" i="1"/>
  <c r="BP93" i="1"/>
  <c r="BR92" i="1"/>
  <c r="BQ92" i="1"/>
  <c r="BP92" i="1"/>
  <c r="BR91" i="1"/>
  <c r="BQ91" i="1"/>
  <c r="BP91" i="1"/>
  <c r="BR120" i="1"/>
  <c r="BQ120" i="1"/>
  <c r="BP120" i="1"/>
  <c r="BR119" i="1"/>
  <c r="BQ119" i="1"/>
  <c r="BP119" i="1"/>
  <c r="BR118" i="1"/>
  <c r="BQ118" i="1"/>
  <c r="BP118" i="1"/>
  <c r="BR117" i="1"/>
  <c r="BQ117" i="1"/>
  <c r="BP117" i="1"/>
  <c r="BR116" i="1"/>
  <c r="BQ116" i="1"/>
  <c r="BP116" i="1"/>
  <c r="BR115" i="1"/>
  <c r="BQ115" i="1"/>
  <c r="BP115" i="1"/>
  <c r="BR114" i="1"/>
  <c r="BQ114" i="1"/>
  <c r="BP114" i="1"/>
  <c r="BR113" i="1"/>
  <c r="BQ113" i="1"/>
  <c r="BP113" i="1"/>
  <c r="BR112" i="1"/>
  <c r="BQ112" i="1"/>
  <c r="BP112" i="1"/>
  <c r="BR111" i="1"/>
  <c r="BQ111" i="1"/>
  <c r="BP111" i="1"/>
  <c r="BR110" i="1"/>
  <c r="BQ110" i="1"/>
  <c r="BP110" i="1"/>
  <c r="BR109" i="1"/>
  <c r="BQ109" i="1"/>
  <c r="BP109" i="1"/>
  <c r="BR108" i="1"/>
  <c r="BQ108" i="1"/>
  <c r="BP108" i="1"/>
  <c r="BR107" i="1"/>
  <c r="BQ107" i="1"/>
  <c r="BP107" i="1"/>
  <c r="BR106" i="1"/>
  <c r="BQ106" i="1"/>
  <c r="BP106" i="1"/>
  <c r="BR105" i="1"/>
  <c r="BQ105" i="1"/>
  <c r="BP105" i="1"/>
  <c r="BR104" i="1"/>
  <c r="BQ104" i="1"/>
  <c r="BP104" i="1"/>
  <c r="BR103" i="1"/>
  <c r="BQ103" i="1"/>
  <c r="BP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P174" i="1"/>
  <c r="BQ174" i="1"/>
  <c r="BR174" i="1"/>
  <c r="BP177" i="1"/>
  <c r="BQ177" i="1"/>
  <c r="BR177" i="1"/>
  <c r="BP179" i="1"/>
  <c r="BQ179" i="1"/>
  <c r="BR179" i="1"/>
  <c r="BP180" i="1"/>
  <c r="BQ180" i="1"/>
  <c r="BR180" i="1"/>
  <c r="BP190" i="1"/>
  <c r="BQ190" i="1"/>
  <c r="BR190" i="1"/>
  <c r="BP195" i="1"/>
  <c r="BQ195" i="1"/>
  <c r="BR195" i="1"/>
  <c r="BP198" i="1"/>
  <c r="BQ198" i="1"/>
  <c r="BR198" i="1"/>
  <c r="BP200" i="1"/>
  <c r="BQ200" i="1"/>
  <c r="BR200" i="1"/>
  <c r="BP201" i="1"/>
  <c r="BQ201" i="1"/>
  <c r="BR201" i="1"/>
  <c r="BP211" i="1"/>
  <c r="BQ211" i="1"/>
  <c r="BR211" i="1"/>
  <c r="BP216" i="1"/>
  <c r="BQ216" i="1"/>
  <c r="BR216" i="1"/>
  <c r="BP219" i="1"/>
  <c r="BQ219" i="1"/>
  <c r="BR219" i="1"/>
  <c r="BP222" i="1"/>
  <c r="BQ222" i="1"/>
  <c r="BR222" i="1"/>
  <c r="BP223" i="1"/>
  <c r="BQ223" i="1"/>
  <c r="BR223" i="1"/>
  <c r="BP124" i="1"/>
  <c r="BQ124" i="1"/>
  <c r="BR124" i="1"/>
  <c r="BP129" i="1"/>
  <c r="BQ129" i="1"/>
  <c r="BR129" i="1"/>
  <c r="BP131" i="1"/>
  <c r="BQ131" i="1"/>
  <c r="BR131" i="1"/>
  <c r="BP135" i="1"/>
  <c r="BQ135" i="1"/>
  <c r="BR135" i="1"/>
  <c r="BP136" i="1"/>
  <c r="BQ136" i="1"/>
  <c r="BR136" i="1"/>
  <c r="BP146" i="1"/>
  <c r="BQ146" i="1"/>
  <c r="BR146" i="1"/>
  <c r="BP151" i="1"/>
  <c r="BQ151" i="1"/>
  <c r="BR151" i="1"/>
  <c r="BP153" i="1"/>
  <c r="BQ153" i="1"/>
  <c r="BR153" i="1"/>
  <c r="BP157" i="1"/>
  <c r="BQ157" i="1"/>
  <c r="BR157" i="1"/>
  <c r="BP159" i="1"/>
  <c r="BQ159" i="1"/>
  <c r="BR159" i="1"/>
  <c r="BR169" i="1"/>
  <c r="BQ169" i="1"/>
  <c r="BP169" i="1"/>
  <c r="BE174" i="1"/>
  <c r="BE177" i="1"/>
  <c r="BE179" i="1"/>
  <c r="BE180" i="1"/>
  <c r="BE190" i="1"/>
  <c r="BE195" i="1"/>
  <c r="BE198" i="1"/>
  <c r="BE200" i="1"/>
  <c r="BE201" i="1"/>
  <c r="BE211" i="1"/>
  <c r="BE216" i="1"/>
  <c r="BE219" i="1"/>
  <c r="BE222" i="1"/>
  <c r="BE223" i="1"/>
  <c r="BE124" i="1"/>
  <c r="BE129" i="1"/>
  <c r="BE131" i="1"/>
  <c r="BE135" i="1"/>
  <c r="BE136" i="1"/>
  <c r="BE146" i="1"/>
  <c r="BE151" i="1"/>
  <c r="BE153" i="1"/>
  <c r="BE157" i="1"/>
  <c r="BE159" i="1"/>
  <c r="BE169" i="1"/>
  <c r="EJ1707" i="1"/>
  <c r="EH1707" i="1"/>
  <c r="EF1707" i="1"/>
  <c r="ED1707" i="1"/>
  <c r="EB1707" i="1"/>
  <c r="DZ1707" i="1"/>
  <c r="DX1707" i="1"/>
  <c r="DV1707" i="1"/>
  <c r="CF1711" i="1"/>
  <c r="CF1707" i="1"/>
  <c r="CF1698" i="1"/>
  <c r="DG1711" i="1"/>
  <c r="DG1707" i="1"/>
  <c r="DG1698" i="1"/>
  <c r="DD1711" i="1"/>
  <c r="DD1707" i="1"/>
  <c r="DD1698" i="1"/>
  <c r="DA1711" i="1"/>
  <c r="DA1707" i="1"/>
  <c r="DA1698" i="1"/>
  <c r="CX1711" i="1"/>
  <c r="CX1707" i="1"/>
  <c r="CX1698" i="1"/>
  <c r="CU1711" i="1"/>
  <c r="CU1707" i="1"/>
  <c r="CU1698" i="1"/>
  <c r="CR1711" i="1"/>
  <c r="CR1707" i="1"/>
  <c r="CR1698" i="1"/>
  <c r="CO1711" i="1"/>
  <c r="CO1707" i="1"/>
  <c r="CO1698" i="1"/>
  <c r="CL1711" i="1"/>
  <c r="CL1707" i="1"/>
  <c r="CL1698" i="1"/>
  <c r="CH1711" i="1" l="1"/>
  <c r="CH1707" i="1"/>
  <c r="CH1698" i="1"/>
  <c r="BZ1706" i="1" l="1"/>
  <c r="BZ1702" i="1"/>
  <c r="BZ1700" i="1"/>
  <c r="BZ1692" i="1"/>
  <c r="BZ1689" i="1"/>
  <c r="BZ1683" i="1"/>
  <c r="BZ1681" i="1"/>
  <c r="BZ1542" i="1"/>
  <c r="BZ1537" i="1"/>
  <c r="BZ1532" i="1"/>
  <c r="AI1706" i="1"/>
  <c r="AI1702" i="1"/>
  <c r="AI1700" i="1"/>
  <c r="AI1692" i="1"/>
  <c r="AI1689" i="1"/>
  <c r="AI1683" i="1"/>
  <c r="AI1681" i="1"/>
  <c r="AI1673" i="1"/>
  <c r="AI1672" i="1"/>
  <c r="AI1661" i="1"/>
  <c r="AI1660" i="1"/>
  <c r="AI1651" i="1"/>
  <c r="AI1650" i="1"/>
  <c r="AI1639" i="1"/>
  <c r="AI1638" i="1"/>
  <c r="AI1629" i="1"/>
  <c r="AI1628" i="1"/>
  <c r="AI1617" i="1"/>
  <c r="AI1616" i="1"/>
  <c r="AI1606" i="1"/>
  <c r="AI1602" i="1"/>
  <c r="AI1598" i="1"/>
  <c r="AI1591" i="1"/>
  <c r="AI1587" i="1"/>
  <c r="AI1583" i="1"/>
  <c r="AI1576" i="1"/>
  <c r="AI1572" i="1"/>
  <c r="AI1568" i="1"/>
  <c r="AI1561" i="1"/>
  <c r="AI1557" i="1"/>
  <c r="AI1553" i="1"/>
  <c r="AI1542" i="1"/>
  <c r="AI1537" i="1"/>
  <c r="AI1532" i="1"/>
  <c r="AI1524" i="1"/>
  <c r="AI1519" i="1"/>
  <c r="AI1517" i="1"/>
  <c r="AI1512" i="1"/>
  <c r="AI1509" i="1"/>
  <c r="AI1507" i="1"/>
  <c r="AI1505" i="1"/>
  <c r="AI1499" i="1"/>
  <c r="AI1494" i="1"/>
  <c r="AI1492" i="1"/>
  <c r="AI1487" i="1"/>
  <c r="AI1484" i="1"/>
  <c r="AI1482" i="1"/>
  <c r="AI1480" i="1"/>
  <c r="AI1474" i="1"/>
  <c r="AI1469" i="1"/>
  <c r="AI1467" i="1"/>
  <c r="AI1462" i="1"/>
  <c r="AI1459" i="1"/>
  <c r="AI1457" i="1"/>
  <c r="AI1455" i="1"/>
  <c r="AI1449" i="1"/>
  <c r="AI1442" i="1"/>
  <c r="AI1440" i="1"/>
  <c r="AI1436" i="1"/>
  <c r="AI1433" i="1"/>
  <c r="AI1431" i="1"/>
  <c r="AI1422" i="1"/>
  <c r="AI1416" i="1"/>
  <c r="AI1414" i="1"/>
  <c r="AI1410" i="1"/>
  <c r="AI1407" i="1"/>
  <c r="AI1405" i="1"/>
  <c r="AI1397" i="1"/>
  <c r="AI1390" i="1"/>
  <c r="AI1388" i="1"/>
  <c r="AI1384" i="1"/>
  <c r="AI1381" i="1"/>
  <c r="AI1379" i="1"/>
  <c r="AI1369" i="1"/>
  <c r="AI1366" i="1"/>
  <c r="AI1363" i="1"/>
  <c r="AI1361" i="1"/>
  <c r="AI1359" i="1"/>
  <c r="AI1358" i="1"/>
  <c r="AI1347" i="1"/>
  <c r="AI1344" i="1"/>
  <c r="AI1341" i="1"/>
  <c r="AI1339" i="1"/>
  <c r="AI1337" i="1"/>
  <c r="AI1336" i="1"/>
  <c r="AI1325" i="1"/>
  <c r="AI1322" i="1"/>
  <c r="AI1319" i="1"/>
  <c r="AI1317" i="1"/>
  <c r="AI1315" i="1"/>
  <c r="AI1314" i="1"/>
  <c r="AI1302" i="1"/>
  <c r="AI1296" i="1"/>
  <c r="AI1294" i="1"/>
  <c r="AI1292" i="1"/>
  <c r="AI1290" i="1"/>
  <c r="AI1288" i="1"/>
  <c r="AI1277" i="1"/>
  <c r="AI1271" i="1"/>
  <c r="AI1269" i="1"/>
  <c r="AI1267" i="1"/>
  <c r="AI1265" i="1"/>
  <c r="AI1263" i="1"/>
  <c r="AI1252" i="1"/>
  <c r="AI1246" i="1"/>
  <c r="AI1244" i="1"/>
  <c r="AI1242" i="1"/>
  <c r="AI1240" i="1"/>
  <c r="AI1238" i="1"/>
  <c r="AI1232" i="1"/>
  <c r="AI1224" i="1"/>
  <c r="AI1221" i="1"/>
  <c r="AI1217" i="1"/>
  <c r="AI1213" i="1"/>
  <c r="AI1211" i="1"/>
  <c r="AI1202" i="1"/>
  <c r="AI1195" i="1"/>
  <c r="AI1192" i="1"/>
  <c r="AI1188" i="1"/>
  <c r="AI1184" i="1"/>
  <c r="AI1182" i="1"/>
  <c r="AI1173" i="1"/>
  <c r="AI1166" i="1"/>
  <c r="AI1163" i="1"/>
  <c r="AI1159" i="1"/>
  <c r="AI1155" i="1"/>
  <c r="AI1153" i="1"/>
  <c r="AI1145" i="1"/>
  <c r="AI1137" i="1"/>
  <c r="AI1134" i="1"/>
  <c r="AI1130" i="1"/>
  <c r="AI1126" i="1"/>
  <c r="AI1124" i="1"/>
  <c r="AI1107" i="1"/>
  <c r="AI1104" i="1"/>
  <c r="AI1101" i="1"/>
  <c r="AI1097" i="1"/>
  <c r="AI1095" i="1"/>
  <c r="AI1092" i="1"/>
  <c r="AI1076" i="1"/>
  <c r="AI1074" i="1"/>
  <c r="AI1071" i="1"/>
  <c r="AI1067" i="1"/>
  <c r="AI1065" i="1"/>
  <c r="AI1062" i="1"/>
  <c r="AI1046" i="1"/>
  <c r="AI1043" i="1"/>
  <c r="AI1040" i="1"/>
  <c r="AI1036" i="1"/>
  <c r="AI1034" i="1"/>
  <c r="AI1031" i="1"/>
  <c r="AI1015" i="1"/>
  <c r="AI1012" i="1"/>
  <c r="AI1009" i="1"/>
  <c r="AI1005" i="1"/>
  <c r="AI1003" i="1"/>
  <c r="AI1000" i="1"/>
  <c r="AI987" i="1"/>
  <c r="AI982" i="1"/>
  <c r="AI978" i="1"/>
  <c r="AI975" i="1"/>
  <c r="AI972" i="1"/>
  <c r="AI971" i="1"/>
  <c r="AI958" i="1"/>
  <c r="AI953" i="1"/>
  <c r="AI949" i="1"/>
  <c r="AI946" i="1"/>
  <c r="AI943" i="1"/>
  <c r="AI942" i="1"/>
  <c r="AI929" i="1"/>
  <c r="AI924" i="1"/>
  <c r="AI920" i="1"/>
  <c r="AI917" i="1"/>
  <c r="AI914" i="1"/>
  <c r="AI913" i="1"/>
  <c r="AI900" i="1"/>
  <c r="AI895" i="1"/>
  <c r="AI891" i="1"/>
  <c r="AI888" i="1"/>
  <c r="AI885" i="1"/>
  <c r="AI884" i="1"/>
  <c r="AI872" i="1"/>
  <c r="AI869" i="1"/>
  <c r="AI867" i="1"/>
  <c r="AI865" i="1"/>
  <c r="AI863" i="1"/>
  <c r="AI860" i="1"/>
  <c r="AI845" i="1"/>
  <c r="AI842" i="1"/>
  <c r="AI840" i="1"/>
  <c r="AI838" i="1"/>
  <c r="AI836" i="1"/>
  <c r="AI833" i="1"/>
  <c r="AI818" i="1"/>
  <c r="AI815" i="1"/>
  <c r="AI813" i="1"/>
  <c r="AI811" i="1"/>
  <c r="AI809" i="1"/>
  <c r="AI806" i="1"/>
  <c r="AI792" i="1"/>
  <c r="AI789" i="1"/>
  <c r="AI787" i="1"/>
  <c r="AI785" i="1"/>
  <c r="AI783" i="1"/>
  <c r="AI780" i="1"/>
  <c r="AI766" i="1"/>
  <c r="AI760" i="1"/>
  <c r="AI758" i="1"/>
  <c r="AI756" i="1"/>
  <c r="AI753" i="1"/>
  <c r="AI750" i="1"/>
  <c r="AI748" i="1"/>
  <c r="AI737" i="1"/>
  <c r="AI731" i="1"/>
  <c r="AI729" i="1"/>
  <c r="AI727" i="1"/>
  <c r="AI724" i="1"/>
  <c r="AI721" i="1"/>
  <c r="AI719" i="1"/>
  <c r="AI707" i="1"/>
  <c r="AI701" i="1"/>
  <c r="AI699" i="1"/>
  <c r="AI697" i="1"/>
  <c r="AI694" i="1"/>
  <c r="AI691" i="1"/>
  <c r="AI689" i="1"/>
  <c r="AI677" i="1"/>
  <c r="AI671" i="1"/>
  <c r="AI669" i="1"/>
  <c r="AI667" i="1"/>
  <c r="AI664" i="1"/>
  <c r="AI661" i="1"/>
  <c r="AI659" i="1"/>
  <c r="AI644" i="1"/>
  <c r="AI641" i="1"/>
  <c r="AI638" i="1"/>
  <c r="AI634" i="1"/>
  <c r="AI632" i="1"/>
  <c r="AI628" i="1"/>
  <c r="AI626" i="1"/>
  <c r="AI610" i="1"/>
  <c r="AI607" i="1"/>
  <c r="AI604" i="1"/>
  <c r="AI600" i="1"/>
  <c r="AI598" i="1"/>
  <c r="AI594" i="1"/>
  <c r="AI592" i="1"/>
  <c r="AI576" i="1"/>
  <c r="AI573" i="1"/>
  <c r="AI570" i="1"/>
  <c r="AI566" i="1"/>
  <c r="AI564" i="1"/>
  <c r="AI560" i="1"/>
  <c r="AI558" i="1"/>
  <c r="AI542" i="1"/>
  <c r="AI539" i="1"/>
  <c r="AI536" i="1"/>
  <c r="AI532" i="1"/>
  <c r="AI530" i="1"/>
  <c r="AI526" i="1"/>
  <c r="AI524" i="1"/>
  <c r="AI516" i="1"/>
  <c r="AI514" i="1"/>
  <c r="AI512" i="1"/>
  <c r="AI509" i="1"/>
  <c r="AI507" i="1"/>
  <c r="AI505" i="1"/>
  <c r="AI492" i="1"/>
  <c r="AI490" i="1"/>
  <c r="AI488" i="1"/>
  <c r="AI485" i="1"/>
  <c r="AI483" i="1"/>
  <c r="AI481" i="1"/>
  <c r="AI468" i="1"/>
  <c r="AI466" i="1"/>
  <c r="AI464" i="1"/>
  <c r="AI461" i="1"/>
  <c r="AI459" i="1"/>
  <c r="AI457" i="1"/>
  <c r="AI443" i="1"/>
  <c r="AI441" i="1"/>
  <c r="AI439" i="1"/>
  <c r="AI436" i="1"/>
  <c r="AI434" i="1"/>
  <c r="AI432" i="1"/>
  <c r="AI419" i="1"/>
  <c r="AI418" i="1"/>
  <c r="AI415" i="1"/>
  <c r="AI412" i="1"/>
  <c r="AI411" i="1"/>
  <c r="AI407" i="1"/>
  <c r="AI404" i="1"/>
  <c r="AI392" i="1"/>
  <c r="AI391" i="1"/>
  <c r="AI388" i="1"/>
  <c r="AI385" i="1"/>
  <c r="AI384" i="1"/>
  <c r="AI380" i="1"/>
  <c r="AI377" i="1"/>
  <c r="AI364" i="1"/>
  <c r="AI361" i="1"/>
  <c r="AI358" i="1"/>
  <c r="AI357" i="1"/>
  <c r="AI353" i="1"/>
  <c r="AI350" i="1"/>
  <c r="AI338" i="1"/>
  <c r="AI337" i="1"/>
  <c r="AI334" i="1"/>
  <c r="AI331" i="1"/>
  <c r="AI330" i="1"/>
  <c r="AI326" i="1"/>
  <c r="AI323" i="1"/>
  <c r="AI310" i="1"/>
  <c r="AI308" i="1"/>
  <c r="AI307" i="1"/>
  <c r="AI304" i="1"/>
  <c r="AI301" i="1"/>
  <c r="AI289" i="1"/>
  <c r="AI287" i="1"/>
  <c r="AI286" i="1"/>
  <c r="AI283" i="1"/>
  <c r="AI280" i="1"/>
  <c r="AI268" i="1"/>
  <c r="AI266" i="1"/>
  <c r="AI265" i="1"/>
  <c r="AI262" i="1"/>
  <c r="AI259" i="1"/>
  <c r="AI247" i="1"/>
  <c r="AI245" i="1"/>
  <c r="AI244" i="1"/>
  <c r="AI241" i="1"/>
  <c r="AI238" i="1"/>
  <c r="AI49" i="1"/>
  <c r="AI48" i="1"/>
  <c r="AI44" i="1"/>
  <c r="AI43" i="1"/>
  <c r="AI40" i="1"/>
  <c r="AI38" i="1"/>
  <c r="AI34" i="1"/>
  <c r="AI32" i="1"/>
  <c r="AI26" i="1"/>
  <c r="AI25" i="1"/>
  <c r="AI22" i="1"/>
  <c r="AI20" i="1"/>
  <c r="AI18" i="1"/>
  <c r="AI14" i="1"/>
  <c r="AI10" i="1"/>
  <c r="AI7" i="1"/>
  <c r="AI2068" i="1"/>
  <c r="AI2061" i="1"/>
  <c r="AI2053" i="1"/>
  <c r="AI2038" i="1"/>
  <c r="AI2032" i="1"/>
  <c r="AI2011" i="1"/>
  <c r="AI2003" i="1"/>
  <c r="AI1998" i="1"/>
  <c r="AI1984" i="1"/>
  <c r="AI1979" i="1"/>
  <c r="AI1962" i="1"/>
  <c r="AI1955" i="1"/>
  <c r="AI1950" i="1"/>
  <c r="AI1939" i="1"/>
  <c r="AI1932" i="1"/>
  <c r="AI1913" i="1"/>
  <c r="AI1908" i="1"/>
  <c r="AI1903" i="1"/>
  <c r="AI1891" i="1"/>
  <c r="AI1887" i="1"/>
  <c r="BB2166" i="1"/>
  <c r="BB2165" i="1"/>
  <c r="BB2164" i="1"/>
  <c r="BB2163" i="1"/>
  <c r="BB2162" i="1"/>
  <c r="BB2161" i="1"/>
  <c r="BB2160" i="1"/>
  <c r="BB2159" i="1"/>
  <c r="BB2158" i="1"/>
  <c r="BB2157" i="1"/>
  <c r="BB2156" i="1"/>
  <c r="BB2155" i="1"/>
  <c r="BB2154" i="1"/>
  <c r="BB2153" i="1"/>
  <c r="BB2152" i="1"/>
  <c r="BB2151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BB2150" i="1"/>
  <c r="BB2149" i="1"/>
  <c r="BB2148" i="1"/>
  <c r="BB2147" i="1"/>
  <c r="AK2150" i="1"/>
  <c r="AK2149" i="1"/>
  <c r="AK2148" i="1"/>
  <c r="AK2147" i="1"/>
  <c r="W2150" i="1"/>
  <c r="W2149" i="1"/>
  <c r="W2148" i="1"/>
  <c r="W2147" i="1"/>
  <c r="BB2146" i="1"/>
  <c r="BB2145" i="1"/>
  <c r="BB2144" i="1"/>
  <c r="BB2143" i="1"/>
  <c r="BB2142" i="1"/>
  <c r="BB2141" i="1"/>
  <c r="BB2140" i="1"/>
  <c r="BB2139" i="1"/>
  <c r="BB2138" i="1"/>
  <c r="BB2137" i="1"/>
  <c r="BB2136" i="1"/>
  <c r="BB2135" i="1"/>
  <c r="BB2134" i="1"/>
  <c r="BB2133" i="1"/>
  <c r="BB2132" i="1"/>
  <c r="BB2131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BB2129" i="1"/>
  <c r="BB2128" i="1"/>
  <c r="BB2127" i="1"/>
  <c r="BB2126" i="1"/>
  <c r="BB2123" i="1"/>
  <c r="BB2122" i="1"/>
  <c r="BB2121" i="1"/>
  <c r="BB2120" i="1"/>
  <c r="BB2117" i="1"/>
  <c r="BB2116" i="1"/>
  <c r="BB2115" i="1"/>
  <c r="BB2114" i="1"/>
  <c r="BB2111" i="1"/>
  <c r="BB2110" i="1"/>
  <c r="BB2109" i="1"/>
  <c r="AK2129" i="1"/>
  <c r="AK2128" i="1"/>
  <c r="AK2127" i="1"/>
  <c r="AK2126" i="1"/>
  <c r="AK2123" i="1"/>
  <c r="AK2122" i="1"/>
  <c r="AK2121" i="1"/>
  <c r="AK2120" i="1"/>
  <c r="AK2117" i="1"/>
  <c r="AK2116" i="1"/>
  <c r="AK2115" i="1"/>
  <c r="AK2114" i="1"/>
  <c r="AK2111" i="1"/>
  <c r="AK2110" i="1"/>
  <c r="AK2109" i="1"/>
  <c r="W2129" i="1"/>
  <c r="W2128" i="1"/>
  <c r="W2127" i="1"/>
  <c r="W2126" i="1"/>
  <c r="W2123" i="1"/>
  <c r="W2122" i="1"/>
  <c r="W2121" i="1"/>
  <c r="W2120" i="1"/>
  <c r="W2117" i="1"/>
  <c r="W2116" i="1"/>
  <c r="W2115" i="1"/>
  <c r="W2114" i="1"/>
  <c r="W2111" i="1"/>
  <c r="W2110" i="1"/>
  <c r="W2109" i="1"/>
  <c r="BB2108" i="1"/>
  <c r="AK2108" i="1"/>
  <c r="W2108" i="1"/>
  <c r="BB2105" i="1"/>
  <c r="BB2102" i="1"/>
  <c r="BB2099" i="1"/>
  <c r="BB2096" i="1"/>
  <c r="AK2105" i="1"/>
  <c r="AK2102" i="1"/>
  <c r="AK2099" i="1"/>
  <c r="AK2096" i="1"/>
  <c r="W2105" i="1"/>
  <c r="W2102" i="1"/>
  <c r="W2099" i="1"/>
  <c r="W2096" i="1"/>
  <c r="BB2093" i="1"/>
  <c r="BB2092" i="1"/>
  <c r="BB2091" i="1"/>
  <c r="BB2090" i="1"/>
  <c r="BB2087" i="1"/>
  <c r="BB2086" i="1"/>
  <c r="BB2085" i="1"/>
  <c r="BB2084" i="1"/>
  <c r="BB2081" i="1"/>
  <c r="BB2080" i="1"/>
  <c r="BB2079" i="1"/>
  <c r="BB2078" i="1"/>
  <c r="BB2075" i="1"/>
  <c r="BB2074" i="1"/>
  <c r="BB2073" i="1"/>
  <c r="BB2072" i="1"/>
  <c r="AK2093" i="1"/>
  <c r="AK2092" i="1"/>
  <c r="AK2091" i="1"/>
  <c r="AK2090" i="1"/>
  <c r="AK2087" i="1"/>
  <c r="AK2086" i="1"/>
  <c r="AK2085" i="1"/>
  <c r="AK2084" i="1"/>
  <c r="AK2081" i="1"/>
  <c r="AK2080" i="1"/>
  <c r="AK2079" i="1"/>
  <c r="AK2078" i="1"/>
  <c r="AK2075" i="1"/>
  <c r="AK2074" i="1"/>
  <c r="AK2073" i="1"/>
  <c r="AK2072" i="1"/>
  <c r="W2093" i="1"/>
  <c r="W2092" i="1"/>
  <c r="W2091" i="1"/>
  <c r="W2090" i="1"/>
  <c r="W2087" i="1"/>
  <c r="W2086" i="1"/>
  <c r="W2085" i="1"/>
  <c r="W2084" i="1"/>
  <c r="W2081" i="1"/>
  <c r="W2080" i="1"/>
  <c r="W2079" i="1"/>
  <c r="W2078" i="1"/>
  <c r="W2075" i="1"/>
  <c r="W2074" i="1"/>
  <c r="W2073" i="1"/>
  <c r="W2072" i="1"/>
  <c r="BD2117" i="1" l="1"/>
  <c r="BD2126" i="1"/>
  <c r="BD2121" i="1"/>
  <c r="BD2120" i="1"/>
  <c r="BD2108" i="1"/>
  <c r="BD2127" i="1"/>
  <c r="BD2115" i="1"/>
  <c r="BD2116" i="1"/>
  <c r="BD2122" i="1"/>
  <c r="BD2123" i="1"/>
  <c r="BD2109" i="1"/>
  <c r="BD2110" i="1"/>
  <c r="BD2128" i="1"/>
  <c r="BD2111" i="1"/>
  <c r="BD2129" i="1"/>
  <c r="BD2114" i="1"/>
  <c r="BS2061" i="1"/>
  <c r="BZ2061" i="1" s="1"/>
  <c r="BS2053" i="1"/>
  <c r="BZ2053" i="1" s="1"/>
  <c r="BS2038" i="1"/>
  <c r="BZ2038" i="1" s="1"/>
  <c r="BS2032" i="1"/>
  <c r="BZ2032" i="1" s="1"/>
  <c r="BS2003" i="1"/>
  <c r="BZ2003" i="1" s="1"/>
  <c r="BS1998" i="1"/>
  <c r="BZ1998" i="1" s="1"/>
  <c r="BS1984" i="1"/>
  <c r="BZ1984" i="1" s="1"/>
  <c r="BS1979" i="1"/>
  <c r="BZ1979" i="1" s="1"/>
  <c r="BS1955" i="1"/>
  <c r="BZ1955" i="1" s="1"/>
  <c r="BS1950" i="1"/>
  <c r="BZ1950" i="1" s="1"/>
  <c r="BS1939" i="1"/>
  <c r="BZ1939" i="1" s="1"/>
  <c r="BS1932" i="1"/>
  <c r="BZ1932" i="1" s="1"/>
  <c r="BS1908" i="1"/>
  <c r="BZ1908" i="1" s="1"/>
  <c r="BS1903" i="1"/>
  <c r="BZ1903" i="1" s="1"/>
  <c r="BS1891" i="1"/>
  <c r="BZ1891" i="1" s="1"/>
  <c r="BS1887" i="1"/>
  <c r="BZ1887" i="1" s="1"/>
  <c r="AZ1673" i="1"/>
  <c r="AZ1628" i="1"/>
  <c r="BC2166" i="1"/>
  <c r="BC2165" i="1"/>
  <c r="BC2164" i="1"/>
  <c r="BC2163" i="1"/>
  <c r="BC2162" i="1"/>
  <c r="BC2161" i="1"/>
  <c r="BC2160" i="1"/>
  <c r="BC2159" i="1"/>
  <c r="BC2158" i="1"/>
  <c r="BC2157" i="1"/>
  <c r="BC2156" i="1"/>
  <c r="BC2155" i="1"/>
  <c r="BC2154" i="1"/>
  <c r="BC2153" i="1"/>
  <c r="BC2152" i="1"/>
  <c r="BC2151" i="1"/>
  <c r="BC2150" i="1"/>
  <c r="BC2149" i="1"/>
  <c r="BC2148" i="1"/>
  <c r="BC2147" i="1"/>
  <c r="BC2146" i="1"/>
  <c r="BC2145" i="1"/>
  <c r="BC2144" i="1"/>
  <c r="BC2143" i="1"/>
  <c r="BC2142" i="1"/>
  <c r="BC2141" i="1"/>
  <c r="BC2140" i="1"/>
  <c r="BC2139" i="1"/>
  <c r="BC2138" i="1"/>
  <c r="BC2137" i="1"/>
  <c r="BC2136" i="1"/>
  <c r="BC2135" i="1"/>
  <c r="BC2134" i="1"/>
  <c r="BC2133" i="1"/>
  <c r="BC2132" i="1"/>
  <c r="BC2131" i="1"/>
  <c r="BC2129" i="1"/>
  <c r="BC2128" i="1"/>
  <c r="BC2127" i="1"/>
  <c r="BC2126" i="1"/>
  <c r="BC2123" i="1"/>
  <c r="BC2122" i="1"/>
  <c r="BC2121" i="1"/>
  <c r="BC2120" i="1"/>
  <c r="BC2117" i="1"/>
  <c r="BC2116" i="1"/>
  <c r="BC2115" i="1"/>
  <c r="BC2114" i="1"/>
  <c r="BC2111" i="1"/>
  <c r="BC2110" i="1"/>
  <c r="BC2109" i="1"/>
  <c r="BC2108" i="1"/>
  <c r="BC2105" i="1"/>
  <c r="BC2102" i="1"/>
  <c r="BC2099" i="1"/>
  <c r="BC2096" i="1"/>
  <c r="BC2093" i="1"/>
  <c r="BC2092" i="1"/>
  <c r="BC2091" i="1"/>
  <c r="BC2090" i="1"/>
  <c r="BC2087" i="1"/>
  <c r="BC2086" i="1"/>
  <c r="BC2085" i="1"/>
  <c r="BC2084" i="1"/>
  <c r="BC2081" i="1"/>
  <c r="BC2080" i="1"/>
  <c r="BC2079" i="1"/>
  <c r="BC2078" i="1"/>
  <c r="BC2075" i="1"/>
  <c r="BC2074" i="1"/>
  <c r="BC2073" i="1"/>
  <c r="BC2072" i="1"/>
  <c r="BC2068" i="1"/>
  <c r="BC2061" i="1"/>
  <c r="BC2053" i="1"/>
  <c r="BC2038" i="1"/>
  <c r="BC2032" i="1"/>
  <c r="BC2011" i="1"/>
  <c r="BC2003" i="1"/>
  <c r="BC1998" i="1"/>
  <c r="BC1984" i="1"/>
  <c r="BC1979" i="1"/>
  <c r="BC1962" i="1"/>
  <c r="BC1955" i="1"/>
  <c r="BC1950" i="1"/>
  <c r="BC1939" i="1"/>
  <c r="BC1932" i="1"/>
  <c r="BC1913" i="1"/>
  <c r="BC1908" i="1"/>
  <c r="BC1903" i="1"/>
  <c r="BC1891" i="1"/>
  <c r="BC1887" i="1"/>
  <c r="BC1706" i="1"/>
  <c r="BC1702" i="1"/>
  <c r="BC1700" i="1"/>
  <c r="BC1692" i="1"/>
  <c r="BC1689" i="1"/>
  <c r="BC1683" i="1"/>
  <c r="BC1681" i="1"/>
  <c r="BC1542" i="1"/>
  <c r="BC1537" i="1"/>
  <c r="BC1532" i="1"/>
  <c r="BC1524" i="1"/>
  <c r="BC1519" i="1"/>
  <c r="BC1517" i="1"/>
  <c r="BC1512" i="1"/>
  <c r="BC1509" i="1"/>
  <c r="BC1507" i="1"/>
  <c r="BC1505" i="1"/>
  <c r="BC1499" i="1"/>
  <c r="BC1494" i="1"/>
  <c r="BC1492" i="1"/>
  <c r="BC1487" i="1"/>
  <c r="BC1484" i="1"/>
  <c r="BC1482" i="1"/>
  <c r="BC1480" i="1"/>
  <c r="BC1474" i="1"/>
  <c r="BC1469" i="1"/>
  <c r="BC1467" i="1"/>
  <c r="BC1462" i="1"/>
  <c r="BC1459" i="1"/>
  <c r="BC1457" i="1"/>
  <c r="BC1455" i="1"/>
  <c r="BC1449" i="1"/>
  <c r="BC1442" i="1"/>
  <c r="BC1440" i="1"/>
  <c r="BC1436" i="1"/>
  <c r="BC1433" i="1"/>
  <c r="BC1431" i="1"/>
  <c r="BC1422" i="1"/>
  <c r="BC1416" i="1"/>
  <c r="BC1414" i="1"/>
  <c r="BC1410" i="1"/>
  <c r="BC1407" i="1"/>
  <c r="BC1405" i="1"/>
  <c r="BC1397" i="1"/>
  <c r="BC1390" i="1"/>
  <c r="BC1388" i="1"/>
  <c r="BC1384" i="1"/>
  <c r="BC1381" i="1"/>
  <c r="BC1379" i="1"/>
  <c r="BC1369" i="1"/>
  <c r="BC1366" i="1"/>
  <c r="BC1363" i="1"/>
  <c r="BC1361" i="1"/>
  <c r="BC1359" i="1"/>
  <c r="BC1358" i="1"/>
  <c r="BC1347" i="1"/>
  <c r="BC1344" i="1"/>
  <c r="BC1341" i="1"/>
  <c r="BC1339" i="1"/>
  <c r="BC1337" i="1"/>
  <c r="BC1336" i="1"/>
  <c r="BC1325" i="1"/>
  <c r="BC1322" i="1"/>
  <c r="BC1319" i="1"/>
  <c r="BC1317" i="1"/>
  <c r="BC1315" i="1"/>
  <c r="BC1314" i="1"/>
  <c r="BC1302" i="1"/>
  <c r="BC1296" i="1"/>
  <c r="BC1294" i="1"/>
  <c r="BC1292" i="1"/>
  <c r="BC1290" i="1"/>
  <c r="BC1288" i="1"/>
  <c r="BC1277" i="1"/>
  <c r="BC1271" i="1"/>
  <c r="BC1269" i="1"/>
  <c r="BC1267" i="1"/>
  <c r="BC1265" i="1"/>
  <c r="BC1263" i="1"/>
  <c r="BC1252" i="1"/>
  <c r="BC1246" i="1"/>
  <c r="BC1244" i="1"/>
  <c r="BC1242" i="1"/>
  <c r="BC1240" i="1"/>
  <c r="BC1238" i="1"/>
  <c r="BC1232" i="1"/>
  <c r="BC1224" i="1"/>
  <c r="BC1221" i="1"/>
  <c r="BC1217" i="1"/>
  <c r="BC1213" i="1"/>
  <c r="BC1211" i="1"/>
  <c r="BC1202" i="1"/>
  <c r="BC1195" i="1"/>
  <c r="BC1192" i="1"/>
  <c r="BC1188" i="1"/>
  <c r="BC1184" i="1"/>
  <c r="BC1182" i="1"/>
  <c r="BC1173" i="1"/>
  <c r="BC1166" i="1"/>
  <c r="BC1163" i="1"/>
  <c r="BC1159" i="1"/>
  <c r="BC1155" i="1"/>
  <c r="BC1153" i="1"/>
  <c r="BC1145" i="1"/>
  <c r="BC1137" i="1"/>
  <c r="BC1134" i="1"/>
  <c r="BC1130" i="1"/>
  <c r="BC1126" i="1"/>
  <c r="BC1124" i="1"/>
  <c r="BC1113" i="1"/>
  <c r="BC1107" i="1"/>
  <c r="BC1104" i="1"/>
  <c r="BC1101" i="1"/>
  <c r="BC1097" i="1"/>
  <c r="BC1095" i="1"/>
  <c r="BC1092" i="1"/>
  <c r="BC1082" i="1"/>
  <c r="BC1076" i="1"/>
  <c r="BC1074" i="1"/>
  <c r="BC1071" i="1"/>
  <c r="BC1067" i="1"/>
  <c r="BC1065" i="1"/>
  <c r="BC1062" i="1"/>
  <c r="BC1052" i="1"/>
  <c r="BC1046" i="1"/>
  <c r="BC1043" i="1"/>
  <c r="BC1040" i="1"/>
  <c r="BC1036" i="1"/>
  <c r="BC1034" i="1"/>
  <c r="BC1031" i="1"/>
  <c r="BC1021" i="1"/>
  <c r="BC1015" i="1"/>
  <c r="BC1012" i="1"/>
  <c r="BC1009" i="1"/>
  <c r="BC1005" i="1"/>
  <c r="BC1003" i="1"/>
  <c r="BC1000" i="1"/>
  <c r="BC987" i="1"/>
  <c r="BC982" i="1"/>
  <c r="BC978" i="1"/>
  <c r="BC975" i="1"/>
  <c r="BC972" i="1"/>
  <c r="BC971" i="1"/>
  <c r="BC958" i="1"/>
  <c r="BC953" i="1"/>
  <c r="BC949" i="1"/>
  <c r="BC946" i="1"/>
  <c r="BC943" i="1"/>
  <c r="BC942" i="1"/>
  <c r="BC929" i="1"/>
  <c r="BC924" i="1"/>
  <c r="BC920" i="1"/>
  <c r="BC917" i="1"/>
  <c r="BC914" i="1"/>
  <c r="BC913" i="1"/>
  <c r="BC900" i="1"/>
  <c r="BC895" i="1"/>
  <c r="BC891" i="1"/>
  <c r="BC888" i="1"/>
  <c r="BC885" i="1"/>
  <c r="BC884" i="1"/>
  <c r="BC872" i="1"/>
  <c r="BC869" i="1"/>
  <c r="BC867" i="1"/>
  <c r="BC865" i="1"/>
  <c r="BC863" i="1"/>
  <c r="BC860" i="1"/>
  <c r="BC845" i="1"/>
  <c r="BC842" i="1"/>
  <c r="BC840" i="1"/>
  <c r="BC838" i="1"/>
  <c r="BC836" i="1"/>
  <c r="BC833" i="1"/>
  <c r="BC818" i="1"/>
  <c r="BC815" i="1"/>
  <c r="BC813" i="1"/>
  <c r="BC811" i="1"/>
  <c r="BC809" i="1"/>
  <c r="BC806" i="1"/>
  <c r="BC792" i="1"/>
  <c r="BC789" i="1"/>
  <c r="BC787" i="1"/>
  <c r="BC785" i="1"/>
  <c r="BC783" i="1"/>
  <c r="BC780" i="1"/>
  <c r="BC766" i="1"/>
  <c r="BC760" i="1"/>
  <c r="BC758" i="1"/>
  <c r="BC756" i="1"/>
  <c r="BC753" i="1"/>
  <c r="BC750" i="1"/>
  <c r="BC748" i="1"/>
  <c r="BC737" i="1"/>
  <c r="BC731" i="1"/>
  <c r="BC729" i="1"/>
  <c r="BC727" i="1"/>
  <c r="BC724" i="1"/>
  <c r="BC721" i="1"/>
  <c r="BC719" i="1"/>
  <c r="BC707" i="1"/>
  <c r="BC701" i="1"/>
  <c r="BC699" i="1"/>
  <c r="BC697" i="1"/>
  <c r="BC694" i="1"/>
  <c r="BC691" i="1"/>
  <c r="BC689" i="1"/>
  <c r="BC677" i="1"/>
  <c r="BC671" i="1"/>
  <c r="BC669" i="1"/>
  <c r="BC667" i="1"/>
  <c r="BC664" i="1"/>
  <c r="BC661" i="1"/>
  <c r="BC659" i="1"/>
  <c r="BC644" i="1"/>
  <c r="BC641" i="1"/>
  <c r="BC638" i="1"/>
  <c r="BC634" i="1"/>
  <c r="BC632" i="1"/>
  <c r="BC628" i="1"/>
  <c r="BC626" i="1"/>
  <c r="BC610" i="1"/>
  <c r="BC607" i="1"/>
  <c r="BC604" i="1"/>
  <c r="BC600" i="1"/>
  <c r="BC598" i="1"/>
  <c r="BC594" i="1"/>
  <c r="BC592" i="1"/>
  <c r="BC576" i="1"/>
  <c r="BC573" i="1"/>
  <c r="BC570" i="1"/>
  <c r="BC566" i="1"/>
  <c r="BC564" i="1"/>
  <c r="BC560" i="1"/>
  <c r="BC558" i="1"/>
  <c r="BC542" i="1"/>
  <c r="BC539" i="1"/>
  <c r="BC536" i="1"/>
  <c r="BC532" i="1"/>
  <c r="BC530" i="1"/>
  <c r="BC526" i="1"/>
  <c r="BC524" i="1"/>
  <c r="BC517" i="1"/>
  <c r="BC516" i="1"/>
  <c r="BC514" i="1"/>
  <c r="BC512" i="1"/>
  <c r="BC509" i="1"/>
  <c r="BC507" i="1"/>
  <c r="BC505" i="1"/>
  <c r="BC493" i="1"/>
  <c r="BC492" i="1"/>
  <c r="BC490" i="1"/>
  <c r="BC488" i="1"/>
  <c r="BC485" i="1"/>
  <c r="BC483" i="1"/>
  <c r="BC481" i="1"/>
  <c r="BC469" i="1"/>
  <c r="BC468" i="1"/>
  <c r="BC466" i="1"/>
  <c r="BC464" i="1"/>
  <c r="BC461" i="1"/>
  <c r="BC459" i="1"/>
  <c r="BC457" i="1"/>
  <c r="BC444" i="1"/>
  <c r="BC443" i="1"/>
  <c r="BC441" i="1"/>
  <c r="BC439" i="1"/>
  <c r="BC436" i="1"/>
  <c r="BC434" i="1"/>
  <c r="BC432" i="1"/>
  <c r="BC419" i="1"/>
  <c r="BC418" i="1"/>
  <c r="BC417" i="1"/>
  <c r="BC415" i="1"/>
  <c r="BC412" i="1"/>
  <c r="BC411" i="1"/>
  <c r="BC407" i="1"/>
  <c r="BC404" i="1"/>
  <c r="BC392" i="1"/>
  <c r="BC391" i="1"/>
  <c r="BC390" i="1"/>
  <c r="BC388" i="1"/>
  <c r="BC385" i="1"/>
  <c r="BC384" i="1"/>
  <c r="BC380" i="1"/>
  <c r="BC377" i="1"/>
  <c r="BC364" i="1"/>
  <c r="BC363" i="1"/>
  <c r="BC361" i="1"/>
  <c r="BC358" i="1"/>
  <c r="BC357" i="1"/>
  <c r="BC353" i="1"/>
  <c r="BC350" i="1"/>
  <c r="BC338" i="1"/>
  <c r="BC337" i="1"/>
  <c r="BC336" i="1"/>
  <c r="BC334" i="1"/>
  <c r="BC331" i="1"/>
  <c r="BC330" i="1"/>
  <c r="BC326" i="1"/>
  <c r="BC323" i="1"/>
  <c r="BC310" i="1"/>
  <c r="BC308" i="1"/>
  <c r="BC307" i="1"/>
  <c r="BC304" i="1"/>
  <c r="BC301" i="1"/>
  <c r="BC289" i="1"/>
  <c r="BC287" i="1"/>
  <c r="BC286" i="1"/>
  <c r="BC283" i="1"/>
  <c r="BC280" i="1"/>
  <c r="BC268" i="1"/>
  <c r="BC266" i="1"/>
  <c r="BC265" i="1"/>
  <c r="BC262" i="1"/>
  <c r="BC259" i="1"/>
  <c r="BC247" i="1"/>
  <c r="BC245" i="1"/>
  <c r="BC244" i="1"/>
  <c r="BC241" i="1"/>
  <c r="BC238" i="1"/>
  <c r="BC49" i="1"/>
  <c r="BC48" i="1"/>
  <c r="BC44" i="1"/>
  <c r="BC43" i="1"/>
  <c r="BC40" i="1"/>
  <c r="BC38" i="1"/>
  <c r="BC34" i="1"/>
  <c r="BC32" i="1"/>
  <c r="BC26" i="1"/>
  <c r="BC25" i="1"/>
  <c r="BC22" i="1"/>
  <c r="BC20" i="1"/>
  <c r="BC18" i="1"/>
  <c r="BC14" i="1"/>
  <c r="BC10" i="1"/>
  <c r="BS1673" i="1"/>
  <c r="BZ1673" i="1" s="1"/>
  <c r="BS1672" i="1"/>
  <c r="BZ1672" i="1" s="1"/>
  <c r="BS1661" i="1"/>
  <c r="BZ1661" i="1" s="1"/>
  <c r="BS1660" i="1"/>
  <c r="BZ1660" i="1" s="1"/>
  <c r="AZ1672" i="1"/>
  <c r="AZ1661" i="1"/>
  <c r="AZ1660" i="1"/>
  <c r="BS1651" i="1"/>
  <c r="BZ1651" i="1" s="1"/>
  <c r="BS1650" i="1"/>
  <c r="BZ1650" i="1" s="1"/>
  <c r="BS1639" i="1"/>
  <c r="BZ1639" i="1" s="1"/>
  <c r="BS1638" i="1"/>
  <c r="BZ1638" i="1" s="1"/>
  <c r="AZ1651" i="1"/>
  <c r="AZ1650" i="1"/>
  <c r="AZ1639" i="1"/>
  <c r="AZ1638" i="1"/>
  <c r="BS1629" i="1"/>
  <c r="BZ1629" i="1" s="1"/>
  <c r="BS1628" i="1"/>
  <c r="BZ1628" i="1" s="1"/>
  <c r="AZ1629" i="1"/>
  <c r="BS1617" i="1"/>
  <c r="BZ1617" i="1" s="1"/>
  <c r="BS1616" i="1"/>
  <c r="BZ1616" i="1" s="1"/>
  <c r="AZ1617" i="1"/>
  <c r="AZ1616" i="1"/>
  <c r="BS1606" i="1"/>
  <c r="BS1602" i="1"/>
  <c r="BZ1602" i="1" s="1"/>
  <c r="BS1598" i="1"/>
  <c r="BZ1598" i="1" s="1"/>
  <c r="AZ1606" i="1"/>
  <c r="AZ1602" i="1"/>
  <c r="AZ1598" i="1"/>
  <c r="BS1591" i="1"/>
  <c r="BS1587" i="1"/>
  <c r="BZ1587" i="1" s="1"/>
  <c r="BS1583" i="1"/>
  <c r="BZ1583" i="1" s="1"/>
  <c r="BS1576" i="1"/>
  <c r="BS1572" i="1"/>
  <c r="BZ1572" i="1" s="1"/>
  <c r="BS1568" i="1"/>
  <c r="BZ1568" i="1" s="1"/>
  <c r="BS1561" i="1"/>
  <c r="BS1557" i="1"/>
  <c r="BZ1557" i="1" s="1"/>
  <c r="BS1553" i="1"/>
  <c r="BZ1553" i="1" s="1"/>
  <c r="AZ1591" i="1"/>
  <c r="AZ1587" i="1"/>
  <c r="AZ1583" i="1"/>
  <c r="AZ1576" i="1"/>
  <c r="AZ1572" i="1"/>
  <c r="AZ1568" i="1"/>
  <c r="AZ1561" i="1"/>
  <c r="AZ1557" i="1"/>
  <c r="AZ1553" i="1"/>
  <c r="BE1950" i="1" l="1"/>
  <c r="BQ1950" i="1"/>
  <c r="BR1950" i="1"/>
  <c r="BP1950" i="1"/>
  <c r="BE2032" i="1"/>
  <c r="BQ2032" i="1"/>
  <c r="BR2032" i="1"/>
  <c r="BP2032" i="1"/>
  <c r="BE2075" i="1"/>
  <c r="BQ2075" i="1"/>
  <c r="BR2075" i="1"/>
  <c r="BP2075" i="1"/>
  <c r="BE2087" i="1"/>
  <c r="BQ2087" i="1"/>
  <c r="BR2087" i="1"/>
  <c r="BP2087" i="1"/>
  <c r="BE2105" i="1"/>
  <c r="BQ2105" i="1"/>
  <c r="BR2105" i="1"/>
  <c r="BP2105" i="1"/>
  <c r="BE2117" i="1"/>
  <c r="BQ2117" i="1"/>
  <c r="BR2117" i="1"/>
  <c r="BP2117" i="1"/>
  <c r="BE2129" i="1"/>
  <c r="BQ2129" i="1"/>
  <c r="BR2129" i="1"/>
  <c r="BP2129" i="1"/>
  <c r="BE2138" i="1"/>
  <c r="BQ2138" i="1"/>
  <c r="BR2138" i="1"/>
  <c r="BP2138" i="1"/>
  <c r="BE2146" i="1"/>
  <c r="BQ2146" i="1"/>
  <c r="BR2146" i="1"/>
  <c r="BP2146" i="1"/>
  <c r="BE2154" i="1"/>
  <c r="BQ2154" i="1"/>
  <c r="BR2154" i="1"/>
  <c r="BP2154" i="1"/>
  <c r="BE2162" i="1"/>
  <c r="BQ2162" i="1"/>
  <c r="BR2162" i="1"/>
  <c r="BP2162" i="1"/>
  <c r="BE361" i="1"/>
  <c r="BQ361" i="1"/>
  <c r="BP361" i="1"/>
  <c r="BR361" i="1"/>
  <c r="BC1638" i="1"/>
  <c r="BR1638" i="1" s="1"/>
  <c r="BE1457" i="1"/>
  <c r="BR1457" i="1"/>
  <c r="BQ1457" i="1"/>
  <c r="BP1457" i="1"/>
  <c r="BE1689" i="1"/>
  <c r="BR1689" i="1"/>
  <c r="BQ1689" i="1"/>
  <c r="BP1689" i="1"/>
  <c r="BE1887" i="1"/>
  <c r="BR1887" i="1"/>
  <c r="BQ1887" i="1"/>
  <c r="BP1887" i="1"/>
  <c r="BE1955" i="1"/>
  <c r="BR1955" i="1"/>
  <c r="BP1955" i="1"/>
  <c r="BQ1955" i="1"/>
  <c r="BE2038" i="1"/>
  <c r="BR2038" i="1"/>
  <c r="BQ2038" i="1"/>
  <c r="BP2038" i="1"/>
  <c r="BE2078" i="1"/>
  <c r="BR2078" i="1"/>
  <c r="BQ2078" i="1"/>
  <c r="BP2078" i="1"/>
  <c r="BE2090" i="1"/>
  <c r="BR2090" i="1"/>
  <c r="BQ2090" i="1"/>
  <c r="BP2090" i="1"/>
  <c r="BE2108" i="1"/>
  <c r="BR2108" i="1"/>
  <c r="BQ2108" i="1"/>
  <c r="BP2108" i="1"/>
  <c r="BE2120" i="1"/>
  <c r="BR2120" i="1"/>
  <c r="BQ2120" i="1"/>
  <c r="BP2120" i="1"/>
  <c r="BE2131" i="1"/>
  <c r="BR2131" i="1"/>
  <c r="BP2131" i="1"/>
  <c r="BQ2131" i="1"/>
  <c r="BE2139" i="1"/>
  <c r="BR2139" i="1"/>
  <c r="BQ2139" i="1"/>
  <c r="BP2139" i="1"/>
  <c r="BE2147" i="1"/>
  <c r="BR2147" i="1"/>
  <c r="BP2147" i="1"/>
  <c r="BQ2147" i="1"/>
  <c r="BE2155" i="1"/>
  <c r="BR2155" i="1"/>
  <c r="BQ2155" i="1"/>
  <c r="BP2155" i="1"/>
  <c r="BE2163" i="1"/>
  <c r="BR2163" i="1"/>
  <c r="BQ2163" i="1"/>
  <c r="BP2163" i="1"/>
  <c r="BE1384" i="1"/>
  <c r="BR1384" i="1"/>
  <c r="BQ1384" i="1"/>
  <c r="BP1384" i="1"/>
  <c r="BE691" i="1"/>
  <c r="BR691" i="1"/>
  <c r="BQ691" i="1"/>
  <c r="BP691" i="1"/>
  <c r="BE789" i="1"/>
  <c r="BR789" i="1"/>
  <c r="BQ789" i="1"/>
  <c r="BP789" i="1"/>
  <c r="BE895" i="1"/>
  <c r="BR895" i="1"/>
  <c r="BQ895" i="1"/>
  <c r="BP895" i="1"/>
  <c r="BE1012" i="1"/>
  <c r="BR1012" i="1"/>
  <c r="BQ1012" i="1"/>
  <c r="BP1012" i="1"/>
  <c r="BE1046" i="1"/>
  <c r="BR1046" i="1"/>
  <c r="BQ1046" i="1"/>
  <c r="BP1046" i="1"/>
  <c r="BE1082" i="1"/>
  <c r="BR1082" i="1"/>
  <c r="BQ1082" i="1"/>
  <c r="BP1082" i="1"/>
  <c r="BE1124" i="1"/>
  <c r="BR1124" i="1"/>
  <c r="BQ1124" i="1"/>
  <c r="BP1124" i="1"/>
  <c r="BE1159" i="1"/>
  <c r="BR1159" i="1"/>
  <c r="BQ1159" i="1"/>
  <c r="BP1159" i="1"/>
  <c r="BE1195" i="1"/>
  <c r="BR1195" i="1"/>
  <c r="BQ1195" i="1"/>
  <c r="BP1195" i="1"/>
  <c r="BE1238" i="1"/>
  <c r="BR1238" i="1"/>
  <c r="BQ1238" i="1"/>
  <c r="BP1238" i="1"/>
  <c r="BE1267" i="1"/>
  <c r="BR1267" i="1"/>
  <c r="BQ1267" i="1"/>
  <c r="BP1267" i="1"/>
  <c r="BE1296" i="1"/>
  <c r="BR1296" i="1"/>
  <c r="BQ1296" i="1"/>
  <c r="BP1296" i="1"/>
  <c r="BE1336" i="1"/>
  <c r="BR1336" i="1"/>
  <c r="BQ1336" i="1"/>
  <c r="BP1336" i="1"/>
  <c r="BE1361" i="1"/>
  <c r="BR1361" i="1"/>
  <c r="BQ1361" i="1"/>
  <c r="BP1361" i="1"/>
  <c r="BE1390" i="1"/>
  <c r="BR1390" i="1"/>
  <c r="BQ1390" i="1"/>
  <c r="BP1390" i="1"/>
  <c r="BE1431" i="1"/>
  <c r="BR1431" i="1"/>
  <c r="BQ1431" i="1"/>
  <c r="BP1431" i="1"/>
  <c r="BE1459" i="1"/>
  <c r="BR1459" i="1"/>
  <c r="BQ1459" i="1"/>
  <c r="BP1459" i="1"/>
  <c r="BE1487" i="1"/>
  <c r="BR1487" i="1"/>
  <c r="BQ1487" i="1"/>
  <c r="BP1487" i="1"/>
  <c r="BE1517" i="1"/>
  <c r="BR1517" i="1"/>
  <c r="BQ1517" i="1"/>
  <c r="BP1517" i="1"/>
  <c r="BE1692" i="1"/>
  <c r="BR1692" i="1"/>
  <c r="BQ1692" i="1"/>
  <c r="BP1692" i="1"/>
  <c r="BE1891" i="1"/>
  <c r="BR1891" i="1"/>
  <c r="BQ1891" i="1"/>
  <c r="BP1891" i="1"/>
  <c r="BE1962" i="1"/>
  <c r="BR1962" i="1"/>
  <c r="BQ1962" i="1"/>
  <c r="BP1962" i="1"/>
  <c r="BE2053" i="1"/>
  <c r="BR2053" i="1"/>
  <c r="BQ2053" i="1"/>
  <c r="BP2053" i="1"/>
  <c r="BE2079" i="1"/>
  <c r="BR2079" i="1"/>
  <c r="BQ2079" i="1"/>
  <c r="BP2079" i="1"/>
  <c r="BE2091" i="1"/>
  <c r="BR2091" i="1"/>
  <c r="BQ2091" i="1"/>
  <c r="BP2091" i="1"/>
  <c r="BE2109" i="1"/>
  <c r="BR2109" i="1"/>
  <c r="BQ2109" i="1"/>
  <c r="BP2109" i="1"/>
  <c r="BE2121" i="1"/>
  <c r="BR2121" i="1"/>
  <c r="BQ2121" i="1"/>
  <c r="BP2121" i="1"/>
  <c r="BE2132" i="1"/>
  <c r="BR2132" i="1"/>
  <c r="BQ2132" i="1"/>
  <c r="BP2132" i="1"/>
  <c r="BE2140" i="1"/>
  <c r="BR2140" i="1"/>
  <c r="BQ2140" i="1"/>
  <c r="BP2140" i="1"/>
  <c r="BE2148" i="1"/>
  <c r="BR2148" i="1"/>
  <c r="BQ2148" i="1"/>
  <c r="BP2148" i="1"/>
  <c r="BE2156" i="1"/>
  <c r="BR2156" i="1"/>
  <c r="BQ2156" i="1"/>
  <c r="BP2156" i="1"/>
  <c r="BE2164" i="1"/>
  <c r="BR2164" i="1"/>
  <c r="BQ2164" i="1"/>
  <c r="BP2164" i="1"/>
  <c r="BC1576" i="1"/>
  <c r="BR1576" i="1" s="1"/>
  <c r="BE32" i="1"/>
  <c r="BQ32" i="1"/>
  <c r="BR32" i="1"/>
  <c r="BP32" i="1"/>
  <c r="BE417" i="1"/>
  <c r="BQ417" i="1"/>
  <c r="BR417" i="1"/>
  <c r="BP417" i="1"/>
  <c r="BE564" i="1"/>
  <c r="BR564" i="1"/>
  <c r="BQ564" i="1"/>
  <c r="BP564" i="1"/>
  <c r="BE783" i="1"/>
  <c r="BQ783" i="1"/>
  <c r="BR783" i="1"/>
  <c r="BP783" i="1"/>
  <c r="BE958" i="1"/>
  <c r="BQ958" i="1"/>
  <c r="BR958" i="1"/>
  <c r="BP958" i="1"/>
  <c r="BE1184" i="1"/>
  <c r="BR1184" i="1"/>
  <c r="BQ1184" i="1"/>
  <c r="BP1184" i="1"/>
  <c r="BE1347" i="1"/>
  <c r="BR1347" i="1"/>
  <c r="BQ1347" i="1"/>
  <c r="BP1347" i="1"/>
  <c r="BE2086" i="1"/>
  <c r="BQ2086" i="1"/>
  <c r="BR2086" i="1"/>
  <c r="BP2086" i="1"/>
  <c r="BE2145" i="1"/>
  <c r="BQ2145" i="1"/>
  <c r="BR2145" i="1"/>
  <c r="BP2145" i="1"/>
  <c r="BE268" i="1"/>
  <c r="BR268" i="1"/>
  <c r="BQ268" i="1"/>
  <c r="BP268" i="1"/>
  <c r="BE444" i="1"/>
  <c r="BR444" i="1"/>
  <c r="BP444" i="1"/>
  <c r="BQ444" i="1"/>
  <c r="BE604" i="1"/>
  <c r="BR604" i="1"/>
  <c r="BQ604" i="1"/>
  <c r="BP604" i="1"/>
  <c r="BE815" i="1"/>
  <c r="BR815" i="1"/>
  <c r="BP815" i="1"/>
  <c r="BQ815" i="1"/>
  <c r="BE971" i="1"/>
  <c r="BR971" i="1"/>
  <c r="BQ971" i="1"/>
  <c r="BP971" i="1"/>
  <c r="BE1188" i="1"/>
  <c r="BR1188" i="1"/>
  <c r="BQ1188" i="1"/>
  <c r="BP1188" i="1"/>
  <c r="BE1358" i="1"/>
  <c r="BR1358" i="1"/>
  <c r="BQ1358" i="1"/>
  <c r="BP1358" i="1"/>
  <c r="BE1683" i="1"/>
  <c r="BQ1683" i="1"/>
  <c r="BR1683" i="1"/>
  <c r="BP1683" i="1"/>
  <c r="BC1587" i="1"/>
  <c r="BR1587" i="1" s="1"/>
  <c r="BE38" i="1"/>
  <c r="BR38" i="1"/>
  <c r="BQ38" i="1"/>
  <c r="BP38" i="1"/>
  <c r="BE364" i="1"/>
  <c r="BR364" i="1"/>
  <c r="BQ364" i="1"/>
  <c r="BP364" i="1"/>
  <c r="BE509" i="1"/>
  <c r="BR509" i="1"/>
  <c r="BQ509" i="1"/>
  <c r="BP509" i="1"/>
  <c r="BE689" i="1"/>
  <c r="BR689" i="1"/>
  <c r="BQ689" i="1"/>
  <c r="BP689" i="1"/>
  <c r="BE818" i="1"/>
  <c r="BR818" i="1"/>
  <c r="BQ818" i="1"/>
  <c r="BP818" i="1"/>
  <c r="BE972" i="1"/>
  <c r="BR972" i="1"/>
  <c r="BQ972" i="1"/>
  <c r="BP972" i="1"/>
  <c r="BE1113" i="1"/>
  <c r="BR1113" i="1"/>
  <c r="BQ1113" i="1"/>
  <c r="BP1113" i="1"/>
  <c r="BE1265" i="1"/>
  <c r="BR1265" i="1"/>
  <c r="BQ1265" i="1"/>
  <c r="BP1265" i="1"/>
  <c r="BE1388" i="1"/>
  <c r="BR1388" i="1"/>
  <c r="BQ1388" i="1"/>
  <c r="BP1388" i="1"/>
  <c r="BC1553" i="1"/>
  <c r="BR1553" i="1" s="1"/>
  <c r="BC1616" i="1"/>
  <c r="BR1616" i="1" s="1"/>
  <c r="BE40" i="1"/>
  <c r="BR40" i="1"/>
  <c r="BQ40" i="1"/>
  <c r="BP40" i="1"/>
  <c r="BE338" i="1"/>
  <c r="BR338" i="1"/>
  <c r="BQ338" i="1"/>
  <c r="BP338" i="1"/>
  <c r="BE432" i="1"/>
  <c r="BR432" i="1"/>
  <c r="BQ432" i="1"/>
  <c r="BP432" i="1"/>
  <c r="BE512" i="1"/>
  <c r="BR512" i="1"/>
  <c r="BQ512" i="1"/>
  <c r="BP512" i="1"/>
  <c r="BE610" i="1"/>
  <c r="BR610" i="1"/>
  <c r="BQ610" i="1"/>
  <c r="BP610" i="1"/>
  <c r="BE659" i="1"/>
  <c r="BR659" i="1"/>
  <c r="BQ659" i="1"/>
  <c r="BP659" i="1"/>
  <c r="BE724" i="1"/>
  <c r="BR724" i="1"/>
  <c r="BQ724" i="1"/>
  <c r="BP724" i="1"/>
  <c r="BE756" i="1"/>
  <c r="BR756" i="1"/>
  <c r="BQ756" i="1"/>
  <c r="BP756" i="1"/>
  <c r="BE833" i="1"/>
  <c r="BR833" i="1"/>
  <c r="BQ833" i="1"/>
  <c r="BP833" i="1"/>
  <c r="BC1617" i="1"/>
  <c r="BR1617" i="1" s="1"/>
  <c r="BC1650" i="1"/>
  <c r="BR1650" i="1" s="1"/>
  <c r="BC1672" i="1"/>
  <c r="BR1672" i="1" s="1"/>
  <c r="BE20" i="1"/>
  <c r="BR20" i="1"/>
  <c r="BQ20" i="1"/>
  <c r="BP20" i="1"/>
  <c r="BE43" i="1"/>
  <c r="BR43" i="1"/>
  <c r="BQ43" i="1"/>
  <c r="BP43" i="1"/>
  <c r="BE247" i="1"/>
  <c r="BR247" i="1"/>
  <c r="BQ247" i="1"/>
  <c r="BP247" i="1"/>
  <c r="BE286" i="1"/>
  <c r="BR286" i="1"/>
  <c r="BQ286" i="1"/>
  <c r="BP286" i="1"/>
  <c r="BE323" i="1"/>
  <c r="BR323" i="1"/>
  <c r="BQ323" i="1"/>
  <c r="BP323" i="1"/>
  <c r="BE350" i="1"/>
  <c r="BR350" i="1"/>
  <c r="BQ350" i="1"/>
  <c r="BP350" i="1"/>
  <c r="BE380" i="1"/>
  <c r="BR380" i="1"/>
  <c r="BQ380" i="1"/>
  <c r="BP380" i="1"/>
  <c r="BE407" i="1"/>
  <c r="BR407" i="1"/>
  <c r="BQ407" i="1"/>
  <c r="BP407" i="1"/>
  <c r="BE434" i="1"/>
  <c r="BR434" i="1"/>
  <c r="BQ434" i="1"/>
  <c r="BP434" i="1"/>
  <c r="BE461" i="1"/>
  <c r="BR461" i="1"/>
  <c r="BQ461" i="1"/>
  <c r="BP461" i="1"/>
  <c r="BE488" i="1"/>
  <c r="BR488" i="1"/>
  <c r="BQ488" i="1"/>
  <c r="BP488" i="1"/>
  <c r="BE514" i="1"/>
  <c r="BR514" i="1"/>
  <c r="BQ514" i="1"/>
  <c r="BP514" i="1"/>
  <c r="BE539" i="1"/>
  <c r="BR539" i="1"/>
  <c r="BQ539" i="1"/>
  <c r="BP539" i="1"/>
  <c r="BE576" i="1"/>
  <c r="BR576" i="1"/>
  <c r="BQ576" i="1"/>
  <c r="BP576" i="1"/>
  <c r="BE626" i="1"/>
  <c r="BR626" i="1"/>
  <c r="BQ626" i="1"/>
  <c r="BP626" i="1"/>
  <c r="BE661" i="1"/>
  <c r="BR661" i="1"/>
  <c r="BQ661" i="1"/>
  <c r="BP661" i="1"/>
  <c r="BE694" i="1"/>
  <c r="BR694" i="1"/>
  <c r="BQ694" i="1"/>
  <c r="BP694" i="1"/>
  <c r="BE727" i="1"/>
  <c r="BR727" i="1"/>
  <c r="BQ727" i="1"/>
  <c r="BP727" i="1"/>
  <c r="BE758" i="1"/>
  <c r="BR758" i="1"/>
  <c r="BQ758" i="1"/>
  <c r="BP758" i="1"/>
  <c r="BE792" i="1"/>
  <c r="BR792" i="1"/>
  <c r="BQ792" i="1"/>
  <c r="BP792" i="1"/>
  <c r="BE836" i="1"/>
  <c r="BR836" i="1"/>
  <c r="BQ836" i="1"/>
  <c r="BP836" i="1"/>
  <c r="BE867" i="1"/>
  <c r="BR867" i="1"/>
  <c r="BQ867" i="1"/>
  <c r="BP867" i="1"/>
  <c r="BE900" i="1"/>
  <c r="BR900" i="1"/>
  <c r="BQ900" i="1"/>
  <c r="BP900" i="1"/>
  <c r="BE943" i="1"/>
  <c r="BR943" i="1"/>
  <c r="BQ943" i="1"/>
  <c r="BP943" i="1"/>
  <c r="BE978" i="1"/>
  <c r="BR978" i="1"/>
  <c r="BQ978" i="1"/>
  <c r="BP978" i="1"/>
  <c r="BE1015" i="1"/>
  <c r="BR1015" i="1"/>
  <c r="BQ1015" i="1"/>
  <c r="BP1015" i="1"/>
  <c r="BE1052" i="1"/>
  <c r="BR1052" i="1"/>
  <c r="BQ1052" i="1"/>
  <c r="BP1052" i="1"/>
  <c r="BE1092" i="1"/>
  <c r="BR1092" i="1"/>
  <c r="BQ1092" i="1"/>
  <c r="BP1092" i="1"/>
  <c r="BE1126" i="1"/>
  <c r="BR1126" i="1"/>
  <c r="BQ1126" i="1"/>
  <c r="BP1126" i="1"/>
  <c r="BE1163" i="1"/>
  <c r="BR1163" i="1"/>
  <c r="BQ1163" i="1"/>
  <c r="BP1163" i="1"/>
  <c r="BE1202" i="1"/>
  <c r="BR1202" i="1"/>
  <c r="BQ1202" i="1"/>
  <c r="BP1202" i="1"/>
  <c r="BE1240" i="1"/>
  <c r="BR1240" i="1"/>
  <c r="BQ1240" i="1"/>
  <c r="BP1240" i="1"/>
  <c r="BE1269" i="1"/>
  <c r="BR1269" i="1"/>
  <c r="BQ1269" i="1"/>
  <c r="BP1269" i="1"/>
  <c r="BE1302" i="1"/>
  <c r="BR1302" i="1"/>
  <c r="BQ1302" i="1"/>
  <c r="BP1302" i="1"/>
  <c r="BE1337" i="1"/>
  <c r="BR1337" i="1"/>
  <c r="BQ1337" i="1"/>
  <c r="BP1337" i="1"/>
  <c r="BE1363" i="1"/>
  <c r="BR1363" i="1"/>
  <c r="BQ1363" i="1"/>
  <c r="BP1363" i="1"/>
  <c r="BE1397" i="1"/>
  <c r="BR1397" i="1"/>
  <c r="BQ1397" i="1"/>
  <c r="BP1397" i="1"/>
  <c r="BE1433" i="1"/>
  <c r="BR1433" i="1"/>
  <c r="BP1433" i="1"/>
  <c r="BQ1433" i="1"/>
  <c r="BE1462" i="1"/>
  <c r="BR1462" i="1"/>
  <c r="BQ1462" i="1"/>
  <c r="BP1462" i="1"/>
  <c r="BE1492" i="1"/>
  <c r="BR1492" i="1"/>
  <c r="BQ1492" i="1"/>
  <c r="BP1492" i="1"/>
  <c r="BE1519" i="1"/>
  <c r="BR1519" i="1"/>
  <c r="BQ1519" i="1"/>
  <c r="BP1519" i="1"/>
  <c r="BE1700" i="1"/>
  <c r="BR1700" i="1"/>
  <c r="BQ1700" i="1"/>
  <c r="BP1700" i="1"/>
  <c r="BE1903" i="1"/>
  <c r="BR1903" i="1"/>
  <c r="BQ1903" i="1"/>
  <c r="BP1903" i="1"/>
  <c r="BE1979" i="1"/>
  <c r="BR1979" i="1"/>
  <c r="BQ1979" i="1"/>
  <c r="BP1979" i="1"/>
  <c r="BE2061" i="1"/>
  <c r="BR2061" i="1"/>
  <c r="BQ2061" i="1"/>
  <c r="BP2061" i="1"/>
  <c r="BE2080" i="1"/>
  <c r="BR2080" i="1"/>
  <c r="BQ2080" i="1"/>
  <c r="BP2080" i="1"/>
  <c r="BE2092" i="1"/>
  <c r="BR2092" i="1"/>
  <c r="BP2092" i="1"/>
  <c r="BQ2092" i="1"/>
  <c r="BE2110" i="1"/>
  <c r="BR2110" i="1"/>
  <c r="BQ2110" i="1"/>
  <c r="BP2110" i="1"/>
  <c r="BE2122" i="1"/>
  <c r="BR2122" i="1"/>
  <c r="BQ2122" i="1"/>
  <c r="BP2122" i="1"/>
  <c r="BE2133" i="1"/>
  <c r="BR2133" i="1"/>
  <c r="BQ2133" i="1"/>
  <c r="BP2133" i="1"/>
  <c r="BE2141" i="1"/>
  <c r="BR2141" i="1"/>
  <c r="BQ2141" i="1"/>
  <c r="BP2141" i="1"/>
  <c r="BE2149" i="1"/>
  <c r="BR2149" i="1"/>
  <c r="BQ2149" i="1"/>
  <c r="BP2149" i="1"/>
  <c r="BE2157" i="1"/>
  <c r="BR2157" i="1"/>
  <c r="BQ2157" i="1"/>
  <c r="BP2157" i="1"/>
  <c r="BE2165" i="1"/>
  <c r="BR2165" i="1"/>
  <c r="BQ2165" i="1"/>
  <c r="BP2165" i="1"/>
  <c r="BE266" i="1"/>
  <c r="BQ266" i="1"/>
  <c r="BR266" i="1"/>
  <c r="BP266" i="1"/>
  <c r="BE390" i="1"/>
  <c r="BR390" i="1"/>
  <c r="BQ390" i="1"/>
  <c r="BP390" i="1"/>
  <c r="BE469" i="1"/>
  <c r="BR469" i="1"/>
  <c r="BQ469" i="1"/>
  <c r="BP469" i="1"/>
  <c r="BE600" i="1"/>
  <c r="BQ600" i="1"/>
  <c r="BR600" i="1"/>
  <c r="BP600" i="1"/>
  <c r="BE748" i="1"/>
  <c r="BR748" i="1"/>
  <c r="BQ748" i="1"/>
  <c r="BP748" i="1"/>
  <c r="BE885" i="1"/>
  <c r="BQ885" i="1"/>
  <c r="BP885" i="1"/>
  <c r="BR885" i="1"/>
  <c r="BE1003" i="1"/>
  <c r="BQ1003" i="1"/>
  <c r="BR1003" i="1"/>
  <c r="BP1003" i="1"/>
  <c r="BE1104" i="1"/>
  <c r="BQ1104" i="1"/>
  <c r="BR1104" i="1"/>
  <c r="BP1104" i="1"/>
  <c r="BE1221" i="1"/>
  <c r="BQ1221" i="1"/>
  <c r="BR1221" i="1"/>
  <c r="BP1221" i="1"/>
  <c r="BE1319" i="1"/>
  <c r="BR1319" i="1"/>
  <c r="BQ1319" i="1"/>
  <c r="BP1319" i="1"/>
  <c r="BE1449" i="1"/>
  <c r="BQ1449" i="1"/>
  <c r="BR1449" i="1"/>
  <c r="BP1449" i="1"/>
  <c r="BE1507" i="1"/>
  <c r="BQ1507" i="1"/>
  <c r="BR1507" i="1"/>
  <c r="BP1507" i="1"/>
  <c r="BE1681" i="1"/>
  <c r="BQ1681" i="1"/>
  <c r="BR1681" i="1"/>
  <c r="BP1681" i="1"/>
  <c r="BE1939" i="1"/>
  <c r="BQ1939" i="1"/>
  <c r="BR1939" i="1"/>
  <c r="BP1939" i="1"/>
  <c r="BE2102" i="1"/>
  <c r="BQ2102" i="1"/>
  <c r="BR2102" i="1"/>
  <c r="BP2102" i="1"/>
  <c r="BE2137" i="1"/>
  <c r="BQ2137" i="1"/>
  <c r="BR2137" i="1"/>
  <c r="BP2137" i="1"/>
  <c r="BE2153" i="1"/>
  <c r="BQ2153" i="1"/>
  <c r="BR2153" i="1"/>
  <c r="BP2153" i="1"/>
  <c r="BC1583" i="1"/>
  <c r="BR1583" i="1" s="1"/>
  <c r="BE241" i="1"/>
  <c r="BR241" i="1"/>
  <c r="BQ241" i="1"/>
  <c r="BP241" i="1"/>
  <c r="BE336" i="1"/>
  <c r="BR336" i="1"/>
  <c r="BQ336" i="1"/>
  <c r="BP336" i="1"/>
  <c r="BE418" i="1"/>
  <c r="BR418" i="1"/>
  <c r="BQ418" i="1"/>
  <c r="BP418" i="1"/>
  <c r="BE507" i="1"/>
  <c r="BR507" i="1"/>
  <c r="BQ507" i="1"/>
  <c r="BP507" i="1"/>
  <c r="BE641" i="1"/>
  <c r="BR641" i="1"/>
  <c r="BQ641" i="1"/>
  <c r="BP641" i="1"/>
  <c r="BE719" i="1"/>
  <c r="BR719" i="1"/>
  <c r="BP719" i="1"/>
  <c r="BQ719" i="1"/>
  <c r="BE888" i="1"/>
  <c r="BR888" i="1"/>
  <c r="BQ888" i="1"/>
  <c r="BP888" i="1"/>
  <c r="BE1040" i="1"/>
  <c r="BR1040" i="1"/>
  <c r="BP1040" i="1"/>
  <c r="BQ1040" i="1"/>
  <c r="BE1107" i="1"/>
  <c r="BR1107" i="1"/>
  <c r="BQ1107" i="1"/>
  <c r="BP1107" i="1"/>
  <c r="BE1263" i="1"/>
  <c r="BR1263" i="1"/>
  <c r="BQ1263" i="1"/>
  <c r="BP1263" i="1"/>
  <c r="BE1482" i="1"/>
  <c r="BQ1482" i="1"/>
  <c r="BR1482" i="1"/>
  <c r="BP1482" i="1"/>
  <c r="BE14" i="1"/>
  <c r="BR14" i="1"/>
  <c r="BQ14" i="1"/>
  <c r="BP14" i="1"/>
  <c r="BE308" i="1"/>
  <c r="BR308" i="1"/>
  <c r="BQ308" i="1"/>
  <c r="BP308" i="1"/>
  <c r="BE419" i="1"/>
  <c r="BR419" i="1"/>
  <c r="BQ419" i="1"/>
  <c r="BP419" i="1"/>
  <c r="BE483" i="1"/>
  <c r="BR483" i="1"/>
  <c r="BQ483" i="1"/>
  <c r="BP483" i="1"/>
  <c r="BE607" i="1"/>
  <c r="BR607" i="1"/>
  <c r="BQ607" i="1"/>
  <c r="BP607" i="1"/>
  <c r="BE753" i="1"/>
  <c r="BR753" i="1"/>
  <c r="BQ753" i="1"/>
  <c r="BP753" i="1"/>
  <c r="BE863" i="1"/>
  <c r="BR863" i="1"/>
  <c r="BQ863" i="1"/>
  <c r="BP863" i="1"/>
  <c r="BE1009" i="1"/>
  <c r="BR1009" i="1"/>
  <c r="BQ1009" i="1"/>
  <c r="BP1009" i="1"/>
  <c r="BE1155" i="1"/>
  <c r="BR1155" i="1"/>
  <c r="BQ1155" i="1"/>
  <c r="BP1155" i="1"/>
  <c r="BE1325" i="1"/>
  <c r="BR1325" i="1"/>
  <c r="BQ1325" i="1"/>
  <c r="BP1325" i="1"/>
  <c r="BE1512" i="1"/>
  <c r="BR1512" i="1"/>
  <c r="BP1512" i="1"/>
  <c r="BQ1512" i="1"/>
  <c r="BE18" i="1"/>
  <c r="BR18" i="1"/>
  <c r="BP18" i="1"/>
  <c r="BQ18" i="1"/>
  <c r="BE245" i="1"/>
  <c r="BR245" i="1"/>
  <c r="BQ245" i="1"/>
  <c r="BP245" i="1"/>
  <c r="BE404" i="1"/>
  <c r="BR404" i="1"/>
  <c r="BQ404" i="1"/>
  <c r="BP404" i="1"/>
  <c r="BE536" i="1"/>
  <c r="BR536" i="1"/>
  <c r="BQ536" i="1"/>
  <c r="BP536" i="1"/>
  <c r="BE942" i="1"/>
  <c r="BR942" i="1"/>
  <c r="BQ942" i="1"/>
  <c r="BP942" i="1"/>
  <c r="BC1561" i="1"/>
  <c r="BR1561" i="1" s="1"/>
  <c r="BC1598" i="1"/>
  <c r="BE1598" i="1" s="1"/>
  <c r="BC1651" i="1"/>
  <c r="BE1651" i="1" s="1"/>
  <c r="BE22" i="1"/>
  <c r="BR22" i="1"/>
  <c r="BQ22" i="1"/>
  <c r="BP22" i="1"/>
  <c r="BE44" i="1"/>
  <c r="BR44" i="1"/>
  <c r="BQ44" i="1"/>
  <c r="BP44" i="1"/>
  <c r="BE259" i="1"/>
  <c r="BR259" i="1"/>
  <c r="BQ259" i="1"/>
  <c r="BP259" i="1"/>
  <c r="BE287" i="1"/>
  <c r="BQ287" i="1"/>
  <c r="BR287" i="1"/>
  <c r="BP287" i="1"/>
  <c r="BE326" i="1"/>
  <c r="BR326" i="1"/>
  <c r="BQ326" i="1"/>
  <c r="BP326" i="1"/>
  <c r="BE353" i="1"/>
  <c r="BQ353" i="1"/>
  <c r="BR353" i="1"/>
  <c r="BP353" i="1"/>
  <c r="BE384" i="1"/>
  <c r="BR384" i="1"/>
  <c r="BQ384" i="1"/>
  <c r="BP384" i="1"/>
  <c r="BE411" i="1"/>
  <c r="BR411" i="1"/>
  <c r="BQ411" i="1"/>
  <c r="BP411" i="1"/>
  <c r="BE436" i="1"/>
  <c r="BR436" i="1"/>
  <c r="BQ436" i="1"/>
  <c r="BP436" i="1"/>
  <c r="BE464" i="1"/>
  <c r="BR464" i="1"/>
  <c r="BQ464" i="1"/>
  <c r="BP464" i="1"/>
  <c r="BE490" i="1"/>
  <c r="BR490" i="1"/>
  <c r="BQ490" i="1"/>
  <c r="BP490" i="1"/>
  <c r="BE516" i="1"/>
  <c r="BQ516" i="1"/>
  <c r="BR516" i="1"/>
  <c r="BP516" i="1"/>
  <c r="BE542" i="1"/>
  <c r="BR542" i="1"/>
  <c r="BQ542" i="1"/>
  <c r="BP542" i="1"/>
  <c r="BE592" i="1"/>
  <c r="BQ592" i="1"/>
  <c r="BR592" i="1"/>
  <c r="BP592" i="1"/>
  <c r="BE628" i="1"/>
  <c r="BR628" i="1"/>
  <c r="BQ628" i="1"/>
  <c r="BP628" i="1"/>
  <c r="BE664" i="1"/>
  <c r="BR664" i="1"/>
  <c r="BQ664" i="1"/>
  <c r="BP664" i="1"/>
  <c r="BE697" i="1"/>
  <c r="BR697" i="1"/>
  <c r="BQ697" i="1"/>
  <c r="BP697" i="1"/>
  <c r="BE729" i="1"/>
  <c r="BR729" i="1"/>
  <c r="BQ729" i="1"/>
  <c r="BP729" i="1"/>
  <c r="BE760" i="1"/>
  <c r="BR760" i="1"/>
  <c r="BQ760" i="1"/>
  <c r="BP760" i="1"/>
  <c r="BE806" i="1"/>
  <c r="BQ806" i="1"/>
  <c r="BR806" i="1"/>
  <c r="BP806" i="1"/>
  <c r="BE838" i="1"/>
  <c r="BR838" i="1"/>
  <c r="BQ838" i="1"/>
  <c r="BP838" i="1"/>
  <c r="BE869" i="1"/>
  <c r="BQ869" i="1"/>
  <c r="BR869" i="1"/>
  <c r="BP869" i="1"/>
  <c r="BE913" i="1"/>
  <c r="BR913" i="1"/>
  <c r="BQ913" i="1"/>
  <c r="BP913" i="1"/>
  <c r="BE946" i="1"/>
  <c r="BR946" i="1"/>
  <c r="BQ946" i="1"/>
  <c r="BP946" i="1"/>
  <c r="BE982" i="1"/>
  <c r="BR982" i="1"/>
  <c r="BQ982" i="1"/>
  <c r="BP982" i="1"/>
  <c r="BE1021" i="1"/>
  <c r="BR1021" i="1"/>
  <c r="BQ1021" i="1"/>
  <c r="BP1021" i="1"/>
  <c r="BE1062" i="1"/>
  <c r="BR1062" i="1"/>
  <c r="BQ1062" i="1"/>
  <c r="BP1062" i="1"/>
  <c r="BE1095" i="1"/>
  <c r="BQ1095" i="1"/>
  <c r="BR1095" i="1"/>
  <c r="BP1095" i="1"/>
  <c r="BE1130" i="1"/>
  <c r="BR1130" i="1"/>
  <c r="BQ1130" i="1"/>
  <c r="BP1130" i="1"/>
  <c r="BE1166" i="1"/>
  <c r="BR1166" i="1"/>
  <c r="BQ1166" i="1"/>
  <c r="BP1166" i="1"/>
  <c r="BE1211" i="1"/>
  <c r="BQ1211" i="1"/>
  <c r="BR1211" i="1"/>
  <c r="BP1211" i="1"/>
  <c r="BE1242" i="1"/>
  <c r="BQ1242" i="1"/>
  <c r="BR1242" i="1"/>
  <c r="BP1242" i="1"/>
  <c r="BE1271" i="1"/>
  <c r="BR1271" i="1"/>
  <c r="BQ1271" i="1"/>
  <c r="BP1271" i="1"/>
  <c r="BE1314" i="1"/>
  <c r="BR1314" i="1"/>
  <c r="BQ1314" i="1"/>
  <c r="BP1314" i="1"/>
  <c r="BE1339" i="1"/>
  <c r="BR1339" i="1"/>
  <c r="BQ1339" i="1"/>
  <c r="BP1339" i="1"/>
  <c r="BE1366" i="1"/>
  <c r="BR1366" i="1"/>
  <c r="BQ1366" i="1"/>
  <c r="BP1366" i="1"/>
  <c r="BE1405" i="1"/>
  <c r="BP1405" i="1"/>
  <c r="BR1405" i="1"/>
  <c r="BQ1405" i="1"/>
  <c r="BE1436" i="1"/>
  <c r="BP1436" i="1"/>
  <c r="BQ1436" i="1"/>
  <c r="BR1436" i="1"/>
  <c r="BE1467" i="1"/>
  <c r="BQ1467" i="1"/>
  <c r="BP1467" i="1"/>
  <c r="BR1467" i="1"/>
  <c r="BE1494" i="1"/>
  <c r="BP1494" i="1"/>
  <c r="BR1494" i="1"/>
  <c r="BQ1494" i="1"/>
  <c r="BE1524" i="1"/>
  <c r="BR1524" i="1"/>
  <c r="BQ1524" i="1"/>
  <c r="BP1524" i="1"/>
  <c r="BE1532" i="1"/>
  <c r="BR1532" i="1"/>
  <c r="BP1532" i="1"/>
  <c r="BQ1532" i="1"/>
  <c r="BE1702" i="1"/>
  <c r="BQ1702" i="1"/>
  <c r="BP1702" i="1"/>
  <c r="BR1702" i="1"/>
  <c r="BE1908" i="1"/>
  <c r="BQ1908" i="1"/>
  <c r="BR1908" i="1"/>
  <c r="BP1908" i="1"/>
  <c r="BE1984" i="1"/>
  <c r="BR1984" i="1"/>
  <c r="BP1984" i="1"/>
  <c r="BQ1984" i="1"/>
  <c r="BE2068" i="1"/>
  <c r="BR2068" i="1"/>
  <c r="BQ2068" i="1"/>
  <c r="BP2068" i="1"/>
  <c r="BE2081" i="1"/>
  <c r="BP2081" i="1"/>
  <c r="BR2081" i="1"/>
  <c r="BQ2081" i="1"/>
  <c r="BE2093" i="1"/>
  <c r="BP2093" i="1"/>
  <c r="BQ2093" i="1"/>
  <c r="BR2093" i="1"/>
  <c r="BE2111" i="1"/>
  <c r="BQ2111" i="1"/>
  <c r="BP2111" i="1"/>
  <c r="BR2111" i="1"/>
  <c r="BE2123" i="1"/>
  <c r="BP2123" i="1"/>
  <c r="BR2123" i="1"/>
  <c r="BQ2123" i="1"/>
  <c r="BE2134" i="1"/>
  <c r="BR2134" i="1"/>
  <c r="BQ2134" i="1"/>
  <c r="BP2134" i="1"/>
  <c r="BE2142" i="1"/>
  <c r="BQ2142" i="1"/>
  <c r="BR2142" i="1"/>
  <c r="BP2142" i="1"/>
  <c r="BE2150" i="1"/>
  <c r="BR2150" i="1"/>
  <c r="BP2150" i="1"/>
  <c r="BQ2150" i="1"/>
  <c r="BE2158" i="1"/>
  <c r="BR2158" i="1"/>
  <c r="BQ2158" i="1"/>
  <c r="BP2158" i="1"/>
  <c r="BE2166" i="1"/>
  <c r="BR2166" i="1"/>
  <c r="BP2166" i="1"/>
  <c r="BQ2166" i="1"/>
  <c r="BE334" i="1"/>
  <c r="BR334" i="1"/>
  <c r="BQ334" i="1"/>
  <c r="BP334" i="1"/>
  <c r="BE505" i="1"/>
  <c r="BQ505" i="1"/>
  <c r="BR505" i="1"/>
  <c r="BP505" i="1"/>
  <c r="BE671" i="1"/>
  <c r="BQ671" i="1"/>
  <c r="BR671" i="1"/>
  <c r="BP671" i="1"/>
  <c r="BE845" i="1"/>
  <c r="BR845" i="1"/>
  <c r="BQ845" i="1"/>
  <c r="BP845" i="1"/>
  <c r="BE1036" i="1"/>
  <c r="BR1036" i="1"/>
  <c r="BQ1036" i="1"/>
  <c r="BP1036" i="1"/>
  <c r="BE1252" i="1"/>
  <c r="BQ1252" i="1"/>
  <c r="BR1252" i="1"/>
  <c r="BP1252" i="1"/>
  <c r="BE1414" i="1"/>
  <c r="BQ1414" i="1"/>
  <c r="BR1414" i="1"/>
  <c r="BP1414" i="1"/>
  <c r="BE2074" i="1"/>
  <c r="BQ2074" i="1"/>
  <c r="BR2074" i="1"/>
  <c r="BP2074" i="1"/>
  <c r="BE2128" i="1"/>
  <c r="BQ2128" i="1"/>
  <c r="BR2128" i="1"/>
  <c r="BP2128" i="1"/>
  <c r="BE2161" i="1"/>
  <c r="BQ2161" i="1"/>
  <c r="BR2161" i="1"/>
  <c r="BP2161" i="1"/>
  <c r="BE10" i="1"/>
  <c r="BR10" i="1"/>
  <c r="BQ10" i="1"/>
  <c r="BP10" i="1"/>
  <c r="BE363" i="1"/>
  <c r="BR363" i="1"/>
  <c r="BQ363" i="1"/>
  <c r="BP363" i="1"/>
  <c r="BE530" i="1"/>
  <c r="BR530" i="1"/>
  <c r="BP530" i="1"/>
  <c r="BQ530" i="1"/>
  <c r="BE750" i="1"/>
  <c r="BR750" i="1"/>
  <c r="BQ750" i="1"/>
  <c r="BP750" i="1"/>
  <c r="BE924" i="1"/>
  <c r="BR924" i="1"/>
  <c r="BP924" i="1"/>
  <c r="BQ924" i="1"/>
  <c r="BE1074" i="1"/>
  <c r="BR1074" i="1"/>
  <c r="BQ1074" i="1"/>
  <c r="BP1074" i="1"/>
  <c r="BE1224" i="1"/>
  <c r="BR1224" i="1"/>
  <c r="BQ1224" i="1"/>
  <c r="BP1224" i="1"/>
  <c r="BE1322" i="1"/>
  <c r="BR1322" i="1"/>
  <c r="BQ1322" i="1"/>
  <c r="BP1322" i="1"/>
  <c r="BE1416" i="1"/>
  <c r="BQ1416" i="1"/>
  <c r="BR1416" i="1"/>
  <c r="BP1416" i="1"/>
  <c r="BE1509" i="1"/>
  <c r="BQ1509" i="1"/>
  <c r="BR1509" i="1"/>
  <c r="BP1509" i="1"/>
  <c r="BC1660" i="1"/>
  <c r="BE337" i="1"/>
  <c r="BR337" i="1"/>
  <c r="BQ337" i="1"/>
  <c r="BP337" i="1"/>
  <c r="BE532" i="1"/>
  <c r="BR532" i="1"/>
  <c r="BQ532" i="1"/>
  <c r="BP532" i="1"/>
  <c r="BE721" i="1"/>
  <c r="BR721" i="1"/>
  <c r="BQ721" i="1"/>
  <c r="BP721" i="1"/>
  <c r="BE891" i="1"/>
  <c r="BR891" i="1"/>
  <c r="BQ891" i="1"/>
  <c r="BP891" i="1"/>
  <c r="BE1043" i="1"/>
  <c r="BR1043" i="1"/>
  <c r="BQ1043" i="1"/>
  <c r="BP1043" i="1"/>
  <c r="BE1232" i="1"/>
  <c r="BR1232" i="1"/>
  <c r="BQ1232" i="1"/>
  <c r="BP1232" i="1"/>
  <c r="BE1422" i="1"/>
  <c r="BR1422" i="1"/>
  <c r="BQ1422" i="1"/>
  <c r="BP1422" i="1"/>
  <c r="BC1639" i="1"/>
  <c r="BR1639" i="1" s="1"/>
  <c r="BE310" i="1"/>
  <c r="BR310" i="1"/>
  <c r="BQ310" i="1"/>
  <c r="BP310" i="1"/>
  <c r="BE485" i="1"/>
  <c r="BR485" i="1"/>
  <c r="BQ485" i="1"/>
  <c r="BP485" i="1"/>
  <c r="BE975" i="1"/>
  <c r="BR975" i="1"/>
  <c r="BQ975" i="1"/>
  <c r="BP975" i="1"/>
  <c r="BC1602" i="1"/>
  <c r="BE1602" i="1" s="1"/>
  <c r="BE25" i="1"/>
  <c r="BR25" i="1"/>
  <c r="BQ25" i="1"/>
  <c r="BP25" i="1"/>
  <c r="BE48" i="1"/>
  <c r="BR48" i="1"/>
  <c r="BQ48" i="1"/>
  <c r="BP48" i="1"/>
  <c r="BE262" i="1"/>
  <c r="BR262" i="1"/>
  <c r="BQ262" i="1"/>
  <c r="BP262" i="1"/>
  <c r="BE289" i="1"/>
  <c r="BR289" i="1"/>
  <c r="BQ289" i="1"/>
  <c r="BP289" i="1"/>
  <c r="BE330" i="1"/>
  <c r="BR330" i="1"/>
  <c r="BQ330" i="1"/>
  <c r="BP330" i="1"/>
  <c r="BE357" i="1"/>
  <c r="BR357" i="1"/>
  <c r="BQ357" i="1"/>
  <c r="BP357" i="1"/>
  <c r="BE385" i="1"/>
  <c r="BR385" i="1"/>
  <c r="BP385" i="1"/>
  <c r="BQ385" i="1"/>
  <c r="BE412" i="1"/>
  <c r="BR412" i="1"/>
  <c r="BQ412" i="1"/>
  <c r="BP412" i="1"/>
  <c r="BE439" i="1"/>
  <c r="BR439" i="1"/>
  <c r="BQ439" i="1"/>
  <c r="BP439" i="1"/>
  <c r="BE466" i="1"/>
  <c r="BR466" i="1"/>
  <c r="BQ466" i="1"/>
  <c r="BP466" i="1"/>
  <c r="BE492" i="1"/>
  <c r="BR492" i="1"/>
  <c r="BQ492" i="1"/>
  <c r="BP492" i="1"/>
  <c r="BE517" i="1"/>
  <c r="BR517" i="1"/>
  <c r="BQ517" i="1"/>
  <c r="BP517" i="1"/>
  <c r="BE558" i="1"/>
  <c r="BR558" i="1"/>
  <c r="BQ558" i="1"/>
  <c r="BP558" i="1"/>
  <c r="BE594" i="1"/>
  <c r="BR594" i="1"/>
  <c r="BQ594" i="1"/>
  <c r="BP594" i="1"/>
  <c r="BE632" i="1"/>
  <c r="BR632" i="1"/>
  <c r="BP632" i="1"/>
  <c r="BQ632" i="1"/>
  <c r="BE667" i="1"/>
  <c r="BR667" i="1"/>
  <c r="BQ667" i="1"/>
  <c r="BP667" i="1"/>
  <c r="BE699" i="1"/>
  <c r="BR699" i="1"/>
  <c r="BQ699" i="1"/>
  <c r="BP699" i="1"/>
  <c r="BE731" i="1"/>
  <c r="BR731" i="1"/>
  <c r="BQ731" i="1"/>
  <c r="BP731" i="1"/>
  <c r="BE766" i="1"/>
  <c r="BR766" i="1"/>
  <c r="BQ766" i="1"/>
  <c r="BP766" i="1"/>
  <c r="BE809" i="1"/>
  <c r="BR809" i="1"/>
  <c r="BQ809" i="1"/>
  <c r="BP809" i="1"/>
  <c r="BE840" i="1"/>
  <c r="BR840" i="1"/>
  <c r="BQ840" i="1"/>
  <c r="BP840" i="1"/>
  <c r="BE872" i="1"/>
  <c r="BR872" i="1"/>
  <c r="BQ872" i="1"/>
  <c r="BP872" i="1"/>
  <c r="BE914" i="1"/>
  <c r="BR914" i="1"/>
  <c r="BP914" i="1"/>
  <c r="BQ914" i="1"/>
  <c r="BE949" i="1"/>
  <c r="BR949" i="1"/>
  <c r="BQ949" i="1"/>
  <c r="BP949" i="1"/>
  <c r="BE987" i="1"/>
  <c r="BR987" i="1"/>
  <c r="BQ987" i="1"/>
  <c r="BP987" i="1"/>
  <c r="BE1031" i="1"/>
  <c r="BR1031" i="1"/>
  <c r="BQ1031" i="1"/>
  <c r="BP1031" i="1"/>
  <c r="BE1065" i="1"/>
  <c r="BR1065" i="1"/>
  <c r="BQ1065" i="1"/>
  <c r="BP1065" i="1"/>
  <c r="BE1097" i="1"/>
  <c r="BR1097" i="1"/>
  <c r="BQ1097" i="1"/>
  <c r="BP1097" i="1"/>
  <c r="BE1134" i="1"/>
  <c r="BR1134" i="1"/>
  <c r="BP1134" i="1"/>
  <c r="BQ1134" i="1"/>
  <c r="BE1173" i="1"/>
  <c r="BR1173" i="1"/>
  <c r="BQ1173" i="1"/>
  <c r="BP1173" i="1"/>
  <c r="BE1213" i="1"/>
  <c r="BR1213" i="1"/>
  <c r="BQ1213" i="1"/>
  <c r="BP1213" i="1"/>
  <c r="BE1244" i="1"/>
  <c r="BR1244" i="1"/>
  <c r="BQ1244" i="1"/>
  <c r="BP1244" i="1"/>
  <c r="BE1277" i="1"/>
  <c r="BR1277" i="1"/>
  <c r="BQ1277" i="1"/>
  <c r="BP1277" i="1"/>
  <c r="BE1315" i="1"/>
  <c r="BR1315" i="1"/>
  <c r="BQ1315" i="1"/>
  <c r="BP1315" i="1"/>
  <c r="BE1341" i="1"/>
  <c r="BR1341" i="1"/>
  <c r="BQ1341" i="1"/>
  <c r="BP1341" i="1"/>
  <c r="BE1369" i="1"/>
  <c r="BR1369" i="1"/>
  <c r="BQ1369" i="1"/>
  <c r="BP1369" i="1"/>
  <c r="BE1407" i="1"/>
  <c r="BQ1407" i="1"/>
  <c r="BR1407" i="1"/>
  <c r="BP1407" i="1"/>
  <c r="BE1440" i="1"/>
  <c r="BQ1440" i="1"/>
  <c r="BR1440" i="1"/>
  <c r="BP1440" i="1"/>
  <c r="BE1469" i="1"/>
  <c r="BQ1469" i="1"/>
  <c r="BR1469" i="1"/>
  <c r="BP1469" i="1"/>
  <c r="BE1499" i="1"/>
  <c r="BQ1499" i="1"/>
  <c r="BR1499" i="1"/>
  <c r="BP1499" i="1"/>
  <c r="BE1537" i="1"/>
  <c r="BQ1537" i="1"/>
  <c r="BR1537" i="1"/>
  <c r="BP1537" i="1"/>
  <c r="BE1706" i="1"/>
  <c r="BQ1706" i="1"/>
  <c r="BR1706" i="1"/>
  <c r="BP1706" i="1"/>
  <c r="BE1913" i="1"/>
  <c r="BQ1913" i="1"/>
  <c r="BR1913" i="1"/>
  <c r="BP1913" i="1"/>
  <c r="BE1998" i="1"/>
  <c r="BQ1998" i="1"/>
  <c r="BR1998" i="1"/>
  <c r="BP1998" i="1"/>
  <c r="BE2072" i="1"/>
  <c r="BQ2072" i="1"/>
  <c r="BR2072" i="1"/>
  <c r="BP2072" i="1"/>
  <c r="BE2084" i="1"/>
  <c r="BQ2084" i="1"/>
  <c r="BR2084" i="1"/>
  <c r="BP2084" i="1"/>
  <c r="BE2096" i="1"/>
  <c r="BQ2096" i="1"/>
  <c r="BR2096" i="1"/>
  <c r="BP2096" i="1"/>
  <c r="BE2114" i="1"/>
  <c r="BQ2114" i="1"/>
  <c r="BR2114" i="1"/>
  <c r="BP2114" i="1"/>
  <c r="BE2126" i="1"/>
  <c r="BQ2126" i="1"/>
  <c r="BR2126" i="1"/>
  <c r="BP2126" i="1"/>
  <c r="BE2135" i="1"/>
  <c r="BQ2135" i="1"/>
  <c r="BR2135" i="1"/>
  <c r="BP2135" i="1"/>
  <c r="BE2143" i="1"/>
  <c r="BQ2143" i="1"/>
  <c r="BR2143" i="1"/>
  <c r="BP2143" i="1"/>
  <c r="BE2151" i="1"/>
  <c r="BQ2151" i="1"/>
  <c r="BR2151" i="1"/>
  <c r="BP2151" i="1"/>
  <c r="BE2159" i="1"/>
  <c r="BQ2159" i="1"/>
  <c r="BR2159" i="1"/>
  <c r="BP2159" i="1"/>
  <c r="BE238" i="1"/>
  <c r="BR238" i="1"/>
  <c r="BQ238" i="1"/>
  <c r="BP238" i="1"/>
  <c r="BE304" i="1"/>
  <c r="BR304" i="1"/>
  <c r="BQ304" i="1"/>
  <c r="BP304" i="1"/>
  <c r="BE443" i="1"/>
  <c r="BQ443" i="1"/>
  <c r="BR443" i="1"/>
  <c r="BP443" i="1"/>
  <c r="BE526" i="1"/>
  <c r="BR526" i="1"/>
  <c r="BQ526" i="1"/>
  <c r="BP526" i="1"/>
  <c r="BE638" i="1"/>
  <c r="BR638" i="1"/>
  <c r="BQ638" i="1"/>
  <c r="BP638" i="1"/>
  <c r="BE707" i="1"/>
  <c r="BQ707" i="1"/>
  <c r="BR707" i="1"/>
  <c r="BP707" i="1"/>
  <c r="BE813" i="1"/>
  <c r="BR813" i="1"/>
  <c r="BQ813" i="1"/>
  <c r="BP813" i="1"/>
  <c r="BE920" i="1"/>
  <c r="BR920" i="1"/>
  <c r="BQ920" i="1"/>
  <c r="BP920" i="1"/>
  <c r="BE1071" i="1"/>
  <c r="BQ1071" i="1"/>
  <c r="BR1071" i="1"/>
  <c r="BP1071" i="1"/>
  <c r="BE1145" i="1"/>
  <c r="BR1145" i="1"/>
  <c r="BQ1145" i="1"/>
  <c r="BP1145" i="1"/>
  <c r="BE1290" i="1"/>
  <c r="BR1290" i="1"/>
  <c r="BQ1290" i="1"/>
  <c r="BP1290" i="1"/>
  <c r="BE1381" i="1"/>
  <c r="BR1381" i="1"/>
  <c r="BQ1381" i="1"/>
  <c r="BP1381" i="1"/>
  <c r="BE1480" i="1"/>
  <c r="BQ1480" i="1"/>
  <c r="BR1480" i="1"/>
  <c r="BP1480" i="1"/>
  <c r="BE2011" i="1"/>
  <c r="BQ2011" i="1"/>
  <c r="BR2011" i="1"/>
  <c r="BP2011" i="1"/>
  <c r="BE2116" i="1"/>
  <c r="BQ2116" i="1"/>
  <c r="BR2116" i="1"/>
  <c r="BP2116" i="1"/>
  <c r="BE34" i="1"/>
  <c r="BR34" i="1"/>
  <c r="BP34" i="1"/>
  <c r="BQ34" i="1"/>
  <c r="BE307" i="1"/>
  <c r="BR307" i="1"/>
  <c r="BP307" i="1"/>
  <c r="BQ307" i="1"/>
  <c r="BE391" i="1"/>
  <c r="BR391" i="1"/>
  <c r="BQ391" i="1"/>
  <c r="BP391" i="1"/>
  <c r="BE481" i="1"/>
  <c r="BR481" i="1"/>
  <c r="BQ481" i="1"/>
  <c r="BP481" i="1"/>
  <c r="BE566" i="1"/>
  <c r="BR566" i="1"/>
  <c r="BQ566" i="1"/>
  <c r="BP566" i="1"/>
  <c r="BE677" i="1"/>
  <c r="BR677" i="1"/>
  <c r="BQ677" i="1"/>
  <c r="BP677" i="1"/>
  <c r="BE785" i="1"/>
  <c r="BR785" i="1"/>
  <c r="BQ785" i="1"/>
  <c r="BP785" i="1"/>
  <c r="BE860" i="1"/>
  <c r="BR860" i="1"/>
  <c r="BQ860" i="1"/>
  <c r="BP860" i="1"/>
  <c r="BE1005" i="1"/>
  <c r="BR1005" i="1"/>
  <c r="BP1005" i="1"/>
  <c r="BQ1005" i="1"/>
  <c r="BE1153" i="1"/>
  <c r="BR1153" i="1"/>
  <c r="BQ1153" i="1"/>
  <c r="BP1153" i="1"/>
  <c r="BE1292" i="1"/>
  <c r="BR1292" i="1"/>
  <c r="BQ1292" i="1"/>
  <c r="BP1292" i="1"/>
  <c r="BE1455" i="1"/>
  <c r="BQ1455" i="1"/>
  <c r="BR1455" i="1"/>
  <c r="BP1455" i="1"/>
  <c r="BE244" i="1"/>
  <c r="BR244" i="1"/>
  <c r="BQ244" i="1"/>
  <c r="BP244" i="1"/>
  <c r="BE280" i="1"/>
  <c r="BR280" i="1"/>
  <c r="BQ280" i="1"/>
  <c r="BP280" i="1"/>
  <c r="BE392" i="1"/>
  <c r="BR392" i="1"/>
  <c r="BQ392" i="1"/>
  <c r="BP392" i="1"/>
  <c r="BE457" i="1"/>
  <c r="BR457" i="1"/>
  <c r="BQ457" i="1"/>
  <c r="BP457" i="1"/>
  <c r="BE570" i="1"/>
  <c r="BR570" i="1"/>
  <c r="BQ570" i="1"/>
  <c r="BP570" i="1"/>
  <c r="BE644" i="1"/>
  <c r="BR644" i="1"/>
  <c r="BQ644" i="1"/>
  <c r="BP644" i="1"/>
  <c r="BE787" i="1"/>
  <c r="BR787" i="1"/>
  <c r="BQ787" i="1"/>
  <c r="BP787" i="1"/>
  <c r="BE929" i="1"/>
  <c r="BR929" i="1"/>
  <c r="BQ929" i="1"/>
  <c r="BP929" i="1"/>
  <c r="BE1076" i="1"/>
  <c r="BR1076" i="1"/>
  <c r="BQ1076" i="1"/>
  <c r="BP1076" i="1"/>
  <c r="BE1192" i="1"/>
  <c r="BR1192" i="1"/>
  <c r="BQ1192" i="1"/>
  <c r="BP1192" i="1"/>
  <c r="BE1294" i="1"/>
  <c r="BR1294" i="1"/>
  <c r="BQ1294" i="1"/>
  <c r="BP1294" i="1"/>
  <c r="BE1359" i="1"/>
  <c r="BR1359" i="1"/>
  <c r="BQ1359" i="1"/>
  <c r="BP1359" i="1"/>
  <c r="BE1484" i="1"/>
  <c r="BR1484" i="1"/>
  <c r="BQ1484" i="1"/>
  <c r="BP1484" i="1"/>
  <c r="BC1591" i="1"/>
  <c r="BC1661" i="1"/>
  <c r="BR1661" i="1" s="1"/>
  <c r="BE283" i="1"/>
  <c r="BR283" i="1"/>
  <c r="BQ283" i="1"/>
  <c r="BP283" i="1"/>
  <c r="BE377" i="1"/>
  <c r="BR377" i="1"/>
  <c r="BQ377" i="1"/>
  <c r="BP377" i="1"/>
  <c r="BE459" i="1"/>
  <c r="BR459" i="1"/>
  <c r="BQ459" i="1"/>
  <c r="BP459" i="1"/>
  <c r="BE573" i="1"/>
  <c r="BR573" i="1"/>
  <c r="BQ573" i="1"/>
  <c r="BP573" i="1"/>
  <c r="BE865" i="1"/>
  <c r="BR865" i="1"/>
  <c r="BQ865" i="1"/>
  <c r="BP865" i="1"/>
  <c r="BC1557" i="1"/>
  <c r="BE1557" i="1" s="1"/>
  <c r="BC1568" i="1"/>
  <c r="BC1572" i="1"/>
  <c r="BR1572" i="1" s="1"/>
  <c r="BC1606" i="1"/>
  <c r="BE1606" i="1" s="1"/>
  <c r="BC1629" i="1"/>
  <c r="BR1629" i="1" s="1"/>
  <c r="BE26" i="1"/>
  <c r="BQ26" i="1"/>
  <c r="BR26" i="1"/>
  <c r="BP26" i="1"/>
  <c r="BE49" i="1"/>
  <c r="BR49" i="1"/>
  <c r="BQ49" i="1"/>
  <c r="BP49" i="1"/>
  <c r="BE265" i="1"/>
  <c r="BR265" i="1"/>
  <c r="BQ265" i="1"/>
  <c r="BP265" i="1"/>
  <c r="BE301" i="1"/>
  <c r="BR301" i="1"/>
  <c r="BQ301" i="1"/>
  <c r="BP301" i="1"/>
  <c r="BE331" i="1"/>
  <c r="BR331" i="1"/>
  <c r="BQ331" i="1"/>
  <c r="BP331" i="1"/>
  <c r="BE358" i="1"/>
  <c r="BR358" i="1"/>
  <c r="BQ358" i="1"/>
  <c r="BP358" i="1"/>
  <c r="BE388" i="1"/>
  <c r="BR388" i="1"/>
  <c r="BQ388" i="1"/>
  <c r="BP388" i="1"/>
  <c r="BE415" i="1"/>
  <c r="BR415" i="1"/>
  <c r="BQ415" i="1"/>
  <c r="BP415" i="1"/>
  <c r="BE441" i="1"/>
  <c r="BQ441" i="1"/>
  <c r="BR441" i="1"/>
  <c r="BP441" i="1"/>
  <c r="BE468" i="1"/>
  <c r="BR468" i="1"/>
  <c r="BQ468" i="1"/>
  <c r="BP468" i="1"/>
  <c r="BE493" i="1"/>
  <c r="BR493" i="1"/>
  <c r="BQ493" i="1"/>
  <c r="BP493" i="1"/>
  <c r="BE524" i="1"/>
  <c r="BR524" i="1"/>
  <c r="BQ524" i="1"/>
  <c r="BP524" i="1"/>
  <c r="BE560" i="1"/>
  <c r="BR560" i="1"/>
  <c r="BQ560" i="1"/>
  <c r="BP560" i="1"/>
  <c r="BE598" i="1"/>
  <c r="BR598" i="1"/>
  <c r="BQ598" i="1"/>
  <c r="BP598" i="1"/>
  <c r="BE634" i="1"/>
  <c r="BR634" i="1"/>
  <c r="BQ634" i="1"/>
  <c r="BP634" i="1"/>
  <c r="BE669" i="1"/>
  <c r="BR669" i="1"/>
  <c r="BQ669" i="1"/>
  <c r="BP669" i="1"/>
  <c r="BE701" i="1"/>
  <c r="BR701" i="1"/>
  <c r="BQ701" i="1"/>
  <c r="BP701" i="1"/>
  <c r="BE737" i="1"/>
  <c r="BR737" i="1"/>
  <c r="BQ737" i="1"/>
  <c r="BP737" i="1"/>
  <c r="BE780" i="1"/>
  <c r="BR780" i="1"/>
  <c r="BQ780" i="1"/>
  <c r="BP780" i="1"/>
  <c r="BE811" i="1"/>
  <c r="BR811" i="1"/>
  <c r="BQ811" i="1"/>
  <c r="BP811" i="1"/>
  <c r="BE842" i="1"/>
  <c r="BR842" i="1"/>
  <c r="BQ842" i="1"/>
  <c r="BP842" i="1"/>
  <c r="BE884" i="1"/>
  <c r="BR884" i="1"/>
  <c r="BQ884" i="1"/>
  <c r="BP884" i="1"/>
  <c r="BE917" i="1"/>
  <c r="BR917" i="1"/>
  <c r="BQ917" i="1"/>
  <c r="BP917" i="1"/>
  <c r="BE953" i="1"/>
  <c r="BR953" i="1"/>
  <c r="BQ953" i="1"/>
  <c r="BP953" i="1"/>
  <c r="BE1000" i="1"/>
  <c r="BQ1000" i="1"/>
  <c r="BR1000" i="1"/>
  <c r="BP1000" i="1"/>
  <c r="BE1034" i="1"/>
  <c r="BR1034" i="1"/>
  <c r="BQ1034" i="1"/>
  <c r="BP1034" i="1"/>
  <c r="BE1067" i="1"/>
  <c r="BR1067" i="1"/>
  <c r="BQ1067" i="1"/>
  <c r="BP1067" i="1"/>
  <c r="BE1101" i="1"/>
  <c r="BR1101" i="1"/>
  <c r="BQ1101" i="1"/>
  <c r="BP1101" i="1"/>
  <c r="BE1137" i="1"/>
  <c r="BR1137" i="1"/>
  <c r="BQ1137" i="1"/>
  <c r="BP1137" i="1"/>
  <c r="BE1182" i="1"/>
  <c r="BR1182" i="1"/>
  <c r="BQ1182" i="1"/>
  <c r="BP1182" i="1"/>
  <c r="BE1217" i="1"/>
  <c r="BR1217" i="1"/>
  <c r="BQ1217" i="1"/>
  <c r="BP1217" i="1"/>
  <c r="BE1246" i="1"/>
  <c r="BR1246" i="1"/>
  <c r="BQ1246" i="1"/>
  <c r="BP1246" i="1"/>
  <c r="BE1288" i="1"/>
  <c r="BR1288" i="1"/>
  <c r="BQ1288" i="1"/>
  <c r="BP1288" i="1"/>
  <c r="BE1317" i="1"/>
  <c r="BR1317" i="1"/>
  <c r="BQ1317" i="1"/>
  <c r="BP1317" i="1"/>
  <c r="BE1344" i="1"/>
  <c r="BR1344" i="1"/>
  <c r="BQ1344" i="1"/>
  <c r="BP1344" i="1"/>
  <c r="BE1379" i="1"/>
  <c r="BR1379" i="1"/>
  <c r="BQ1379" i="1"/>
  <c r="BP1379" i="1"/>
  <c r="BE1410" i="1"/>
  <c r="BQ1410" i="1"/>
  <c r="BR1410" i="1"/>
  <c r="BP1410" i="1"/>
  <c r="BE1442" i="1"/>
  <c r="BQ1442" i="1"/>
  <c r="BR1442" i="1"/>
  <c r="BP1442" i="1"/>
  <c r="BE1474" i="1"/>
  <c r="BQ1474" i="1"/>
  <c r="BR1474" i="1"/>
  <c r="BP1474" i="1"/>
  <c r="BE1505" i="1"/>
  <c r="BQ1505" i="1"/>
  <c r="BR1505" i="1"/>
  <c r="BP1505" i="1"/>
  <c r="BE1542" i="1"/>
  <c r="BQ1542" i="1"/>
  <c r="BR1542" i="1"/>
  <c r="BP1542" i="1"/>
  <c r="BE1932" i="1"/>
  <c r="BQ1932" i="1"/>
  <c r="BR1932" i="1"/>
  <c r="BP1932" i="1"/>
  <c r="BE2003" i="1"/>
  <c r="BQ2003" i="1"/>
  <c r="BR2003" i="1"/>
  <c r="BP2003" i="1"/>
  <c r="BE2073" i="1"/>
  <c r="BQ2073" i="1"/>
  <c r="BR2073" i="1"/>
  <c r="BP2073" i="1"/>
  <c r="BE2085" i="1"/>
  <c r="BQ2085" i="1"/>
  <c r="BR2085" i="1"/>
  <c r="BP2085" i="1"/>
  <c r="BE2099" i="1"/>
  <c r="BQ2099" i="1"/>
  <c r="BR2099" i="1"/>
  <c r="BP2099" i="1"/>
  <c r="BE2115" i="1"/>
  <c r="BQ2115" i="1"/>
  <c r="BR2115" i="1"/>
  <c r="BP2115" i="1"/>
  <c r="BE2127" i="1"/>
  <c r="BQ2127" i="1"/>
  <c r="BR2127" i="1"/>
  <c r="BP2127" i="1"/>
  <c r="BE2136" i="1"/>
  <c r="BQ2136" i="1"/>
  <c r="BR2136" i="1"/>
  <c r="BP2136" i="1"/>
  <c r="BE2144" i="1"/>
  <c r="BQ2144" i="1"/>
  <c r="BR2144" i="1"/>
  <c r="BP2144" i="1"/>
  <c r="BE2152" i="1"/>
  <c r="BQ2152" i="1"/>
  <c r="BR2152" i="1"/>
  <c r="BP2152" i="1"/>
  <c r="BE2160" i="1"/>
  <c r="BQ2160" i="1"/>
  <c r="BR2160" i="1"/>
  <c r="BP2160" i="1"/>
  <c r="BC1673" i="1"/>
  <c r="BE1673" i="1" s="1"/>
  <c r="BC1628" i="1"/>
  <c r="BE1638" i="1" l="1"/>
  <c r="BE1583" i="1"/>
  <c r="BR1606" i="1"/>
  <c r="BE1587" i="1"/>
  <c r="BE1616" i="1"/>
  <c r="BE1553" i="1"/>
  <c r="BE1650" i="1"/>
  <c r="BE1576" i="1"/>
  <c r="BE1617" i="1"/>
  <c r="BE1572" i="1"/>
  <c r="BR1673" i="1"/>
  <c r="BR1602" i="1"/>
  <c r="BR1651" i="1"/>
  <c r="BE1639" i="1"/>
  <c r="BE1561" i="1"/>
  <c r="BE1672" i="1"/>
  <c r="BQ1557" i="1"/>
  <c r="BP1557" i="1"/>
  <c r="BQ1598" i="1"/>
  <c r="BP1598" i="1"/>
  <c r="BQ1572" i="1"/>
  <c r="BP1572" i="1"/>
  <c r="BQ1568" i="1"/>
  <c r="BP1568" i="1"/>
  <c r="BQ1591" i="1"/>
  <c r="BP1591" i="1"/>
  <c r="BP1660" i="1"/>
  <c r="BQ1660" i="1"/>
  <c r="BE1660" i="1"/>
  <c r="BE1629" i="1"/>
  <c r="BR1568" i="1"/>
  <c r="BQ1639" i="1"/>
  <c r="BP1639" i="1"/>
  <c r="BQ1561" i="1"/>
  <c r="BP1561" i="1"/>
  <c r="BQ1672" i="1"/>
  <c r="BP1672" i="1"/>
  <c r="BQ1576" i="1"/>
  <c r="BP1576" i="1"/>
  <c r="BR1557" i="1"/>
  <c r="BR1591" i="1"/>
  <c r="BQ1602" i="1"/>
  <c r="BP1602" i="1"/>
  <c r="BQ1583" i="1"/>
  <c r="BP1583" i="1"/>
  <c r="BQ1650" i="1"/>
  <c r="BP1650" i="1"/>
  <c r="BQ1616" i="1"/>
  <c r="BP1616" i="1"/>
  <c r="BQ1587" i="1"/>
  <c r="BP1587" i="1"/>
  <c r="BE1628" i="1"/>
  <c r="BQ1628" i="1"/>
  <c r="BP1628" i="1"/>
  <c r="BQ1651" i="1"/>
  <c r="BP1651" i="1"/>
  <c r="BP1617" i="1"/>
  <c r="BQ1617" i="1"/>
  <c r="BQ1553" i="1"/>
  <c r="BP1553" i="1"/>
  <c r="BP1661" i="1"/>
  <c r="BQ1661" i="1"/>
  <c r="BQ1629" i="1"/>
  <c r="BP1629" i="1"/>
  <c r="BR1628" i="1"/>
  <c r="BE1661" i="1"/>
  <c r="BE1568" i="1"/>
  <c r="BE1591" i="1"/>
  <c r="BQ1673" i="1"/>
  <c r="BP1673" i="1"/>
  <c r="BQ1606" i="1"/>
  <c r="BP1606" i="1"/>
  <c r="BR1660" i="1"/>
  <c r="BR1598" i="1"/>
  <c r="BQ1638" i="1"/>
  <c r="BP1638" i="1"/>
  <c r="CG1667" i="1"/>
  <c r="CG1671" i="1"/>
  <c r="CG1649" i="1"/>
  <c r="CG1645" i="1"/>
  <c r="CG1711" i="1" l="1"/>
  <c r="CG1707" i="1"/>
  <c r="CG1698" i="1"/>
  <c r="BC7" i="1" l="1"/>
  <c r="BE7" i="1" l="1"/>
  <c r="BR7" i="1"/>
  <c r="BP7" i="1"/>
  <c r="BQ7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1223" i="1" l="1"/>
  <c r="J1194" i="1"/>
  <c r="J1165" i="1"/>
  <c r="J1136" i="1"/>
  <c r="J1100" i="1"/>
  <c r="J1070" i="1"/>
  <c r="J1039" i="1"/>
  <c r="J1008" i="1"/>
  <c r="J980" i="1"/>
  <c r="J951" i="1"/>
  <c r="J922" i="1"/>
  <c r="J893" i="1"/>
  <c r="BS885" i="1" l="1"/>
  <c r="BS881" i="1"/>
  <c r="BS884" i="1"/>
  <c r="BS888" i="1"/>
  <c r="BS891" i="1"/>
  <c r="BS895" i="1"/>
  <c r="BS900" i="1"/>
  <c r="BS880" i="1"/>
  <c r="BS914" i="1"/>
  <c r="BS910" i="1"/>
  <c r="BS913" i="1"/>
  <c r="BS917" i="1"/>
  <c r="BS920" i="1"/>
  <c r="BS924" i="1"/>
  <c r="BS929" i="1"/>
  <c r="BS909" i="1"/>
  <c r="BS943" i="1"/>
  <c r="BS939" i="1"/>
  <c r="BS942" i="1"/>
  <c r="BS946" i="1"/>
  <c r="BS949" i="1"/>
  <c r="BS953" i="1"/>
  <c r="BS958" i="1"/>
  <c r="BS938" i="1"/>
  <c r="BS972" i="1"/>
  <c r="BS968" i="1"/>
  <c r="BS971" i="1"/>
  <c r="BS975" i="1"/>
  <c r="BS978" i="1"/>
  <c r="BS982" i="1"/>
  <c r="BS987" i="1"/>
  <c r="BS967" i="1"/>
  <c r="J2130" i="1" l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20" i="1"/>
  <c r="J2019" i="1"/>
  <c r="J2018" i="1"/>
  <c r="J2017" i="1"/>
  <c r="J2016" i="1"/>
  <c r="J2014" i="1"/>
  <c r="J2015" i="1"/>
  <c r="J1969" i="1"/>
  <c r="J1968" i="1"/>
  <c r="J1967" i="1"/>
  <c r="J1966" i="1"/>
  <c r="J1964" i="1"/>
  <c r="J1965" i="1"/>
  <c r="J1923" i="1"/>
  <c r="J1922" i="1"/>
  <c r="J1921" i="1"/>
  <c r="J1920" i="1"/>
  <c r="J1919" i="1"/>
  <c r="J1918" i="1"/>
  <c r="J1916" i="1"/>
  <c r="J1917" i="1"/>
  <c r="J1879" i="1"/>
  <c r="J1878" i="1"/>
  <c r="J1877" i="1"/>
  <c r="J1876" i="1"/>
  <c r="J1874" i="1"/>
  <c r="J1875" i="1"/>
  <c r="J1829" i="1"/>
  <c r="J1872" i="1"/>
  <c r="J1870" i="1"/>
  <c r="J1869" i="1"/>
  <c r="J1868" i="1"/>
  <c r="J1867" i="1"/>
  <c r="J1866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7" i="1"/>
  <c r="J1836" i="1"/>
  <c r="J1835" i="1"/>
  <c r="J1834" i="1"/>
  <c r="J1833" i="1"/>
  <c r="J1832" i="1"/>
  <c r="J1831" i="1"/>
  <c r="J1830" i="1"/>
  <c r="J1828" i="1"/>
  <c r="J1827" i="1"/>
  <c r="J1825" i="1"/>
  <c r="J1865" i="1"/>
  <c r="J1871" i="1"/>
  <c r="J1873" i="1"/>
  <c r="J1838" i="1"/>
  <c r="J1826" i="1"/>
  <c r="J1790" i="1"/>
  <c r="J1823" i="1"/>
  <c r="J1821" i="1"/>
  <c r="J1820" i="1"/>
  <c r="J1819" i="1"/>
  <c r="J1818" i="1"/>
  <c r="J1817" i="1"/>
  <c r="J1816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5" i="1"/>
  <c r="J1794" i="1"/>
  <c r="J1793" i="1"/>
  <c r="J1792" i="1"/>
  <c r="J1791" i="1"/>
  <c r="J1789" i="1"/>
  <c r="J1787" i="1"/>
  <c r="J1815" i="1"/>
  <c r="J1822" i="1"/>
  <c r="J1824" i="1"/>
  <c r="J1796" i="1"/>
  <c r="J1788" i="1"/>
  <c r="J1752" i="1"/>
  <c r="J1785" i="1"/>
  <c r="J1784" i="1"/>
  <c r="J1783" i="1"/>
  <c r="J1781" i="1"/>
  <c r="J1780" i="1"/>
  <c r="J1779" i="1"/>
  <c r="J1778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7" i="1"/>
  <c r="J1756" i="1"/>
  <c r="J1755" i="1"/>
  <c r="J1754" i="1"/>
  <c r="J1753" i="1"/>
  <c r="J1749" i="1"/>
  <c r="J1751" i="1"/>
  <c r="J1777" i="1"/>
  <c r="J1782" i="1"/>
  <c r="J1786" i="1"/>
  <c r="J1758" i="1"/>
  <c r="J1750" i="1"/>
  <c r="J1719" i="1"/>
  <c r="J1716" i="1"/>
  <c r="J1747" i="1"/>
  <c r="J1746" i="1"/>
  <c r="J1745" i="1"/>
  <c r="J1743" i="1"/>
  <c r="J1742" i="1"/>
  <c r="J1741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2" i="1"/>
  <c r="J1721" i="1"/>
  <c r="J1720" i="1"/>
  <c r="J1718" i="1"/>
  <c r="J1740" i="1"/>
  <c r="J1744" i="1"/>
  <c r="J1748" i="1"/>
  <c r="J1723" i="1"/>
  <c r="J1717" i="1"/>
  <c r="J1698" i="1"/>
  <c r="J1696" i="1"/>
  <c r="J1714" i="1"/>
  <c r="J1713" i="1"/>
  <c r="J1711" i="1"/>
  <c r="J1710" i="1"/>
  <c r="J1709" i="1"/>
  <c r="J1707" i="1"/>
  <c r="J1705" i="1"/>
  <c r="J1704" i="1"/>
  <c r="J1703" i="1"/>
  <c r="J1701" i="1"/>
  <c r="J1706" i="1"/>
  <c r="J1699" i="1"/>
  <c r="J1697" i="1"/>
  <c r="J1715" i="1"/>
  <c r="J1708" i="1"/>
  <c r="J1712" i="1"/>
  <c r="J1702" i="1"/>
  <c r="J1700" i="1"/>
  <c r="J1679" i="1"/>
  <c r="J1675" i="1"/>
  <c r="J1695" i="1"/>
  <c r="J1692" i="1"/>
  <c r="J1690" i="1"/>
  <c r="J1689" i="1"/>
  <c r="J1688" i="1"/>
  <c r="J1686" i="1"/>
  <c r="J1685" i="1"/>
  <c r="J1684" i="1"/>
  <c r="J1683" i="1"/>
  <c r="J1681" i="1"/>
  <c r="J1680" i="1"/>
  <c r="J1678" i="1"/>
  <c r="J1677" i="1"/>
  <c r="J1676" i="1"/>
  <c r="J1694" i="1"/>
  <c r="J1691" i="1"/>
  <c r="J1693" i="1"/>
  <c r="J1682" i="1"/>
  <c r="J1687" i="1"/>
  <c r="J1664" i="1"/>
  <c r="J1663" i="1"/>
  <c r="J1673" i="1"/>
  <c r="J1672" i="1"/>
  <c r="J1671" i="1"/>
  <c r="J1670" i="1"/>
  <c r="J1669" i="1"/>
  <c r="J1668" i="1"/>
  <c r="J1667" i="1"/>
  <c r="J1665" i="1"/>
  <c r="J1674" i="1"/>
  <c r="J1666" i="1"/>
  <c r="J1654" i="1"/>
  <c r="J1653" i="1"/>
  <c r="J1661" i="1"/>
  <c r="J1660" i="1"/>
  <c r="J1659" i="1"/>
  <c r="J1658" i="1"/>
  <c r="J1657" i="1"/>
  <c r="J1655" i="1"/>
  <c r="J1662" i="1"/>
  <c r="J1656" i="1"/>
  <c r="J1642" i="1"/>
  <c r="J1641" i="1"/>
  <c r="J1651" i="1"/>
  <c r="J1650" i="1"/>
  <c r="J1649" i="1"/>
  <c r="J1648" i="1"/>
  <c r="J1647" i="1"/>
  <c r="J1646" i="1"/>
  <c r="J1645" i="1"/>
  <c r="J1643" i="1"/>
  <c r="J1652" i="1"/>
  <c r="J1644" i="1"/>
  <c r="J1632" i="1"/>
  <c r="J1631" i="1"/>
  <c r="J1639" i="1"/>
  <c r="J1638" i="1"/>
  <c r="J1637" i="1"/>
  <c r="J1636" i="1"/>
  <c r="J1635" i="1"/>
  <c r="J1633" i="1"/>
  <c r="J1640" i="1"/>
  <c r="J1634" i="1"/>
  <c r="J1620" i="1"/>
  <c r="J1619" i="1"/>
  <c r="J1629" i="1"/>
  <c r="J1628" i="1"/>
  <c r="J1627" i="1"/>
  <c r="J1626" i="1"/>
  <c r="J1625" i="1"/>
  <c r="J1624" i="1"/>
  <c r="J1623" i="1"/>
  <c r="J1621" i="1"/>
  <c r="J1630" i="1"/>
  <c r="J1622" i="1"/>
  <c r="J1610" i="1"/>
  <c r="J1609" i="1"/>
  <c r="J1617" i="1"/>
  <c r="J1616" i="1"/>
  <c r="J1615" i="1"/>
  <c r="J1614" i="1"/>
  <c r="J1613" i="1"/>
  <c r="J1611" i="1"/>
  <c r="J1618" i="1"/>
  <c r="J1612" i="1"/>
  <c r="J1595" i="1"/>
  <c r="J1594" i="1"/>
  <c r="J1606" i="1"/>
  <c r="J1605" i="1"/>
  <c r="J1604" i="1"/>
  <c r="J1603" i="1"/>
  <c r="J1602" i="1"/>
  <c r="J1601" i="1"/>
  <c r="J1600" i="1"/>
  <c r="J1608" i="1"/>
  <c r="J1598" i="1"/>
  <c r="J1597" i="1"/>
  <c r="J1596" i="1"/>
  <c r="J1607" i="1"/>
  <c r="J1599" i="1"/>
  <c r="J1580" i="1"/>
  <c r="J1579" i="1"/>
  <c r="J1593" i="1"/>
  <c r="J1591" i="1"/>
  <c r="J1590" i="1"/>
  <c r="J1589" i="1"/>
  <c r="J1588" i="1"/>
  <c r="J1587" i="1"/>
  <c r="J1586" i="1"/>
  <c r="J1585" i="1"/>
  <c r="J1583" i="1"/>
  <c r="J1582" i="1"/>
  <c r="J1581" i="1"/>
  <c r="J1592" i="1"/>
  <c r="J1584" i="1"/>
  <c r="J1565" i="1"/>
  <c r="J1564" i="1"/>
  <c r="J1578" i="1"/>
  <c r="J1576" i="1"/>
  <c r="J1575" i="1"/>
  <c r="J1574" i="1"/>
  <c r="J1573" i="1"/>
  <c r="J1572" i="1"/>
  <c r="J1571" i="1"/>
  <c r="J1570" i="1"/>
  <c r="J1568" i="1"/>
  <c r="J1567" i="1"/>
  <c r="J1566" i="1"/>
  <c r="J1577" i="1"/>
  <c r="J1569" i="1"/>
  <c r="J1550" i="1"/>
  <c r="J1549" i="1"/>
  <c r="J1563" i="1"/>
  <c r="J1561" i="1"/>
  <c r="J1560" i="1"/>
  <c r="J1559" i="1"/>
  <c r="J1558" i="1"/>
  <c r="J1557" i="1"/>
  <c r="J1556" i="1"/>
  <c r="J1555" i="1"/>
  <c r="J1553" i="1"/>
  <c r="J1552" i="1"/>
  <c r="J1551" i="1"/>
  <c r="J1562" i="1"/>
  <c r="J1554" i="1"/>
  <c r="J1542" i="1"/>
  <c r="J1529" i="1"/>
  <c r="J1546" i="1"/>
  <c r="J1548" i="1"/>
  <c r="J1547" i="1"/>
  <c r="J1537" i="1"/>
  <c r="J1541" i="1"/>
  <c r="J1540" i="1"/>
  <c r="J1538" i="1"/>
  <c r="J1532" i="1"/>
  <c r="J1536" i="1"/>
  <c r="J1535" i="1"/>
  <c r="J1533" i="1"/>
  <c r="J1531" i="1"/>
  <c r="J1530" i="1"/>
  <c r="J1543" i="1"/>
  <c r="J1544" i="1"/>
  <c r="J1534" i="1"/>
  <c r="J1539" i="1"/>
  <c r="J1506" i="1"/>
  <c r="J1504" i="1"/>
  <c r="J1528" i="1"/>
  <c r="J1527" i="1"/>
  <c r="J1526" i="1"/>
  <c r="J1524" i="1"/>
  <c r="J1523" i="1"/>
  <c r="J1522" i="1"/>
  <c r="J1521" i="1"/>
  <c r="J1520" i="1"/>
  <c r="J1519" i="1"/>
  <c r="J1518" i="1"/>
  <c r="J1517" i="1"/>
  <c r="J1516" i="1"/>
  <c r="J1514" i="1"/>
  <c r="J1513" i="1"/>
  <c r="J1512" i="1"/>
  <c r="J1511" i="1"/>
  <c r="J1510" i="1"/>
  <c r="J1508" i="1"/>
  <c r="J1507" i="1"/>
  <c r="J1505" i="1"/>
  <c r="J1515" i="1"/>
  <c r="J1525" i="1"/>
  <c r="J1509" i="1"/>
  <c r="J1481" i="1"/>
  <c r="J1479" i="1"/>
  <c r="J1503" i="1"/>
  <c r="J1502" i="1"/>
  <c r="J1501" i="1"/>
  <c r="J1499" i="1"/>
  <c r="J1498" i="1"/>
  <c r="J1497" i="1"/>
  <c r="J1496" i="1"/>
  <c r="J1495" i="1"/>
  <c r="J1494" i="1"/>
  <c r="J1493" i="1"/>
  <c r="J1492" i="1"/>
  <c r="J1491" i="1"/>
  <c r="J1489" i="1"/>
  <c r="J1488" i="1"/>
  <c r="J1487" i="1"/>
  <c r="J1486" i="1"/>
  <c r="J1485" i="1"/>
  <c r="J1483" i="1"/>
  <c r="J1482" i="1"/>
  <c r="J1480" i="1"/>
  <c r="J1490" i="1"/>
  <c r="J1500" i="1"/>
  <c r="J1484" i="1"/>
  <c r="J1456" i="1"/>
  <c r="J1454" i="1"/>
  <c r="J1478" i="1"/>
  <c r="J1477" i="1"/>
  <c r="J1476" i="1"/>
  <c r="J1474" i="1"/>
  <c r="J1473" i="1"/>
  <c r="J1472" i="1"/>
  <c r="J1471" i="1"/>
  <c r="J1470" i="1"/>
  <c r="J1469" i="1"/>
  <c r="J1468" i="1"/>
  <c r="J1467" i="1"/>
  <c r="J1466" i="1"/>
  <c r="J1464" i="1"/>
  <c r="J1463" i="1"/>
  <c r="J1462" i="1"/>
  <c r="J1461" i="1"/>
  <c r="J1460" i="1"/>
  <c r="J1458" i="1"/>
  <c r="J1457" i="1"/>
  <c r="J1455" i="1"/>
  <c r="J1465" i="1"/>
  <c r="J1475" i="1"/>
  <c r="J1459" i="1"/>
  <c r="J1429" i="1"/>
  <c r="J1428" i="1"/>
  <c r="J1453" i="1"/>
  <c r="J1452" i="1"/>
  <c r="J1451" i="1"/>
  <c r="J1450" i="1"/>
  <c r="J1449" i="1"/>
  <c r="J1448" i="1"/>
  <c r="J1446" i="1"/>
  <c r="J1445" i="1"/>
  <c r="J1444" i="1"/>
  <c r="J1443" i="1"/>
  <c r="J1441" i="1"/>
  <c r="J1440" i="1"/>
  <c r="J1439" i="1"/>
  <c r="J1438" i="1"/>
  <c r="J1437" i="1"/>
  <c r="J1436" i="1"/>
  <c r="J1435" i="1"/>
  <c r="J1434" i="1"/>
  <c r="J1432" i="1"/>
  <c r="J1431" i="1"/>
  <c r="J1430" i="1"/>
  <c r="J1442" i="1"/>
  <c r="J1447" i="1"/>
  <c r="J1433" i="1"/>
  <c r="J1403" i="1"/>
  <c r="J1402" i="1"/>
  <c r="J1427" i="1"/>
  <c r="J1426" i="1"/>
  <c r="J1425" i="1"/>
  <c r="J1424" i="1"/>
  <c r="J1423" i="1"/>
  <c r="J1422" i="1"/>
  <c r="J1421" i="1"/>
  <c r="J1419" i="1"/>
  <c r="J1418" i="1"/>
  <c r="J1417" i="1"/>
  <c r="J1415" i="1"/>
  <c r="J1414" i="1"/>
  <c r="J1413" i="1"/>
  <c r="J1412" i="1"/>
  <c r="J1411" i="1"/>
  <c r="J1410" i="1"/>
  <c r="J1409" i="1"/>
  <c r="J1408" i="1"/>
  <c r="J1406" i="1"/>
  <c r="J1405" i="1"/>
  <c r="J1404" i="1"/>
  <c r="J1416" i="1"/>
  <c r="J1420" i="1"/>
  <c r="J1407" i="1"/>
  <c r="J1377" i="1"/>
  <c r="J1376" i="1"/>
  <c r="J1401" i="1"/>
  <c r="J1400" i="1"/>
  <c r="J1399" i="1"/>
  <c r="J1398" i="1"/>
  <c r="J1397" i="1"/>
  <c r="J1395" i="1"/>
  <c r="J1394" i="1"/>
  <c r="J1393" i="1"/>
  <c r="J1392" i="1"/>
  <c r="J1391" i="1"/>
  <c r="J1389" i="1"/>
  <c r="J1388" i="1"/>
  <c r="J1387" i="1"/>
  <c r="J1386" i="1"/>
  <c r="J1385" i="1"/>
  <c r="J1384" i="1"/>
  <c r="J1383" i="1"/>
  <c r="J1382" i="1"/>
  <c r="J1380" i="1"/>
  <c r="J1379" i="1"/>
  <c r="J1378" i="1"/>
  <c r="J1390" i="1"/>
  <c r="J1396" i="1"/>
  <c r="J1381" i="1"/>
  <c r="J1355" i="1"/>
  <c r="J1353" i="1"/>
  <c r="J1374" i="1"/>
  <c r="J1365" i="1"/>
  <c r="J1375" i="1"/>
  <c r="J1373" i="1"/>
  <c r="J1372" i="1"/>
  <c r="J1371" i="1"/>
  <c r="J1369" i="1"/>
  <c r="J1368" i="1"/>
  <c r="J1367" i="1"/>
  <c r="J1366" i="1"/>
  <c r="J1364" i="1"/>
  <c r="J1363" i="1"/>
  <c r="J1362" i="1"/>
  <c r="J1361" i="1"/>
  <c r="J1360" i="1"/>
  <c r="J1358" i="1"/>
  <c r="J1357" i="1"/>
  <c r="J1356" i="1"/>
  <c r="J1354" i="1"/>
  <c r="J1370" i="1"/>
  <c r="J1359" i="1"/>
  <c r="J1333" i="1"/>
  <c r="J1331" i="1"/>
  <c r="J1352" i="1"/>
  <c r="J1343" i="1"/>
  <c r="J1351" i="1"/>
  <c r="J1350" i="1"/>
  <c r="J1349" i="1"/>
  <c r="J1347" i="1"/>
  <c r="J1346" i="1"/>
  <c r="J1345" i="1"/>
  <c r="J1344" i="1"/>
  <c r="J1342" i="1"/>
  <c r="J1341" i="1"/>
  <c r="J1340" i="1"/>
  <c r="J1339" i="1"/>
  <c r="J1338" i="1"/>
  <c r="J1336" i="1"/>
  <c r="J1335" i="1"/>
  <c r="J1334" i="1"/>
  <c r="J1332" i="1"/>
  <c r="J1348" i="1"/>
  <c r="J1337" i="1"/>
  <c r="J1311" i="1"/>
  <c r="J1309" i="1"/>
  <c r="J1329" i="1"/>
  <c r="J1321" i="1"/>
  <c r="J1330" i="1"/>
  <c r="J1328" i="1"/>
  <c r="J1327" i="1"/>
  <c r="J1325" i="1"/>
  <c r="J1324" i="1"/>
  <c r="J1323" i="1"/>
  <c r="J1322" i="1"/>
  <c r="J1320" i="1"/>
  <c r="J1319" i="1"/>
  <c r="J1318" i="1"/>
  <c r="J1317" i="1"/>
  <c r="J1316" i="1"/>
  <c r="J1314" i="1"/>
  <c r="J1313" i="1"/>
  <c r="J1312" i="1"/>
  <c r="J1310" i="1"/>
  <c r="J1326" i="1"/>
  <c r="J1315" i="1"/>
  <c r="J1285" i="1"/>
  <c r="J1284" i="1"/>
  <c r="J1307" i="1"/>
  <c r="J1295" i="1"/>
  <c r="J1308" i="1"/>
  <c r="J1306" i="1"/>
  <c r="J1305" i="1"/>
  <c r="J1304" i="1"/>
  <c r="J1302" i="1"/>
  <c r="J1301" i="1"/>
  <c r="J1300" i="1"/>
  <c r="J1299" i="1"/>
  <c r="J1298" i="1"/>
  <c r="J1297" i="1"/>
  <c r="J1296" i="1"/>
  <c r="J1294" i="1"/>
  <c r="J1293" i="1"/>
  <c r="J1292" i="1"/>
  <c r="J1291" i="1"/>
  <c r="J1289" i="1"/>
  <c r="J1288" i="1"/>
  <c r="J1287" i="1"/>
  <c r="J1286" i="1"/>
  <c r="J1303" i="1"/>
  <c r="J1290" i="1"/>
  <c r="J1260" i="1"/>
  <c r="J1259" i="1"/>
  <c r="J1283" i="1"/>
  <c r="J1270" i="1"/>
  <c r="J1282" i="1"/>
  <c r="J1281" i="1"/>
  <c r="J1280" i="1"/>
  <c r="J1279" i="1"/>
  <c r="J1277" i="1"/>
  <c r="J1276" i="1"/>
  <c r="J1275" i="1"/>
  <c r="J1274" i="1"/>
  <c r="J1273" i="1"/>
  <c r="J1272" i="1"/>
  <c r="J1271" i="1"/>
  <c r="J1269" i="1"/>
  <c r="J1268" i="1"/>
  <c r="J1267" i="1"/>
  <c r="J1266" i="1"/>
  <c r="J1264" i="1"/>
  <c r="J1263" i="1"/>
  <c r="J1262" i="1"/>
  <c r="J1261" i="1"/>
  <c r="J1278" i="1"/>
  <c r="J1265" i="1"/>
  <c r="J1235" i="1"/>
  <c r="J1234" i="1"/>
  <c r="J1257" i="1"/>
  <c r="J1245" i="1"/>
  <c r="J1258" i="1"/>
  <c r="J1256" i="1"/>
  <c r="J1255" i="1"/>
  <c r="J1254" i="1"/>
  <c r="J1252" i="1"/>
  <c r="J1251" i="1"/>
  <c r="J1250" i="1"/>
  <c r="J1249" i="1"/>
  <c r="J1248" i="1"/>
  <c r="J1247" i="1"/>
  <c r="J1246" i="1"/>
  <c r="J1244" i="1"/>
  <c r="J1243" i="1"/>
  <c r="J1242" i="1"/>
  <c r="J1241" i="1"/>
  <c r="J1239" i="1"/>
  <c r="J1238" i="1"/>
  <c r="J1237" i="1"/>
  <c r="J1236" i="1"/>
  <c r="J1253" i="1"/>
  <c r="J1240" i="1"/>
  <c r="J1208" i="1"/>
  <c r="J1205" i="1"/>
  <c r="J1233" i="1"/>
  <c r="J1226" i="1"/>
  <c r="J1232" i="1"/>
  <c r="J1231" i="1"/>
  <c r="J1229" i="1"/>
  <c r="J1228" i="1"/>
  <c r="J1227" i="1"/>
  <c r="J1225" i="1"/>
  <c r="J1224" i="1"/>
  <c r="J1222" i="1"/>
  <c r="J1221" i="1"/>
  <c r="J1220" i="1"/>
  <c r="J1219" i="1"/>
  <c r="J1218" i="1"/>
  <c r="J1217" i="1"/>
  <c r="J1216" i="1"/>
  <c r="J1215" i="1"/>
  <c r="J1213" i="1"/>
  <c r="J1212" i="1"/>
  <c r="J1211" i="1"/>
  <c r="J1210" i="1"/>
  <c r="J1209" i="1"/>
  <c r="J1207" i="1"/>
  <c r="J1206" i="1"/>
  <c r="J1230" i="1"/>
  <c r="J1214" i="1"/>
  <c r="J1179" i="1"/>
  <c r="J1176" i="1"/>
  <c r="J1204" i="1"/>
  <c r="J1197" i="1"/>
  <c r="J1202" i="1"/>
  <c r="J1201" i="1"/>
  <c r="J1200" i="1"/>
  <c r="J1199" i="1"/>
  <c r="J1198" i="1"/>
  <c r="J1196" i="1"/>
  <c r="J1195" i="1"/>
  <c r="J1193" i="1"/>
  <c r="J1192" i="1"/>
  <c r="J1191" i="1"/>
  <c r="J1190" i="1"/>
  <c r="J1189" i="1"/>
  <c r="J1188" i="1"/>
  <c r="J1187" i="1"/>
  <c r="J1186" i="1"/>
  <c r="J1184" i="1"/>
  <c r="J1183" i="1"/>
  <c r="J1182" i="1"/>
  <c r="J1181" i="1"/>
  <c r="J1180" i="1"/>
  <c r="J1178" i="1"/>
  <c r="J1177" i="1"/>
  <c r="J1203" i="1"/>
  <c r="J1185" i="1"/>
  <c r="J1150" i="1"/>
  <c r="J1147" i="1"/>
  <c r="J1175" i="1"/>
  <c r="J1168" i="1"/>
  <c r="J1173" i="1"/>
  <c r="J1172" i="1"/>
  <c r="J1171" i="1"/>
  <c r="J1170" i="1"/>
  <c r="J1169" i="1"/>
  <c r="J1167" i="1"/>
  <c r="J1166" i="1"/>
  <c r="J1164" i="1"/>
  <c r="J1163" i="1"/>
  <c r="J1162" i="1"/>
  <c r="J1161" i="1"/>
  <c r="J1160" i="1"/>
  <c r="J1159" i="1"/>
  <c r="J1158" i="1"/>
  <c r="J1157" i="1"/>
  <c r="J1155" i="1"/>
  <c r="J1154" i="1"/>
  <c r="J1153" i="1"/>
  <c r="J1152" i="1"/>
  <c r="J1151" i="1"/>
  <c r="J1149" i="1"/>
  <c r="J1148" i="1"/>
  <c r="J1174" i="1"/>
  <c r="J1156" i="1"/>
  <c r="J1121" i="1"/>
  <c r="J1118" i="1"/>
  <c r="J1146" i="1"/>
  <c r="J1139" i="1"/>
  <c r="J1145" i="1"/>
  <c r="J1144" i="1"/>
  <c r="J1143" i="1"/>
  <c r="J1141" i="1"/>
  <c r="J1140" i="1"/>
  <c r="J1138" i="1"/>
  <c r="J1137" i="1"/>
  <c r="J1135" i="1"/>
  <c r="J1134" i="1"/>
  <c r="J1133" i="1"/>
  <c r="J1132" i="1"/>
  <c r="J1131" i="1"/>
  <c r="J1130" i="1"/>
  <c r="J1129" i="1"/>
  <c r="J1128" i="1"/>
  <c r="J1126" i="1"/>
  <c r="J1125" i="1"/>
  <c r="J1124" i="1"/>
  <c r="J1123" i="1"/>
  <c r="J1122" i="1"/>
  <c r="J1120" i="1"/>
  <c r="J1119" i="1"/>
  <c r="J1142" i="1"/>
  <c r="J1127" i="1"/>
  <c r="J1089" i="1"/>
  <c r="J1087" i="1"/>
  <c r="J1117" i="1"/>
  <c r="J1106" i="1"/>
  <c r="J1116" i="1"/>
  <c r="J1115" i="1"/>
  <c r="J1114" i="1"/>
  <c r="J1113" i="1"/>
  <c r="J1112" i="1"/>
  <c r="J1110" i="1"/>
  <c r="J1109" i="1"/>
  <c r="J1108" i="1"/>
  <c r="J1107" i="1"/>
  <c r="J1105" i="1"/>
  <c r="J1104" i="1"/>
  <c r="J1103" i="1"/>
  <c r="J1102" i="1"/>
  <c r="J1101" i="1"/>
  <c r="J1099" i="1"/>
  <c r="J1098" i="1"/>
  <c r="J1097" i="1"/>
  <c r="J1096" i="1"/>
  <c r="J1094" i="1"/>
  <c r="J1093" i="1"/>
  <c r="J1092" i="1"/>
  <c r="J1091" i="1"/>
  <c r="J1090" i="1"/>
  <c r="J1088" i="1"/>
  <c r="J1111" i="1"/>
  <c r="J1095" i="1"/>
  <c r="J1059" i="1"/>
  <c r="J1057" i="1"/>
  <c r="J1086" i="1"/>
  <c r="J1077" i="1"/>
  <c r="J1085" i="1"/>
  <c r="J1084" i="1"/>
  <c r="J1083" i="1"/>
  <c r="J1082" i="1"/>
  <c r="J1081" i="1"/>
  <c r="J1079" i="1"/>
  <c r="J1078" i="1"/>
  <c r="J1076" i="1"/>
  <c r="J1075" i="1"/>
  <c r="J1074" i="1"/>
  <c r="J1073" i="1"/>
  <c r="J1072" i="1"/>
  <c r="J1071" i="1"/>
  <c r="J1069" i="1"/>
  <c r="J1068" i="1"/>
  <c r="J1067" i="1"/>
  <c r="J1066" i="1"/>
  <c r="J1064" i="1"/>
  <c r="J1063" i="1"/>
  <c r="J1062" i="1"/>
  <c r="J1061" i="1"/>
  <c r="J1060" i="1"/>
  <c r="J1058" i="1"/>
  <c r="J1080" i="1"/>
  <c r="J1065" i="1"/>
  <c r="J1028" i="1"/>
  <c r="J1026" i="1"/>
  <c r="J1056" i="1"/>
  <c r="J1045" i="1"/>
  <c r="J1055" i="1"/>
  <c r="J1054" i="1"/>
  <c r="J1053" i="1"/>
  <c r="J1052" i="1"/>
  <c r="J1051" i="1"/>
  <c r="J1049" i="1"/>
  <c r="J1048" i="1"/>
  <c r="J1047" i="1"/>
  <c r="J1046" i="1"/>
  <c r="J1044" i="1"/>
  <c r="J1043" i="1"/>
  <c r="J1042" i="1"/>
  <c r="J1041" i="1"/>
  <c r="J1040" i="1"/>
  <c r="J1038" i="1"/>
  <c r="J1037" i="1"/>
  <c r="J1036" i="1"/>
  <c r="J1035" i="1"/>
  <c r="J1033" i="1"/>
  <c r="J1032" i="1"/>
  <c r="J1031" i="1"/>
  <c r="J1030" i="1"/>
  <c r="J1029" i="1"/>
  <c r="J1027" i="1"/>
  <c r="J1050" i="1"/>
  <c r="J1034" i="1"/>
  <c r="J997" i="1"/>
  <c r="J995" i="1"/>
  <c r="J1025" i="1"/>
  <c r="J1014" i="1"/>
  <c r="J1024" i="1"/>
  <c r="J1023" i="1"/>
  <c r="J1022" i="1"/>
  <c r="J1021" i="1"/>
  <c r="J1020" i="1"/>
  <c r="J1018" i="1"/>
  <c r="J1017" i="1"/>
  <c r="J1016" i="1"/>
  <c r="J1015" i="1"/>
  <c r="J1013" i="1"/>
  <c r="J1012" i="1"/>
  <c r="J1011" i="1"/>
  <c r="J1010" i="1"/>
  <c r="J1009" i="1"/>
  <c r="J1007" i="1"/>
  <c r="J1006" i="1"/>
  <c r="J1005" i="1"/>
  <c r="J1004" i="1"/>
  <c r="J1002" i="1"/>
  <c r="J1001" i="1"/>
  <c r="J1000" i="1"/>
  <c r="J999" i="1"/>
  <c r="J998" i="1"/>
  <c r="J996" i="1"/>
  <c r="J1019" i="1"/>
  <c r="J1003" i="1"/>
  <c r="J969" i="1"/>
  <c r="J967" i="1"/>
  <c r="J993" i="1"/>
  <c r="J981" i="1"/>
  <c r="J994" i="1"/>
  <c r="J992" i="1"/>
  <c r="J991" i="1"/>
  <c r="J989" i="1"/>
  <c r="J988" i="1"/>
  <c r="J987" i="1"/>
  <c r="J986" i="1"/>
  <c r="J985" i="1"/>
  <c r="J984" i="1"/>
  <c r="J983" i="1"/>
  <c r="J982" i="1"/>
  <c r="J979" i="1"/>
  <c r="J978" i="1"/>
  <c r="J977" i="1"/>
  <c r="J976" i="1"/>
  <c r="J975" i="1"/>
  <c r="J974" i="1"/>
  <c r="J973" i="1"/>
  <c r="J971" i="1"/>
  <c r="J970" i="1"/>
  <c r="J990" i="1"/>
  <c r="J968" i="1"/>
  <c r="J972" i="1"/>
  <c r="J940" i="1"/>
  <c r="J938" i="1"/>
  <c r="J965" i="1"/>
  <c r="J952" i="1"/>
  <c r="J966" i="1"/>
  <c r="J963" i="1"/>
  <c r="J962" i="1"/>
  <c r="J961" i="1"/>
  <c r="J960" i="1"/>
  <c r="J959" i="1"/>
  <c r="J958" i="1"/>
  <c r="J957" i="1"/>
  <c r="J956" i="1"/>
  <c r="J955" i="1"/>
  <c r="J954" i="1"/>
  <c r="J953" i="1"/>
  <c r="J950" i="1"/>
  <c r="J949" i="1"/>
  <c r="J948" i="1"/>
  <c r="J947" i="1"/>
  <c r="J946" i="1"/>
  <c r="J945" i="1"/>
  <c r="J944" i="1"/>
  <c r="J942" i="1"/>
  <c r="J941" i="1"/>
  <c r="J939" i="1"/>
  <c r="J964" i="1"/>
  <c r="J943" i="1"/>
  <c r="J911" i="1"/>
  <c r="J909" i="1"/>
  <c r="J936" i="1"/>
  <c r="J923" i="1"/>
  <c r="J931" i="1"/>
  <c r="J937" i="1"/>
  <c r="J935" i="1"/>
  <c r="J934" i="1"/>
  <c r="J933" i="1"/>
  <c r="J932" i="1"/>
  <c r="J930" i="1"/>
  <c r="J929" i="1"/>
  <c r="J928" i="1"/>
  <c r="J927" i="1"/>
  <c r="J926" i="1"/>
  <c r="J925" i="1"/>
  <c r="J924" i="1"/>
  <c r="J921" i="1"/>
  <c r="J920" i="1"/>
  <c r="J919" i="1"/>
  <c r="J918" i="1"/>
  <c r="J917" i="1"/>
  <c r="J916" i="1"/>
  <c r="J915" i="1"/>
  <c r="J913" i="1"/>
  <c r="J912" i="1"/>
  <c r="J910" i="1"/>
  <c r="J914" i="1"/>
  <c r="J882" i="1"/>
  <c r="J880" i="1"/>
  <c r="J907" i="1"/>
  <c r="J894" i="1"/>
  <c r="J908" i="1"/>
  <c r="J906" i="1"/>
  <c r="J905" i="1"/>
  <c r="J904" i="1"/>
  <c r="J903" i="1"/>
  <c r="J901" i="1"/>
  <c r="J900" i="1"/>
  <c r="J899" i="1"/>
  <c r="J898" i="1"/>
  <c r="J897" i="1"/>
  <c r="J896" i="1"/>
  <c r="J895" i="1"/>
  <c r="J892" i="1"/>
  <c r="J891" i="1"/>
  <c r="J890" i="1"/>
  <c r="J889" i="1"/>
  <c r="J888" i="1"/>
  <c r="J887" i="1"/>
  <c r="J886" i="1"/>
  <c r="J884" i="1"/>
  <c r="J883" i="1"/>
  <c r="J881" i="1"/>
  <c r="J902" i="1"/>
  <c r="J885" i="1"/>
  <c r="J854" i="1"/>
  <c r="J853" i="1"/>
  <c r="J877" i="1"/>
  <c r="J869" i="1"/>
  <c r="J874" i="1"/>
  <c r="J879" i="1"/>
  <c r="J878" i="1"/>
  <c r="J876" i="1"/>
  <c r="J875" i="1"/>
  <c r="J873" i="1"/>
  <c r="J872" i="1"/>
  <c r="J871" i="1"/>
  <c r="J870" i="1"/>
  <c r="J868" i="1"/>
  <c r="J867" i="1"/>
  <c r="J866" i="1"/>
  <c r="J865" i="1"/>
  <c r="J864" i="1"/>
  <c r="J863" i="1"/>
  <c r="J862" i="1"/>
  <c r="J860" i="1"/>
  <c r="J859" i="1"/>
  <c r="J858" i="1"/>
  <c r="J857" i="1"/>
  <c r="J856" i="1"/>
  <c r="J855" i="1"/>
  <c r="J861" i="1"/>
  <c r="J827" i="1"/>
  <c r="J826" i="1"/>
  <c r="J851" i="1"/>
  <c r="J842" i="1"/>
  <c r="J847" i="1"/>
  <c r="J852" i="1"/>
  <c r="J850" i="1"/>
  <c r="J849" i="1"/>
  <c r="J848" i="1"/>
  <c r="J846" i="1"/>
  <c r="J845" i="1"/>
  <c r="J844" i="1"/>
  <c r="J843" i="1"/>
  <c r="J841" i="1"/>
  <c r="J840" i="1"/>
  <c r="J839" i="1"/>
  <c r="J838" i="1"/>
  <c r="J837" i="1"/>
  <c r="J836" i="1"/>
  <c r="J835" i="1"/>
  <c r="J833" i="1"/>
  <c r="J832" i="1"/>
  <c r="J831" i="1"/>
  <c r="J830" i="1"/>
  <c r="J829" i="1"/>
  <c r="J828" i="1"/>
  <c r="J834" i="1"/>
  <c r="J800" i="1"/>
  <c r="J799" i="1"/>
  <c r="J824" i="1"/>
  <c r="J815" i="1"/>
  <c r="J820" i="1"/>
  <c r="J825" i="1"/>
  <c r="J823" i="1"/>
  <c r="J822" i="1"/>
  <c r="J821" i="1"/>
  <c r="J819" i="1"/>
  <c r="J818" i="1"/>
  <c r="J817" i="1"/>
  <c r="J816" i="1"/>
  <c r="J814" i="1"/>
  <c r="J813" i="1"/>
  <c r="J812" i="1"/>
  <c r="J811" i="1"/>
  <c r="J810" i="1"/>
  <c r="J809" i="1"/>
  <c r="J808" i="1"/>
  <c r="J806" i="1"/>
  <c r="J805" i="1"/>
  <c r="J804" i="1"/>
  <c r="J803" i="1"/>
  <c r="J802" i="1"/>
  <c r="J801" i="1"/>
  <c r="J807" i="1"/>
  <c r="J774" i="1"/>
  <c r="J773" i="1"/>
  <c r="J796" i="1"/>
  <c r="J789" i="1"/>
  <c r="J793" i="1"/>
  <c r="J798" i="1"/>
  <c r="J797" i="1"/>
  <c r="J795" i="1"/>
  <c r="J794" i="1"/>
  <c r="J792" i="1"/>
  <c r="J791" i="1"/>
  <c r="J790" i="1"/>
  <c r="J788" i="1"/>
  <c r="J787" i="1"/>
  <c r="J786" i="1"/>
  <c r="J785" i="1"/>
  <c r="J784" i="1"/>
  <c r="J783" i="1"/>
  <c r="J782" i="1"/>
  <c r="J780" i="1"/>
  <c r="J779" i="1"/>
  <c r="J778" i="1"/>
  <c r="J777" i="1"/>
  <c r="J776" i="1"/>
  <c r="J775" i="1"/>
  <c r="J781" i="1"/>
  <c r="J746" i="1"/>
  <c r="J743" i="1"/>
  <c r="J771" i="1"/>
  <c r="J764" i="1"/>
  <c r="J769" i="1"/>
  <c r="J772" i="1"/>
  <c r="J770" i="1"/>
  <c r="J768" i="1"/>
  <c r="J767" i="1"/>
  <c r="J766" i="1"/>
  <c r="J765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0" i="1"/>
  <c r="J749" i="1"/>
  <c r="J748" i="1"/>
  <c r="J747" i="1"/>
  <c r="J745" i="1"/>
  <c r="J744" i="1"/>
  <c r="J751" i="1"/>
  <c r="J717" i="1"/>
  <c r="J714" i="1"/>
  <c r="J742" i="1"/>
  <c r="J735" i="1"/>
  <c r="J739" i="1"/>
  <c r="J741" i="1"/>
  <c r="J740" i="1"/>
  <c r="J738" i="1"/>
  <c r="J737" i="1"/>
  <c r="J736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1" i="1"/>
  <c r="J720" i="1"/>
  <c r="J719" i="1"/>
  <c r="J718" i="1"/>
  <c r="J716" i="1"/>
  <c r="J715" i="1"/>
  <c r="J722" i="1"/>
  <c r="J687" i="1"/>
  <c r="J684" i="1"/>
  <c r="J712" i="1"/>
  <c r="J705" i="1"/>
  <c r="J709" i="1"/>
  <c r="J713" i="1"/>
  <c r="J711" i="1"/>
  <c r="J710" i="1"/>
  <c r="J708" i="1"/>
  <c r="J707" i="1"/>
  <c r="J706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1" i="1"/>
  <c r="J690" i="1"/>
  <c r="J689" i="1"/>
  <c r="J688" i="1"/>
  <c r="J686" i="1"/>
  <c r="J685" i="1"/>
  <c r="J692" i="1"/>
  <c r="J657" i="1"/>
  <c r="J654" i="1"/>
  <c r="J682" i="1"/>
  <c r="J675" i="1"/>
  <c r="J679" i="1"/>
  <c r="J683" i="1"/>
  <c r="J681" i="1"/>
  <c r="J680" i="1"/>
  <c r="J678" i="1"/>
  <c r="J677" i="1"/>
  <c r="J676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1" i="1"/>
  <c r="J660" i="1"/>
  <c r="J659" i="1"/>
  <c r="J658" i="1"/>
  <c r="J656" i="1"/>
  <c r="J655" i="1"/>
  <c r="J662" i="1"/>
  <c r="J623" i="1"/>
  <c r="J621" i="1"/>
  <c r="J651" i="1"/>
  <c r="J639" i="1"/>
  <c r="J650" i="1"/>
  <c r="J653" i="1"/>
  <c r="J652" i="1"/>
  <c r="J649" i="1"/>
  <c r="J648" i="1"/>
  <c r="J647" i="1"/>
  <c r="J646" i="1"/>
  <c r="J645" i="1"/>
  <c r="J644" i="1"/>
  <c r="J643" i="1"/>
  <c r="J642" i="1"/>
  <c r="J641" i="1"/>
  <c r="J640" i="1"/>
  <c r="J638" i="1"/>
  <c r="J637" i="1"/>
  <c r="J636" i="1"/>
  <c r="J635" i="1"/>
  <c r="J634" i="1"/>
  <c r="J633" i="1"/>
  <c r="J632" i="1"/>
  <c r="J631" i="1"/>
  <c r="J630" i="1"/>
  <c r="J629" i="1"/>
  <c r="J627" i="1"/>
  <c r="J626" i="1"/>
  <c r="J625" i="1"/>
  <c r="J624" i="1"/>
  <c r="J622" i="1"/>
  <c r="J628" i="1"/>
  <c r="J589" i="1"/>
  <c r="J587" i="1"/>
  <c r="J619" i="1"/>
  <c r="J605" i="1"/>
  <c r="J617" i="1"/>
  <c r="J620" i="1"/>
  <c r="J618" i="1"/>
  <c r="J616" i="1"/>
  <c r="J615" i="1"/>
  <c r="J614" i="1"/>
  <c r="J613" i="1"/>
  <c r="J612" i="1"/>
  <c r="J611" i="1"/>
  <c r="J610" i="1"/>
  <c r="J609" i="1"/>
  <c r="J608" i="1"/>
  <c r="J607" i="1"/>
  <c r="J606" i="1"/>
  <c r="J604" i="1"/>
  <c r="J603" i="1"/>
  <c r="J602" i="1"/>
  <c r="J601" i="1"/>
  <c r="J600" i="1"/>
  <c r="J599" i="1"/>
  <c r="J598" i="1"/>
  <c r="J597" i="1"/>
  <c r="J596" i="1"/>
  <c r="J595" i="1"/>
  <c r="J593" i="1"/>
  <c r="J592" i="1"/>
  <c r="J591" i="1"/>
  <c r="J590" i="1"/>
  <c r="J588" i="1"/>
  <c r="J594" i="1"/>
  <c r="J555" i="1"/>
  <c r="J553" i="1"/>
  <c r="J584" i="1"/>
  <c r="J571" i="1"/>
  <c r="J582" i="1"/>
  <c r="J586" i="1"/>
  <c r="J585" i="1"/>
  <c r="J583" i="1"/>
  <c r="J581" i="1"/>
  <c r="J580" i="1"/>
  <c r="J579" i="1"/>
  <c r="J578" i="1"/>
  <c r="J577" i="1"/>
  <c r="J576" i="1"/>
  <c r="J575" i="1"/>
  <c r="J574" i="1"/>
  <c r="J573" i="1"/>
  <c r="J572" i="1"/>
  <c r="J570" i="1"/>
  <c r="J569" i="1"/>
  <c r="J568" i="1"/>
  <c r="J567" i="1"/>
  <c r="J566" i="1"/>
  <c r="J565" i="1"/>
  <c r="J564" i="1"/>
  <c r="J563" i="1"/>
  <c r="J562" i="1"/>
  <c r="J561" i="1"/>
  <c r="J559" i="1"/>
  <c r="J558" i="1"/>
  <c r="J557" i="1"/>
  <c r="J556" i="1"/>
  <c r="J554" i="1"/>
  <c r="J560" i="1"/>
  <c r="J521" i="1"/>
  <c r="J519" i="1"/>
  <c r="J550" i="1"/>
  <c r="J537" i="1"/>
  <c r="J549" i="1"/>
  <c r="J552" i="1"/>
  <c r="J551" i="1"/>
  <c r="J548" i="1"/>
  <c r="J547" i="1"/>
  <c r="J546" i="1"/>
  <c r="J545" i="1"/>
  <c r="J544" i="1"/>
  <c r="J543" i="1"/>
  <c r="J542" i="1"/>
  <c r="J541" i="1"/>
  <c r="J540" i="1"/>
  <c r="J539" i="1"/>
  <c r="J538" i="1"/>
  <c r="J536" i="1"/>
  <c r="J535" i="1"/>
  <c r="J534" i="1"/>
  <c r="J533" i="1"/>
  <c r="J532" i="1"/>
  <c r="J531" i="1"/>
  <c r="J530" i="1"/>
  <c r="J529" i="1"/>
  <c r="J528" i="1"/>
  <c r="J527" i="1"/>
  <c r="J525" i="1"/>
  <c r="J524" i="1"/>
  <c r="J523" i="1"/>
  <c r="J522" i="1"/>
  <c r="J520" i="1"/>
  <c r="J526" i="1"/>
  <c r="J499" i="1"/>
  <c r="J496" i="1"/>
  <c r="J495" i="1"/>
  <c r="J515" i="1"/>
  <c r="J518" i="1"/>
  <c r="J517" i="1"/>
  <c r="J516" i="1"/>
  <c r="J514" i="1"/>
  <c r="J513" i="1"/>
  <c r="J512" i="1"/>
  <c r="J511" i="1"/>
  <c r="J510" i="1"/>
  <c r="J509" i="1"/>
  <c r="J508" i="1"/>
  <c r="J507" i="1"/>
  <c r="J506" i="1"/>
  <c r="J505" i="1"/>
  <c r="J503" i="1"/>
  <c r="J502" i="1"/>
  <c r="J501" i="1"/>
  <c r="J500" i="1"/>
  <c r="J498" i="1"/>
  <c r="J497" i="1"/>
  <c r="J504" i="1"/>
  <c r="J475" i="1"/>
  <c r="J472" i="1"/>
  <c r="J471" i="1"/>
  <c r="J491" i="1"/>
  <c r="J494" i="1"/>
  <c r="J493" i="1"/>
  <c r="J492" i="1"/>
  <c r="J490" i="1"/>
  <c r="J489" i="1"/>
  <c r="J488" i="1"/>
  <c r="J487" i="1"/>
  <c r="J486" i="1"/>
  <c r="J485" i="1"/>
  <c r="J484" i="1"/>
  <c r="J483" i="1"/>
  <c r="J482" i="1"/>
  <c r="J481" i="1"/>
  <c r="J479" i="1"/>
  <c r="J478" i="1"/>
  <c r="J477" i="1"/>
  <c r="J476" i="1"/>
  <c r="J474" i="1"/>
  <c r="J473" i="1"/>
  <c r="J480" i="1"/>
  <c r="J451" i="1"/>
  <c r="J448" i="1"/>
  <c r="J447" i="1"/>
  <c r="J467" i="1"/>
  <c r="J470" i="1"/>
  <c r="J469" i="1"/>
  <c r="J468" i="1"/>
  <c r="J466" i="1"/>
  <c r="J465" i="1"/>
  <c r="J464" i="1"/>
  <c r="J463" i="1"/>
  <c r="J462" i="1"/>
  <c r="J461" i="1"/>
  <c r="J460" i="1"/>
  <c r="J459" i="1"/>
  <c r="J458" i="1"/>
  <c r="J457" i="1"/>
  <c r="J455" i="1"/>
  <c r="J454" i="1"/>
  <c r="J453" i="1"/>
  <c r="J452" i="1"/>
  <c r="J450" i="1"/>
  <c r="J449" i="1"/>
  <c r="J456" i="1"/>
  <c r="J425" i="1"/>
  <c r="J422" i="1"/>
  <c r="J446" i="1"/>
  <c r="J442" i="1"/>
  <c r="J445" i="1"/>
  <c r="J444" i="1"/>
  <c r="J443" i="1"/>
  <c r="J441" i="1"/>
  <c r="J440" i="1"/>
  <c r="J439" i="1"/>
  <c r="J438" i="1"/>
  <c r="J437" i="1"/>
  <c r="J436" i="1"/>
  <c r="J435" i="1"/>
  <c r="J434" i="1"/>
  <c r="J433" i="1"/>
  <c r="J431" i="1"/>
  <c r="J432" i="1"/>
  <c r="J429" i="1"/>
  <c r="J428" i="1"/>
  <c r="J427" i="1"/>
  <c r="J426" i="1"/>
  <c r="J424" i="1"/>
  <c r="J423" i="1"/>
  <c r="J430" i="1"/>
  <c r="J396" i="1"/>
  <c r="J395" i="1"/>
  <c r="J421" i="1"/>
  <c r="J414" i="1"/>
  <c r="J420" i="1"/>
  <c r="J419" i="1"/>
  <c r="J418" i="1"/>
  <c r="J417" i="1"/>
  <c r="J416" i="1"/>
  <c r="J415" i="1"/>
  <c r="J413" i="1"/>
  <c r="J412" i="1"/>
  <c r="J411" i="1"/>
  <c r="J410" i="1"/>
  <c r="J409" i="1"/>
  <c r="J408" i="1"/>
  <c r="J407" i="1"/>
  <c r="J406" i="1"/>
  <c r="J405" i="1"/>
  <c r="J404" i="1"/>
  <c r="J402" i="1"/>
  <c r="J401" i="1"/>
  <c r="J400" i="1"/>
  <c r="J399" i="1"/>
  <c r="J398" i="1"/>
  <c r="J397" i="1"/>
  <c r="J403" i="1"/>
  <c r="J369" i="1"/>
  <c r="J368" i="1"/>
  <c r="J394" i="1"/>
  <c r="J387" i="1"/>
  <c r="J393" i="1"/>
  <c r="J376" i="1"/>
  <c r="J392" i="1"/>
  <c r="J391" i="1"/>
  <c r="J390" i="1"/>
  <c r="J389" i="1"/>
  <c r="J388" i="1"/>
  <c r="J386" i="1"/>
  <c r="J385" i="1"/>
  <c r="J384" i="1"/>
  <c r="J383" i="1"/>
  <c r="J382" i="1"/>
  <c r="J381" i="1"/>
  <c r="J380" i="1"/>
  <c r="J379" i="1"/>
  <c r="J378" i="1"/>
  <c r="J377" i="1"/>
  <c r="J375" i="1"/>
  <c r="J374" i="1"/>
  <c r="J373" i="1"/>
  <c r="J372" i="1"/>
  <c r="J371" i="1"/>
  <c r="J370" i="1"/>
  <c r="J342" i="1"/>
  <c r="J341" i="1"/>
  <c r="J367" i="1"/>
  <c r="J360" i="1"/>
  <c r="J366" i="1"/>
  <c r="J365" i="1"/>
  <c r="J364" i="1"/>
  <c r="J363" i="1"/>
  <c r="J362" i="1"/>
  <c r="J361" i="1"/>
  <c r="J359" i="1"/>
  <c r="J358" i="1"/>
  <c r="J357" i="1"/>
  <c r="J356" i="1"/>
  <c r="J355" i="1"/>
  <c r="J354" i="1"/>
  <c r="J353" i="1"/>
  <c r="J352" i="1"/>
  <c r="J351" i="1"/>
  <c r="J350" i="1"/>
  <c r="J348" i="1"/>
  <c r="J347" i="1"/>
  <c r="J346" i="1"/>
  <c r="J345" i="1"/>
  <c r="J344" i="1"/>
  <c r="J343" i="1"/>
  <c r="J349" i="1"/>
  <c r="J315" i="1"/>
  <c r="J314" i="1"/>
  <c r="J340" i="1"/>
  <c r="J333" i="1"/>
  <c r="J339" i="1"/>
  <c r="J338" i="1"/>
  <c r="J337" i="1"/>
  <c r="J336" i="1"/>
  <c r="J335" i="1"/>
  <c r="J334" i="1"/>
  <c r="J332" i="1"/>
  <c r="J331" i="1"/>
  <c r="J330" i="1"/>
  <c r="J329" i="1"/>
  <c r="J328" i="1"/>
  <c r="J327" i="1"/>
  <c r="J326" i="1"/>
  <c r="J325" i="1"/>
  <c r="J324" i="1"/>
  <c r="J323" i="1"/>
  <c r="J321" i="1"/>
  <c r="J320" i="1"/>
  <c r="J319" i="1"/>
  <c r="J318" i="1"/>
  <c r="J317" i="1"/>
  <c r="J316" i="1"/>
  <c r="J322" i="1"/>
  <c r="J294" i="1"/>
  <c r="J293" i="1"/>
  <c r="J313" i="1"/>
  <c r="J308" i="1"/>
  <c r="J312" i="1"/>
  <c r="J300" i="1"/>
  <c r="J311" i="1"/>
  <c r="J310" i="1"/>
  <c r="J309" i="1"/>
  <c r="J307" i="1"/>
  <c r="J306" i="1"/>
  <c r="J305" i="1"/>
  <c r="J304" i="1"/>
  <c r="J303" i="1"/>
  <c r="J302" i="1"/>
  <c r="J301" i="1"/>
  <c r="J299" i="1"/>
  <c r="J298" i="1"/>
  <c r="J297" i="1"/>
  <c r="J296" i="1"/>
  <c r="J295" i="1"/>
  <c r="J273" i="1"/>
  <c r="J272" i="1"/>
  <c r="J292" i="1"/>
  <c r="J287" i="1"/>
  <c r="J291" i="1"/>
  <c r="J279" i="1"/>
  <c r="J290" i="1"/>
  <c r="J289" i="1"/>
  <c r="J288" i="1"/>
  <c r="J286" i="1"/>
  <c r="J285" i="1"/>
  <c r="J284" i="1"/>
  <c r="J283" i="1"/>
  <c r="J282" i="1"/>
  <c r="J281" i="1"/>
  <c r="J280" i="1"/>
  <c r="J278" i="1"/>
  <c r="J277" i="1"/>
  <c r="J276" i="1"/>
  <c r="J275" i="1"/>
  <c r="J274" i="1"/>
  <c r="J252" i="1"/>
  <c r="J251" i="1"/>
  <c r="J271" i="1"/>
  <c r="J266" i="1"/>
  <c r="J270" i="1"/>
  <c r="J258" i="1"/>
  <c r="J269" i="1"/>
  <c r="J268" i="1"/>
  <c r="J267" i="1"/>
  <c r="J265" i="1"/>
  <c r="J264" i="1"/>
  <c r="J263" i="1"/>
  <c r="J262" i="1"/>
  <c r="J261" i="1"/>
  <c r="J260" i="1"/>
  <c r="J259" i="1"/>
  <c r="J257" i="1"/>
  <c r="J256" i="1"/>
  <c r="J255" i="1"/>
  <c r="J254" i="1"/>
  <c r="J253" i="1"/>
  <c r="J231" i="1"/>
  <c r="J230" i="1"/>
  <c r="J250" i="1"/>
  <c r="J245" i="1"/>
  <c r="J249" i="1"/>
  <c r="J237" i="1"/>
  <c r="J248" i="1"/>
  <c r="J247" i="1"/>
  <c r="J246" i="1"/>
  <c r="J244" i="1"/>
  <c r="J243" i="1"/>
  <c r="J242" i="1"/>
  <c r="J241" i="1"/>
  <c r="J240" i="1"/>
  <c r="J239" i="1"/>
  <c r="J238" i="1"/>
  <c r="J236" i="1"/>
  <c r="J235" i="1"/>
  <c r="J234" i="1"/>
  <c r="J233" i="1"/>
  <c r="J232" i="1"/>
  <c r="DG1695" i="1" l="1"/>
  <c r="DG1690" i="1"/>
  <c r="DD1695" i="1"/>
  <c r="DD1690" i="1"/>
  <c r="DA1679" i="1"/>
  <c r="DA1695" i="1"/>
  <c r="DA1690" i="1"/>
  <c r="DA1676" i="1"/>
  <c r="CX1679" i="1"/>
  <c r="CX1695" i="1"/>
  <c r="CX1690" i="1"/>
  <c r="CX1676" i="1"/>
  <c r="CU1679" i="1"/>
  <c r="CU1695" i="1"/>
  <c r="CU1690" i="1"/>
  <c r="CU1676" i="1"/>
  <c r="CR1679" i="1"/>
  <c r="CR1695" i="1"/>
  <c r="CR1690" i="1"/>
  <c r="CR1676" i="1"/>
  <c r="CO1679" i="1"/>
  <c r="CO1695" i="1"/>
  <c r="CO1690" i="1"/>
  <c r="CO1676" i="1"/>
  <c r="CL1679" i="1"/>
  <c r="CL1695" i="1"/>
  <c r="CL1690" i="1"/>
  <c r="CL1676" i="1"/>
  <c r="CG1695" i="1" l="1"/>
  <c r="CG1690" i="1"/>
  <c r="CG1679" i="1"/>
  <c r="CG1676" i="1"/>
</calcChain>
</file>

<file path=xl/sharedStrings.xml><?xml version="1.0" encoding="utf-8"?>
<sst xmlns="http://schemas.openxmlformats.org/spreadsheetml/2006/main" count="5735" uniqueCount="300">
  <si>
    <t>SimulationName</t>
  </si>
  <si>
    <t>Clock.Today</t>
  </si>
  <si>
    <t>cultivar</t>
  </si>
  <si>
    <t>squarz</t>
  </si>
  <si>
    <t>bollz</t>
  </si>
  <si>
    <t>openz</t>
  </si>
  <si>
    <t>flowers</t>
  </si>
  <si>
    <t>abs</t>
  </si>
  <si>
    <t>percent_l</t>
  </si>
  <si>
    <t>Sicot 748B3F</t>
  </si>
  <si>
    <t>Sicot 71B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</si>
  <si>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</si>
  <si>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</si>
  <si>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</si>
  <si>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</si>
  <si>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</si>
  <si>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</si>
  <si>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</si>
  <si>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</si>
  <si>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</si>
  <si>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</si>
  <si>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</si>
  <si>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</si>
  <si>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</si>
  <si>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</si>
  <si>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</si>
  <si>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</si>
  <si>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</si>
  <si>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</si>
  <si>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</si>
  <si>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</si>
  <si>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</si>
  <si>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</si>
  <si>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</si>
  <si>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</si>
  <si>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</si>
  <si>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</si>
  <si>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</si>
  <si>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</si>
  <si>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</si>
  <si>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</si>
  <si>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</si>
  <si>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</si>
  <si>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</si>
  <si>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</si>
  <si>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</si>
  <si>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</si>
  <si>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MIR20</t>
  </si>
  <si>
    <t>HRF20</t>
  </si>
  <si>
    <t>openz_%</t>
  </si>
  <si>
    <t>bolls_sc</t>
  </si>
  <si>
    <t>unh_bollz</t>
  </si>
  <si>
    <t>Sicot 80</t>
  </si>
  <si>
    <t>NAR0708Ir45</t>
  </si>
  <si>
    <t>NAR0809Ir45</t>
  </si>
  <si>
    <t>NAR0708Ir55</t>
  </si>
  <si>
    <t>NAR0809Ir55</t>
  </si>
  <si>
    <t>NAR0708Ir68</t>
  </si>
  <si>
    <t>NAR0809Ir68</t>
  </si>
  <si>
    <t>NAR0708Ir80</t>
  </si>
  <si>
    <t>NAR0809Ir80</t>
  </si>
  <si>
    <t>Cotton.Phenology.DaysAfterSowing</t>
  </si>
  <si>
    <t>Cotton.Root.Depth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</si>
  <si>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</si>
  <si>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</si>
  <si>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</si>
  <si>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</si>
  <si>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</si>
  <si>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</si>
  <si>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</si>
  <si>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</si>
  <si>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</si>
  <si>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</si>
  <si>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</si>
  <si>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</si>
  <si>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</si>
  <si>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</si>
  <si>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</si>
  <si>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</si>
  <si>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</si>
  <si>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</si>
  <si>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</si>
  <si>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</si>
  <si>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</si>
  <si>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</si>
  <si>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</si>
  <si>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</si>
  <si>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</si>
  <si>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</si>
  <si>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</si>
  <si>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</si>
  <si>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</si>
  <si>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</si>
  <si>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</si>
  <si>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</si>
  <si>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</si>
  <si>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</si>
  <si>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</si>
  <si>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</si>
  <si>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</si>
  <si>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</si>
  <si>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</si>
  <si>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</si>
  <si>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</si>
  <si>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</si>
  <si>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</si>
  <si>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</si>
  <si>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</si>
  <si>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</si>
  <si>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</si>
  <si>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</si>
  <si>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</si>
  <si>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</si>
  <si>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</si>
  <si>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</si>
  <si>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</si>
  <si>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</si>
  <si>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</si>
  <si>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</si>
  <si>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</si>
  <si>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</si>
  <si>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</si>
  <si>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</si>
  <si>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</si>
  <si>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</si>
  <si>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</si>
  <si>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</si>
  <si>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</si>
  <si>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</si>
  <si>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</si>
  <si>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</si>
  <si>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</si>
  <si>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</si>
  <si>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</si>
  <si>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</si>
  <si>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</si>
  <si>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</si>
  <si>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</si>
  <si>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</si>
  <si>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</si>
  <si>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</si>
  <si>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</si>
  <si>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</si>
  <si>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</si>
  <si>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</si>
  <si>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</si>
  <si>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</si>
  <si>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</si>
  <si>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</si>
  <si>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</si>
  <si>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</si>
  <si>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</si>
  <si>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</si>
  <si>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</si>
  <si>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</si>
  <si>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</si>
  <si>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</si>
  <si>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</si>
  <si>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</si>
  <si>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</si>
  <si>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</si>
  <si>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</si>
  <si>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</si>
  <si>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</si>
  <si>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</si>
  <si>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</si>
  <si>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</si>
  <si>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</si>
  <si>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</si>
  <si>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Cotton.Sites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</si>
  <si>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</si>
  <si>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</si>
  <si>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</si>
  <si>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</si>
  <si>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</si>
  <si>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</si>
  <si>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</si>
  <si>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</si>
  <si>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</si>
  <si>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</si>
  <si>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</si>
  <si>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</si>
  <si>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TotalWaterMM</t>
  </si>
  <si>
    <t>Cutout</t>
  </si>
  <si>
    <t>SW2400mm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</si>
  <si>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</si>
  <si>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</si>
  <si>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</si>
  <si>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</si>
  <si>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</si>
  <si>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</si>
  <si>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</si>
  <si>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</si>
  <si>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</si>
  <si>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</si>
  <si>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</si>
  <si>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</si>
  <si>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</si>
  <si>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</si>
  <si>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</si>
  <si>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</si>
  <si>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</si>
  <si>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</si>
  <si>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</si>
  <si>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</si>
  <si>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</si>
  <si>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Cotton.Lint.Wt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</si>
  <si>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</si>
  <si>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</si>
  <si>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</si>
  <si>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</si>
  <si>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</si>
  <si>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</si>
  <si>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</si>
  <si>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LeafArea.Site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</si>
  <si>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</si>
  <si>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</si>
  <si>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</si>
  <si>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</si>
  <si>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</si>
  <si>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</si>
  <si>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</si>
  <si>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</si>
  <si>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</si>
  <si>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ACRI_Drip_25_0708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</si>
  <si>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</si>
  <si>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</si>
  <si>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</si>
  <si>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</si>
  <si>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</si>
  <si>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</si>
  <si>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</si>
  <si>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</si>
  <si>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</si>
  <si>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</si>
  <si>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</si>
  <si>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</si>
  <si>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</si>
  <si>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</si>
  <si>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</si>
  <si>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</si>
  <si>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</si>
  <si>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</si>
  <si>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</si>
  <si>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</si>
  <si>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</si>
  <si>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</si>
  <si>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</si>
  <si>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</si>
  <si>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</si>
  <si>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</si>
  <si>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</si>
  <si>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</si>
  <si>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</si>
  <si>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</si>
  <si>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</si>
  <si>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</si>
  <si>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</si>
  <si>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</si>
  <si>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</si>
  <si>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</si>
  <si>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</si>
  <si>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</si>
  <si>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</si>
  <si>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</si>
  <si>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</si>
  <si>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</si>
  <si>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</si>
  <si>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</si>
  <si>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</si>
  <si>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</si>
  <si>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</si>
  <si>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</si>
  <si>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</si>
  <si>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</si>
  <si>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</si>
  <si>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</si>
  <si>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</si>
  <si>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</si>
  <si>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</si>
  <si>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Soil.Water.Volumetric(11)</t>
  </si>
  <si>
    <t>Soil.Water.Volumetric(12)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</si>
  <si>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</si>
  <si>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</si>
  <si>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</si>
  <si>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</si>
  <si>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</si>
  <si>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</si>
  <si>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</si>
  <si>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</si>
  <si>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Soil.Water.MM(9)</t>
  </si>
  <si>
    <t>Soil.Water.MM(10)</t>
  </si>
  <si>
    <t>Soil.Water.MM(11)</t>
  </si>
  <si>
    <t>Soil.Water.MM(12)</t>
  </si>
  <si>
    <t>TotalSW180cm</t>
  </si>
  <si>
    <t>Cotton.Boll.Wt</t>
  </si>
  <si>
    <t>Cotton.Boll.NConc</t>
  </si>
  <si>
    <t>Cotton.Boll.N</t>
  </si>
  <si>
    <t>Cotton.Boll.HarvestIndex</t>
  </si>
  <si>
    <t>AboveGround.Partitioning.Boll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</si>
</sst>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0.00000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</cellStyleXfs>
  <cellXfs count="26">
    <xf numFmtId="0" fontId="0" fillId="0" borderId="0" xfId="0"/>
    <xf numFmtId="1" fontId="3" fillId="0" borderId="0" xfId="2" applyNumberFormat="1" applyFill="1"/>
    <xf numFmtId="1" fontId="2" fillId="0" borderId="0" xfId="1" applyNumberForma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1" fillId="0" borderId="0" xfId="0" applyNumberFormat="1" applyFont="1"/>
    <xf numFmtId="167" fontId="2" fillId="0" borderId="0" xfId="1" applyNumberFormat="1" applyFill="1"/>
    <xf numFmtId="0" fontId="2" fillId="0" borderId="0" xfId="1" applyFill="1"/>
    <xf numFmtId="0" fontId="1" fillId="0" borderId="0" xfId="0" applyFont="1"/>
    <xf numFmtId="14" fontId="0" fillId="0" borderId="0" xfId="0" applyNumberFormat="1"/>
    <xf numFmtId="168" fontId="0" fillId="0" borderId="0" xfId="0" applyNumberFormat="1"/>
    <xf numFmtId="164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166" fontId="1" fillId="0" borderId="0" xfId="0" applyNumberFormat="1" applyFont="1"/>
    <xf numFmtId="15" fontId="0" fillId="0" borderId="0" xfId="0" applyNumberFormat="1"/>
    <xf numFmtId="0" fontId="4" fillId="0" borderId="0" xfId="0" applyFont="1"/>
    <xf numFmtId="0" fontId="0" fillId="0" borderId="1" xfId="0" applyBorder="1"/>
    <xf numFmtId="0" fontId="0" fillId="4" borderId="0" xfId="0" applyFill="1"/>
    <xf numFmtId="2" fontId="5" fillId="0" borderId="0" xfId="0" applyNumberFormat="1" applyFont="1"/>
    <xf numFmtId="0" fontId="5" fillId="0" borderId="0" xfId="0" applyFont="1"/>
    <xf numFmtId="169" fontId="0" fillId="0" borderId="0" xfId="0" applyNumberFormat="1"/>
  </cellXfs>
  <cellStyles count="3">
    <cellStyle name="Bad" xfId="1" builtinId="27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FB2262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39.5703125" defaultRowHeight="15" x14ac:dyDescent="0.25"/>
  <cols>
    <col min="1" max="1" width="28.7109375" bestFit="1" customWidth="1"/>
    <col min="2" max="2" width="24.28515625" bestFit="1" customWidth="1"/>
    <col min="3" max="3" width="13.85546875" bestFit="1" customWidth="1"/>
    <col min="4" max="4" width="25.140625" customWidth="1"/>
    <col min="5" max="5" width="37.5703125" customWidth="1"/>
    <col min="6" max="6" width="35.7109375" bestFit="1" customWidth="1"/>
    <col min="7" max="7" width="12.140625" bestFit="1" customWidth="1"/>
    <col min="8" max="8" width="31.140625" customWidth="1"/>
    <col min="9" max="9" width="32" customWidth="1"/>
    <col min="10" max="10" width="19.140625" customWidth="1"/>
    <col min="11" max="12" width="20.28515625" customWidth="1"/>
    <col min="13" max="13" width="26.7109375" customWidth="1"/>
    <col min="14" max="14" width="21.7109375" customWidth="1"/>
    <col min="15" max="15" width="18.7109375" customWidth="1"/>
    <col min="16" max="16" width="13.42578125" customWidth="1"/>
    <col min="17" max="17" width="16.42578125" customWidth="1"/>
    <col min="18" max="18" width="15.42578125" customWidth="1"/>
    <col min="19" max="19" width="14.85546875" customWidth="1"/>
    <col min="20" max="20" width="17.85546875" customWidth="1"/>
    <col min="21" max="21" width="17.7109375" customWidth="1"/>
    <col min="22" max="22" width="21" customWidth="1"/>
    <col min="23" max="23" width="16.5703125" customWidth="1"/>
    <col min="24" max="24" width="29.42578125" customWidth="1"/>
    <col min="25" max="25" width="33.85546875" customWidth="1"/>
    <col min="26" max="26" width="33.5703125" customWidth="1"/>
    <col min="27" max="27" width="38" customWidth="1"/>
    <col min="28" max="28" width="21.140625" customWidth="1"/>
    <col min="29" max="29" width="17" customWidth="1"/>
    <col min="30" max="30" width="21.42578125" customWidth="1"/>
    <col min="31" max="31" width="25.140625" customWidth="1"/>
    <col min="32" max="32" width="29.5703125" customWidth="1"/>
    <col min="33" max="33" width="26.28515625" customWidth="1"/>
    <col min="34" max="34" width="24" customWidth="1"/>
    <col min="35" max="35" width="25.5703125" bestFit="1" customWidth="1"/>
    <col min="36" max="36" width="24.42578125" bestFit="1" customWidth="1"/>
    <col min="37" max="37" width="15.7109375" bestFit="1" customWidth="1"/>
    <col min="38" max="38" width="17.5703125" bestFit="1" customWidth="1"/>
    <col min="39" max="40" width="12" style="22" bestFit="1" customWidth="1"/>
    <col min="41" max="41" width="7.7109375" style="22" bestFit="1" customWidth="1"/>
    <col min="42" max="42" width="8.85546875" bestFit="1" customWidth="1"/>
    <col min="43" max="43" width="12" style="22" bestFit="1" customWidth="1"/>
    <col min="44" max="44" width="12" style="22" customWidth="1"/>
    <col min="45" max="45" width="7.7109375" style="22" bestFit="1" customWidth="1"/>
    <col min="46" max="46" width="10" style="22" bestFit="1" customWidth="1"/>
    <col min="47" max="47" width="12.5703125" style="22" bestFit="1" customWidth="1"/>
    <col min="48" max="48" width="8.28515625" style="22" bestFit="1" customWidth="1"/>
    <col min="49" max="49" width="11.7109375" bestFit="1" customWidth="1"/>
    <col min="50" max="50" width="10.7109375" bestFit="1" customWidth="1"/>
    <col min="51" max="51" width="12" bestFit="1" customWidth="1"/>
    <col min="52" max="52" width="16.5703125" bestFit="1" customWidth="1"/>
    <col min="53" max="53" width="19.85546875" bestFit="1" customWidth="1"/>
    <col min="54" max="54" width="15.42578125" bestFit="1" customWidth="1"/>
    <col min="55" max="55" width="25.7109375" bestFit="1" customWidth="1"/>
    <col min="56" max="56" width="24.5703125" bestFit="1" customWidth="1"/>
    <col min="57" max="57" width="26" bestFit="1" customWidth="1"/>
    <col min="58" max="58" width="23.85546875" bestFit="1" customWidth="1"/>
    <col min="59" max="59" width="11.7109375" bestFit="1" customWidth="1"/>
    <col min="60" max="60" width="16.42578125" bestFit="1" customWidth="1"/>
    <col min="61" max="61" width="17.5703125" bestFit="1" customWidth="1"/>
    <col min="62" max="62" width="20.85546875" bestFit="1" customWidth="1"/>
    <col min="63" max="63" width="16.42578125" bestFit="1" customWidth="1"/>
    <col min="64" max="64" width="13.42578125" bestFit="1" customWidth="1"/>
    <col min="65" max="65" width="6.7109375" bestFit="1" customWidth="1"/>
    <col min="66" max="66" width="4.28515625" bestFit="1" customWidth="1"/>
    <col min="67" max="67" width="16.28515625" bestFit="1" customWidth="1"/>
    <col min="68" max="68" width="32.42578125" bestFit="1" customWidth="1"/>
    <col min="69" max="69" width="31.42578125" bestFit="1" customWidth="1"/>
    <col min="70" max="70" width="31.140625" bestFit="1" customWidth="1"/>
    <col min="71" max="71" width="14.140625" bestFit="1" customWidth="1"/>
    <col min="72" max="72" width="9" bestFit="1" customWidth="1"/>
    <col min="73" max="73" width="7.5703125" bestFit="1" customWidth="1"/>
    <col min="74" max="74" width="8.7109375" bestFit="1" customWidth="1"/>
    <col min="75" max="75" width="10" bestFit="1" customWidth="1"/>
    <col min="76" max="76" width="7.140625" bestFit="1" customWidth="1"/>
    <col min="77" max="77" width="6.28515625" bestFit="1" customWidth="1"/>
    <col min="78" max="78" width="15.140625" bestFit="1" customWidth="1"/>
    <col min="79" max="79" width="12" bestFit="1" customWidth="1"/>
    <col min="80" max="80" width="11.28515625" bestFit="1" customWidth="1"/>
    <col min="81" max="81" width="10.28515625" bestFit="1" customWidth="1"/>
    <col min="82" max="82" width="10.5703125" bestFit="1" customWidth="1"/>
    <col min="83" max="83" width="12" bestFit="1" customWidth="1"/>
    <col min="84" max="84" width="11.7109375" bestFit="1" customWidth="1"/>
    <col min="85" max="85" width="16.7109375" bestFit="1" customWidth="1"/>
    <col min="86" max="86" width="13.5703125" bestFit="1" customWidth="1"/>
    <col min="87" max="87" width="16.28515625" bestFit="1" customWidth="1"/>
    <col min="88" max="88" width="25.85546875" bestFit="1" customWidth="1"/>
    <col min="89" max="89" width="11.140625" bestFit="1" customWidth="1"/>
    <col min="90" max="90" width="19.140625" bestFit="1" customWidth="1"/>
    <col min="91" max="91" width="25.85546875" bestFit="1" customWidth="1"/>
    <col min="92" max="92" width="11.140625" bestFit="1" customWidth="1"/>
    <col min="93" max="93" width="19.140625" bestFit="1" customWidth="1"/>
    <col min="94" max="94" width="25.85546875" bestFit="1" customWidth="1"/>
    <col min="95" max="95" width="11.140625" bestFit="1" customWidth="1"/>
    <col min="96" max="96" width="19.140625" bestFit="1" customWidth="1"/>
    <col min="97" max="97" width="25.85546875" bestFit="1" customWidth="1"/>
    <col min="98" max="98" width="11.140625" bestFit="1" customWidth="1"/>
    <col min="99" max="99" width="19.140625" bestFit="1" customWidth="1"/>
    <col min="100" max="100" width="25.85546875" bestFit="1" customWidth="1"/>
    <col min="101" max="101" width="11.140625" bestFit="1" customWidth="1"/>
    <col min="102" max="102" width="19.140625" bestFit="1" customWidth="1"/>
    <col min="103" max="103" width="25.85546875" bestFit="1" customWidth="1"/>
    <col min="104" max="104" width="11.140625" bestFit="1" customWidth="1"/>
    <col min="105" max="105" width="19.140625" bestFit="1" customWidth="1"/>
    <col min="106" max="106" width="25.85546875" bestFit="1" customWidth="1"/>
    <col min="107" max="107" width="11.140625" bestFit="1" customWidth="1"/>
    <col min="108" max="108" width="19.140625" bestFit="1" customWidth="1"/>
    <col min="109" max="109" width="25.85546875" bestFit="1" customWidth="1"/>
    <col min="110" max="110" width="11.140625" bestFit="1" customWidth="1"/>
    <col min="111" max="111" width="19.140625" bestFit="1" customWidth="1"/>
    <col min="112" max="112" width="25.85546875" bestFit="1" customWidth="1"/>
    <col min="113" max="113" width="11.140625" bestFit="1" customWidth="1"/>
    <col min="114" max="114" width="19.140625" bestFit="1" customWidth="1"/>
    <col min="115" max="115" width="26.85546875" bestFit="1" customWidth="1"/>
    <col min="116" max="116" width="12.140625" bestFit="1" customWidth="1"/>
    <col min="117" max="117" width="20.28515625" bestFit="1" customWidth="1"/>
    <col min="118" max="118" width="26.85546875" bestFit="1" customWidth="1"/>
    <col min="119" max="119" width="12.140625" bestFit="1" customWidth="1"/>
    <col min="120" max="120" width="20.28515625" bestFit="1" customWidth="1"/>
    <col min="121" max="121" width="26.85546875" bestFit="1" customWidth="1"/>
    <col min="122" max="122" width="12.140625" bestFit="1" customWidth="1"/>
    <col min="123" max="123" width="20.28515625" bestFit="1" customWidth="1"/>
    <col min="124" max="124" width="7.140625" bestFit="1" customWidth="1"/>
    <col min="125" max="125" width="18.140625" bestFit="1" customWidth="1"/>
    <col min="126" max="126" width="18.28515625" bestFit="1" customWidth="1"/>
    <col min="127" max="127" width="18.140625" bestFit="1" customWidth="1"/>
    <col min="128" max="128" width="18.28515625" bestFit="1" customWidth="1"/>
    <col min="129" max="129" width="18.140625" bestFit="1" customWidth="1"/>
    <col min="130" max="130" width="18.28515625" bestFit="1" customWidth="1"/>
    <col min="131" max="131" width="18.140625" bestFit="1" customWidth="1"/>
    <col min="132" max="132" width="18.28515625" bestFit="1" customWidth="1"/>
    <col min="133" max="133" width="18.140625" bestFit="1" customWidth="1"/>
    <col min="134" max="134" width="18.28515625" bestFit="1" customWidth="1"/>
    <col min="135" max="135" width="18.140625" bestFit="1" customWidth="1"/>
    <col min="136" max="136" width="18.28515625" bestFit="1" customWidth="1"/>
    <col min="137" max="137" width="18.140625" bestFit="1" customWidth="1"/>
    <col min="138" max="138" width="18.28515625" bestFit="1" customWidth="1"/>
    <col min="139" max="139" width="18.140625" bestFit="1" customWidth="1"/>
    <col min="140" max="140" width="18.28515625" bestFit="1" customWidth="1"/>
    <col min="141" max="141" width="7" bestFit="1" customWidth="1"/>
    <col min="142" max="149" width="18" bestFit="1" customWidth="1"/>
    <col min="150" max="150" width="5.85546875" bestFit="1" customWidth="1"/>
    <col min="151" max="158" width="23.42578125" bestFit="1" customWidth="1"/>
  </cols>
  <sheetData>
    <row r="1" spans="1:158" x14ac:dyDescent="0.25">
      <c r="A1" t="s">
        <v>0</v>
      </c>
      <c r="B1" t="s">
        <v>190</v>
      </c>
      <c r="C1" t="s">
        <v>1</v>
      </c>
      <c r="D1" t="s">
        <v>162</v>
      </c>
      <c r="E1" t="s">
        <v>69</v>
      </c>
      <c r="F1" t="s">
        <v>61</v>
      </c>
      <c r="G1" t="s">
        <v>2</v>
      </c>
      <c r="H1" t="s">
        <v>185</v>
      </c>
      <c r="I1" t="s">
        <v>186</v>
      </c>
      <c r="J1" t="s">
        <v>187</v>
      </c>
      <c r="K1" t="s">
        <v>62</v>
      </c>
      <c r="L1" t="s">
        <v>72</v>
      </c>
      <c r="M1" t="s">
        <v>71</v>
      </c>
      <c r="N1" t="s">
        <v>244</v>
      </c>
      <c r="O1" t="s">
        <v>245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63</v>
      </c>
      <c r="V1" t="s">
        <v>64</v>
      </c>
      <c r="W1" t="s">
        <v>170</v>
      </c>
      <c r="X1" t="s">
        <v>255</v>
      </c>
      <c r="Y1" t="s">
        <v>257</v>
      </c>
      <c r="Z1" t="s">
        <v>256</v>
      </c>
      <c r="AA1" t="s">
        <v>258</v>
      </c>
      <c r="AB1" t="s">
        <v>65</v>
      </c>
      <c r="AC1" t="s">
        <v>67</v>
      </c>
      <c r="AD1" t="s">
        <v>254</v>
      </c>
      <c r="AE1" t="s">
        <v>252</v>
      </c>
      <c r="AF1" t="s">
        <v>253</v>
      </c>
      <c r="AG1" t="s">
        <v>251</v>
      </c>
      <c r="AH1" t="s">
        <v>249</v>
      </c>
      <c r="AI1" t="s">
        <v>259</v>
      </c>
      <c r="AJ1" t="s">
        <v>66</v>
      </c>
      <c r="AK1" t="s">
        <v>171</v>
      </c>
      <c r="AL1" t="s">
        <v>250</v>
      </c>
      <c r="AM1" s="22" t="s">
        <v>200</v>
      </c>
      <c r="AN1" s="22" t="s">
        <v>262</v>
      </c>
      <c r="AO1" s="22" t="s">
        <v>260</v>
      </c>
      <c r="AP1" t="s">
        <v>201</v>
      </c>
      <c r="AQ1" s="22" t="s">
        <v>202</v>
      </c>
      <c r="AR1" s="22" t="s">
        <v>261</v>
      </c>
      <c r="AS1" s="22" t="s">
        <v>263</v>
      </c>
      <c r="AT1" s="22" t="s">
        <v>264</v>
      </c>
      <c r="AU1" s="22" t="s">
        <v>265</v>
      </c>
      <c r="AV1" s="22" t="s">
        <v>266</v>
      </c>
      <c r="AW1" t="s">
        <v>203</v>
      </c>
      <c r="AX1" t="s">
        <v>204</v>
      </c>
      <c r="AY1" t="s">
        <v>205</v>
      </c>
      <c r="AZ1" t="s">
        <v>295</v>
      </c>
      <c r="BA1" t="s">
        <v>296</v>
      </c>
      <c r="BB1" t="s">
        <v>297</v>
      </c>
      <c r="BC1" t="s">
        <v>68</v>
      </c>
      <c r="BD1" t="s">
        <v>238</v>
      </c>
      <c r="BE1" t="s">
        <v>298</v>
      </c>
      <c r="BF1" t="s">
        <v>269</v>
      </c>
      <c r="BG1" t="s">
        <v>8</v>
      </c>
      <c r="BH1" t="s">
        <v>206</v>
      </c>
      <c r="BI1" t="s">
        <v>246</v>
      </c>
      <c r="BJ1" t="s">
        <v>268</v>
      </c>
      <c r="BK1" t="s">
        <v>267</v>
      </c>
      <c r="BL1" t="s">
        <v>207</v>
      </c>
      <c r="BM1" t="s">
        <v>247</v>
      </c>
      <c r="BN1" t="s">
        <v>248</v>
      </c>
      <c r="BO1" t="s">
        <v>215</v>
      </c>
      <c r="BP1" t="s">
        <v>212</v>
      </c>
      <c r="BQ1" t="s">
        <v>213</v>
      </c>
      <c r="BR1" t="s">
        <v>299</v>
      </c>
      <c r="BS1" t="s">
        <v>169</v>
      </c>
      <c r="BT1" t="s">
        <v>3</v>
      </c>
      <c r="BU1" t="s">
        <v>4</v>
      </c>
      <c r="BV1" t="s">
        <v>5</v>
      </c>
      <c r="BW1" t="s">
        <v>6</v>
      </c>
      <c r="BX1" t="s">
        <v>195</v>
      </c>
      <c r="BY1" t="s">
        <v>7</v>
      </c>
      <c r="BZ1" t="s">
        <v>214</v>
      </c>
      <c r="CA1" t="s">
        <v>51</v>
      </c>
      <c r="CB1" t="s">
        <v>49</v>
      </c>
      <c r="CC1" t="s">
        <v>50</v>
      </c>
      <c r="CD1" t="s">
        <v>73</v>
      </c>
      <c r="CE1" t="s">
        <v>197</v>
      </c>
      <c r="CF1" t="s">
        <v>74</v>
      </c>
      <c r="CG1" t="s">
        <v>182</v>
      </c>
      <c r="CH1" t="s">
        <v>184</v>
      </c>
      <c r="CI1" t="s">
        <v>294</v>
      </c>
      <c r="CJ1" t="s">
        <v>270</v>
      </c>
      <c r="CK1" t="s">
        <v>172</v>
      </c>
      <c r="CL1" t="s">
        <v>282</v>
      </c>
      <c r="CM1" t="s">
        <v>271</v>
      </c>
      <c r="CN1" t="s">
        <v>173</v>
      </c>
      <c r="CO1" t="s">
        <v>283</v>
      </c>
      <c r="CP1" t="s">
        <v>272</v>
      </c>
      <c r="CQ1" t="s">
        <v>181</v>
      </c>
      <c r="CR1" t="s">
        <v>284</v>
      </c>
      <c r="CS1" t="s">
        <v>273</v>
      </c>
      <c r="CT1" t="s">
        <v>180</v>
      </c>
      <c r="CU1" t="s">
        <v>285</v>
      </c>
      <c r="CV1" t="s">
        <v>274</v>
      </c>
      <c r="CW1" t="s">
        <v>179</v>
      </c>
      <c r="CX1" t="s">
        <v>286</v>
      </c>
      <c r="CY1" t="s">
        <v>275</v>
      </c>
      <c r="CZ1" t="s">
        <v>188</v>
      </c>
      <c r="DA1" t="s">
        <v>287</v>
      </c>
      <c r="DB1" t="s">
        <v>276</v>
      </c>
      <c r="DC1" t="s">
        <v>189</v>
      </c>
      <c r="DD1" t="s">
        <v>288</v>
      </c>
      <c r="DE1" t="s">
        <v>277</v>
      </c>
      <c r="DF1" t="s">
        <v>178</v>
      </c>
      <c r="DG1" t="s">
        <v>289</v>
      </c>
      <c r="DH1" t="s">
        <v>278</v>
      </c>
      <c r="DI1" t="s">
        <v>177</v>
      </c>
      <c r="DJ1" t="s">
        <v>290</v>
      </c>
      <c r="DK1" t="s">
        <v>279</v>
      </c>
      <c r="DL1" t="s">
        <v>176</v>
      </c>
      <c r="DM1" t="s">
        <v>291</v>
      </c>
      <c r="DN1" t="s">
        <v>280</v>
      </c>
      <c r="DO1" t="s">
        <v>175</v>
      </c>
      <c r="DP1" t="s">
        <v>292</v>
      </c>
      <c r="DQ1" t="s">
        <v>281</v>
      </c>
      <c r="DR1" t="s">
        <v>174</v>
      </c>
      <c r="DS1" t="s">
        <v>293</v>
      </c>
      <c r="DT1" t="s">
        <v>44</v>
      </c>
      <c r="DU1" t="s">
        <v>20</v>
      </c>
      <c r="DV1" t="s">
        <v>216</v>
      </c>
      <c r="DW1" t="s">
        <v>21</v>
      </c>
      <c r="DX1" t="s">
        <v>217</v>
      </c>
      <c r="DY1" t="s">
        <v>22</v>
      </c>
      <c r="DZ1" t="s">
        <v>218</v>
      </c>
      <c r="EA1" t="s">
        <v>23</v>
      </c>
      <c r="EB1" t="s">
        <v>219</v>
      </c>
      <c r="EC1" t="s">
        <v>24</v>
      </c>
      <c r="ED1" t="s">
        <v>220</v>
      </c>
      <c r="EE1" t="s">
        <v>25</v>
      </c>
      <c r="EF1" t="s">
        <v>221</v>
      </c>
      <c r="EG1" t="s">
        <v>26</v>
      </c>
      <c r="EH1" t="s">
        <v>222</v>
      </c>
      <c r="EI1" t="s">
        <v>27</v>
      </c>
      <c r="EJ1" t="s">
        <v>223</v>
      </c>
      <c r="EK1" t="s">
        <v>45</v>
      </c>
      <c r="EL1" t="s">
        <v>28</v>
      </c>
      <c r="EM1" t="s">
        <v>29</v>
      </c>
      <c r="EN1" t="s">
        <v>30</v>
      </c>
      <c r="EO1" t="s">
        <v>31</v>
      </c>
      <c r="EP1" t="s">
        <v>32</v>
      </c>
      <c r="EQ1" t="s">
        <v>33</v>
      </c>
      <c r="ER1" t="s">
        <v>34</v>
      </c>
      <c r="ES1" t="s">
        <v>35</v>
      </c>
      <c r="ET1" t="s">
        <v>46</v>
      </c>
      <c r="EU1" t="s">
        <v>36</v>
      </c>
      <c r="EV1" t="s">
        <v>37</v>
      </c>
      <c r="EW1" t="s">
        <v>38</v>
      </c>
      <c r="EX1" t="s">
        <v>39</v>
      </c>
      <c r="EY1" t="s">
        <v>40</v>
      </c>
      <c r="EZ1" t="s">
        <v>41</v>
      </c>
      <c r="FA1" t="s">
        <v>42</v>
      </c>
      <c r="FB1" t="s">
        <v>43</v>
      </c>
    </row>
    <row r="2" spans="1:158" x14ac:dyDescent="0.25">
      <c r="A2" t="s">
        <v>208</v>
      </c>
      <c r="B2" t="s">
        <v>198</v>
      </c>
      <c r="C2" s="3">
        <v>41932</v>
      </c>
      <c r="D2" s="4">
        <v>1</v>
      </c>
      <c r="E2" s="5" t="s">
        <v>167</v>
      </c>
      <c r="F2">
        <v>0</v>
      </c>
      <c r="G2" t="s">
        <v>196</v>
      </c>
      <c r="H2" s="6"/>
      <c r="J2" s="4"/>
      <c r="K2" s="4"/>
      <c r="L2" s="7"/>
      <c r="M2" s="7"/>
      <c r="N2" s="7"/>
      <c r="O2" s="7"/>
      <c r="P2" s="7"/>
      <c r="Q2" s="7"/>
      <c r="R2" s="7"/>
      <c r="S2" s="7"/>
      <c r="T2" s="7"/>
      <c r="U2" s="4"/>
      <c r="V2" s="8"/>
      <c r="W2" s="7"/>
      <c r="X2" s="7"/>
      <c r="Y2" s="7"/>
      <c r="Z2" s="7"/>
      <c r="AA2" s="7"/>
      <c r="AB2" s="4"/>
      <c r="AC2" s="7"/>
      <c r="AD2" s="7"/>
      <c r="AE2" s="7"/>
      <c r="AF2" s="7"/>
      <c r="AG2" s="7"/>
      <c r="AH2" s="7"/>
      <c r="AI2" s="8"/>
      <c r="AJ2" s="8"/>
      <c r="AK2" s="7"/>
      <c r="AL2" s="7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8"/>
      <c r="BB2" s="4"/>
      <c r="BC2" s="4"/>
      <c r="BD2" s="4"/>
      <c r="BE2" s="7"/>
      <c r="BF2" s="7"/>
      <c r="BG2" s="6"/>
      <c r="BH2" s="4"/>
      <c r="BI2" s="4"/>
      <c r="BJ2" s="4"/>
      <c r="BK2" s="4"/>
      <c r="BL2" s="6"/>
      <c r="BM2" s="6"/>
      <c r="BN2" s="6"/>
      <c r="BO2" s="6"/>
      <c r="BP2" s="6"/>
      <c r="BQ2" s="6"/>
      <c r="BR2" s="6"/>
      <c r="BS2" s="4"/>
      <c r="BT2" s="4"/>
      <c r="BU2" s="4"/>
      <c r="BV2" s="4"/>
      <c r="BW2" s="4"/>
      <c r="BX2" s="4"/>
      <c r="BY2" s="4"/>
      <c r="BZ2" s="4"/>
      <c r="CA2" s="4"/>
      <c r="CB2" s="4"/>
      <c r="CC2" s="7"/>
      <c r="CD2" s="4"/>
      <c r="CE2" s="4"/>
      <c r="CF2" s="7"/>
      <c r="CG2" s="4"/>
      <c r="CH2" s="4"/>
      <c r="CI2" s="4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</row>
    <row r="3" spans="1:158" x14ac:dyDescent="0.25">
      <c r="A3" t="s">
        <v>208</v>
      </c>
      <c r="B3" t="s">
        <v>198</v>
      </c>
      <c r="C3" s="3">
        <v>41961</v>
      </c>
      <c r="D3" s="4"/>
      <c r="E3" s="5"/>
      <c r="F3">
        <v>29</v>
      </c>
      <c r="G3" t="s">
        <v>196</v>
      </c>
      <c r="H3" s="6"/>
      <c r="J3" s="4"/>
      <c r="K3" s="4"/>
      <c r="L3" s="7"/>
      <c r="M3" s="7"/>
      <c r="N3" s="7"/>
      <c r="O3" s="7"/>
      <c r="P3" s="7"/>
      <c r="Q3" s="7"/>
      <c r="R3" s="7"/>
      <c r="S3" s="7"/>
      <c r="T3" s="7"/>
      <c r="U3" s="4"/>
      <c r="V3" s="8"/>
      <c r="W3" s="7"/>
      <c r="X3" s="7"/>
      <c r="Y3" s="7"/>
      <c r="Z3" s="7"/>
      <c r="AA3" s="7"/>
      <c r="AB3" s="4"/>
      <c r="AC3" s="7"/>
      <c r="AD3" s="7"/>
      <c r="AE3" s="7"/>
      <c r="AF3" s="7"/>
      <c r="AG3" s="7"/>
      <c r="AH3" s="7"/>
      <c r="AI3" s="8"/>
      <c r="AJ3" s="8"/>
      <c r="AK3" s="7"/>
      <c r="AL3" s="7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8"/>
      <c r="BB3" s="4"/>
      <c r="BC3" s="4"/>
      <c r="BD3" s="4"/>
      <c r="BE3" s="7"/>
      <c r="BF3" s="7"/>
      <c r="BG3" s="6"/>
      <c r="BH3" s="4"/>
      <c r="BI3" s="4"/>
      <c r="BJ3" s="4"/>
      <c r="BK3" s="4"/>
      <c r="BL3" s="6"/>
      <c r="BM3" s="6"/>
      <c r="BN3" s="6"/>
      <c r="BO3" s="6"/>
      <c r="BP3" s="6"/>
      <c r="BQ3" s="6"/>
      <c r="BR3" s="6"/>
      <c r="BS3" s="4"/>
      <c r="BT3" s="4"/>
      <c r="BU3" s="4"/>
      <c r="BV3" s="4"/>
      <c r="BW3" s="4"/>
      <c r="BX3" s="4"/>
      <c r="BY3" s="4"/>
      <c r="BZ3" s="4"/>
      <c r="CA3" s="4"/>
      <c r="CB3" s="4"/>
      <c r="CC3" s="7"/>
      <c r="CD3" s="4">
        <v>155.16677081796246</v>
      </c>
      <c r="CE3" s="4">
        <v>1200</v>
      </c>
      <c r="CF3" s="7"/>
      <c r="CG3" s="4"/>
      <c r="CH3" s="4"/>
      <c r="CI3" s="4"/>
      <c r="CJ3" s="7"/>
      <c r="CK3" s="4">
        <v>150</v>
      </c>
      <c r="CL3" s="7">
        <v>26.337412587412587</v>
      </c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</row>
    <row r="4" spans="1:158" x14ac:dyDescent="0.25">
      <c r="A4" t="s">
        <v>208</v>
      </c>
      <c r="B4" t="s">
        <v>198</v>
      </c>
      <c r="C4" s="9">
        <v>41976</v>
      </c>
      <c r="F4">
        <v>44</v>
      </c>
      <c r="G4" t="s">
        <v>196</v>
      </c>
      <c r="H4" s="6"/>
      <c r="K4">
        <v>30</v>
      </c>
      <c r="U4" s="4"/>
      <c r="W4" s="7"/>
      <c r="X4" s="7"/>
      <c r="Y4" s="7"/>
      <c r="Z4" s="7"/>
      <c r="AA4" s="7"/>
      <c r="AB4" s="4"/>
      <c r="AC4" s="7"/>
      <c r="AD4" s="7"/>
      <c r="AE4" s="7"/>
      <c r="AF4" s="7"/>
      <c r="AG4" s="7"/>
      <c r="AH4" s="7"/>
      <c r="AK4" s="7"/>
      <c r="AL4" s="7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B4" s="4"/>
      <c r="BC4" s="4"/>
      <c r="BD4" s="4"/>
      <c r="BG4" s="6"/>
      <c r="BH4" s="4"/>
      <c r="BI4" s="4"/>
      <c r="BJ4" s="4"/>
      <c r="BK4" s="4"/>
      <c r="BL4" s="6"/>
      <c r="BM4" s="6"/>
      <c r="BN4" s="6"/>
      <c r="BO4" s="6"/>
      <c r="BP4" s="6"/>
      <c r="BQ4" s="6"/>
      <c r="BR4" s="6"/>
      <c r="BS4" s="4"/>
      <c r="BT4" s="4"/>
      <c r="BU4" s="4"/>
      <c r="BV4" s="4"/>
      <c r="BW4" s="4"/>
      <c r="BX4" s="4"/>
      <c r="BY4" s="4"/>
      <c r="BZ4" s="4"/>
      <c r="CA4" s="4"/>
      <c r="CB4" s="4"/>
      <c r="CD4" s="4">
        <v>161.44618632430695</v>
      </c>
      <c r="CE4" s="4">
        <v>1300</v>
      </c>
      <c r="CG4" s="4"/>
      <c r="CH4" s="4"/>
      <c r="CI4" s="4"/>
      <c r="CK4">
        <v>150</v>
      </c>
      <c r="CL4">
        <v>7.0484494900005767</v>
      </c>
      <c r="CN4">
        <v>100</v>
      </c>
      <c r="CO4">
        <v>16.221740302256343</v>
      </c>
      <c r="CQ4">
        <v>100</v>
      </c>
      <c r="CR4">
        <v>15.5930159312515</v>
      </c>
      <c r="CT4">
        <v>100</v>
      </c>
      <c r="CU4">
        <v>15.077530342788705</v>
      </c>
      <c r="CW4">
        <v>100</v>
      </c>
      <c r="CX4">
        <v>15.442527308936601</v>
      </c>
      <c r="CZ4">
        <v>100</v>
      </c>
      <c r="DA4">
        <v>15.68526454911887</v>
      </c>
      <c r="DC4">
        <v>250</v>
      </c>
      <c r="DD4">
        <v>33.533449156320565</v>
      </c>
      <c r="DF4">
        <v>200</v>
      </c>
      <c r="DG4">
        <v>21.041301568209441</v>
      </c>
      <c r="DI4">
        <v>200</v>
      </c>
      <c r="DJ4">
        <v>21.802907675424358</v>
      </c>
    </row>
    <row r="5" spans="1:158" x14ac:dyDescent="0.25">
      <c r="A5" t="s">
        <v>208</v>
      </c>
      <c r="B5" t="s">
        <v>198</v>
      </c>
      <c r="C5" s="9">
        <v>41978</v>
      </c>
      <c r="D5" s="4">
        <v>4</v>
      </c>
      <c r="E5" t="s">
        <v>168</v>
      </c>
      <c r="F5">
        <v>46</v>
      </c>
      <c r="G5" t="s">
        <v>196</v>
      </c>
      <c r="H5" s="6"/>
      <c r="U5" s="4"/>
      <c r="W5" s="7"/>
      <c r="X5" s="7"/>
      <c r="Y5" s="7"/>
      <c r="Z5" s="7"/>
      <c r="AA5" s="7"/>
      <c r="AB5" s="4"/>
      <c r="AC5" s="7"/>
      <c r="AD5" s="7"/>
      <c r="AE5" s="7"/>
      <c r="AF5" s="7"/>
      <c r="AG5" s="7"/>
      <c r="AH5" s="7"/>
      <c r="AK5" s="7"/>
      <c r="AL5" s="7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B5" s="4"/>
      <c r="BC5" s="4"/>
      <c r="BD5" s="4"/>
      <c r="BG5" s="6"/>
      <c r="BH5" s="4"/>
      <c r="BI5" s="4"/>
      <c r="BJ5" s="4"/>
      <c r="BK5" s="4"/>
      <c r="BL5" s="6"/>
      <c r="BM5" s="6"/>
      <c r="BN5" s="6"/>
      <c r="BO5" s="6"/>
      <c r="BP5" s="6"/>
      <c r="BQ5" s="6"/>
      <c r="BR5" s="6"/>
      <c r="BS5" s="4"/>
      <c r="BT5" s="4"/>
      <c r="BU5" s="4"/>
      <c r="BV5" s="4"/>
      <c r="BW5" s="4"/>
      <c r="BX5" s="4"/>
      <c r="BY5" s="4"/>
      <c r="BZ5" s="4"/>
      <c r="CA5" s="4"/>
      <c r="CB5" s="4"/>
      <c r="CD5" s="4"/>
      <c r="CE5" s="4"/>
      <c r="CG5" s="4"/>
      <c r="CH5" s="4"/>
      <c r="CI5" s="4"/>
    </row>
    <row r="6" spans="1:158" x14ac:dyDescent="0.25">
      <c r="A6" t="s">
        <v>208</v>
      </c>
      <c r="B6" t="s">
        <v>198</v>
      </c>
      <c r="C6" s="9">
        <v>41982</v>
      </c>
      <c r="F6">
        <v>50</v>
      </c>
      <c r="G6" t="s">
        <v>196</v>
      </c>
      <c r="H6" s="6"/>
      <c r="K6">
        <v>30</v>
      </c>
      <c r="U6" s="4"/>
      <c r="W6" s="7"/>
      <c r="X6" s="7"/>
      <c r="Y6" s="7"/>
      <c r="Z6" s="7"/>
      <c r="AA6" s="7"/>
      <c r="AB6" s="4"/>
      <c r="AC6" s="7"/>
      <c r="AD6" s="7"/>
      <c r="AE6" s="7"/>
      <c r="AF6" s="7"/>
      <c r="AG6" s="7"/>
      <c r="AH6" s="7"/>
      <c r="AK6" s="7"/>
      <c r="AL6" s="7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B6" s="4"/>
      <c r="BC6" s="4"/>
      <c r="BD6" s="4"/>
      <c r="BG6" s="6"/>
      <c r="BH6" s="4"/>
      <c r="BI6" s="4"/>
      <c r="BJ6" s="4"/>
      <c r="BK6" s="4"/>
      <c r="BL6" s="6"/>
      <c r="BM6" s="6"/>
      <c r="BN6" s="6"/>
      <c r="BO6" s="6"/>
      <c r="BP6" s="6"/>
      <c r="BQ6" s="6"/>
      <c r="BR6" s="6"/>
      <c r="BS6" s="4"/>
      <c r="BT6" s="4"/>
      <c r="BU6" s="4"/>
      <c r="BV6" s="4"/>
      <c r="BW6" s="4"/>
      <c r="BX6" s="4"/>
      <c r="BY6" s="4"/>
      <c r="BZ6" s="4"/>
      <c r="CA6" s="4"/>
      <c r="CB6" s="4"/>
      <c r="CD6" s="4">
        <v>209.90683581783958</v>
      </c>
      <c r="CE6" s="4">
        <v>1300</v>
      </c>
      <c r="CG6" s="4"/>
      <c r="CH6" s="4"/>
      <c r="CI6" s="4"/>
      <c r="CK6">
        <v>150</v>
      </c>
      <c r="CL6">
        <v>34.436496676100326</v>
      </c>
      <c r="CN6">
        <v>100</v>
      </c>
      <c r="CO6">
        <v>22.846565891807195</v>
      </c>
      <c r="CQ6">
        <v>100</v>
      </c>
      <c r="CR6">
        <v>19.723204669283078</v>
      </c>
      <c r="CT6">
        <v>100</v>
      </c>
      <c r="CU6">
        <v>16.888239806277461</v>
      </c>
      <c r="CW6">
        <v>100</v>
      </c>
      <c r="CX6">
        <v>16.962682381858599</v>
      </c>
      <c r="CZ6">
        <v>100</v>
      </c>
      <c r="DA6">
        <v>16.831953956447812</v>
      </c>
      <c r="DC6">
        <v>250</v>
      </c>
      <c r="DD6">
        <v>35.80998600812481</v>
      </c>
      <c r="DF6">
        <v>200</v>
      </c>
      <c r="DG6">
        <v>23.283902163812733</v>
      </c>
      <c r="DI6">
        <v>200</v>
      </c>
      <c r="DJ6">
        <v>23.123804264127564</v>
      </c>
    </row>
    <row r="7" spans="1:158" x14ac:dyDescent="0.25">
      <c r="A7" t="s">
        <v>208</v>
      </c>
      <c r="B7" t="s">
        <v>198</v>
      </c>
      <c r="C7" s="3">
        <v>41988</v>
      </c>
      <c r="F7">
        <v>56</v>
      </c>
      <c r="G7" t="s">
        <v>196</v>
      </c>
      <c r="H7" s="6">
        <v>11.333333333333334</v>
      </c>
      <c r="L7" s="4">
        <v>370.83333333333337</v>
      </c>
      <c r="M7" s="6">
        <v>12.666666666666666</v>
      </c>
      <c r="N7" s="6"/>
      <c r="O7" s="6"/>
      <c r="U7" s="4">
        <v>113.14082178519774</v>
      </c>
      <c r="V7" s="4"/>
      <c r="W7" s="7"/>
      <c r="X7" s="7"/>
      <c r="Y7" s="7"/>
      <c r="Z7" s="7"/>
      <c r="AA7" s="7"/>
      <c r="AB7" s="4">
        <v>141.79691848565488</v>
      </c>
      <c r="AC7" s="7">
        <v>0.74135833333333345</v>
      </c>
      <c r="AD7" s="7"/>
      <c r="AE7" s="7"/>
      <c r="AF7" s="7"/>
      <c r="AG7" s="7"/>
      <c r="AH7" s="7"/>
      <c r="AI7" s="8">
        <f>AC7/AB7</f>
        <v>5.2283106096437078E-3</v>
      </c>
      <c r="AJ7" s="4"/>
      <c r="AK7" s="7"/>
      <c r="AL7" s="7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>
        <v>1.6565476472755827</v>
      </c>
      <c r="BA7" s="4"/>
      <c r="BB7" s="4"/>
      <c r="BC7" s="4">
        <f>U7+AB7+AZ7</f>
        <v>256.5942879181282</v>
      </c>
      <c r="BD7" s="4"/>
      <c r="BE7" s="7">
        <f>AZ7/BC7</f>
        <v>6.4559022755960142E-3</v>
      </c>
      <c r="BF7" s="7"/>
      <c r="BG7" s="6"/>
      <c r="BH7" s="4"/>
      <c r="BI7" s="4"/>
      <c r="BJ7" s="4"/>
      <c r="BK7" s="4"/>
      <c r="BL7" s="6"/>
      <c r="BM7" s="6"/>
      <c r="BN7" s="6"/>
      <c r="BO7" s="6"/>
      <c r="BP7" s="7">
        <f>U7/BC7</f>
        <v>0.44093273744775524</v>
      </c>
      <c r="BQ7" s="7">
        <f>AB7/BC7</f>
        <v>0.55261136027664881</v>
      </c>
      <c r="BR7" s="7">
        <f>AZ7/BC7</f>
        <v>6.4559022755960142E-3</v>
      </c>
      <c r="BS7" s="4">
        <v>19.49525113637301</v>
      </c>
      <c r="BT7" s="4"/>
      <c r="BU7" s="4"/>
      <c r="BV7" s="4"/>
      <c r="BW7" s="4"/>
      <c r="BX7" s="4"/>
      <c r="BY7" s="4"/>
      <c r="BZ7" s="4"/>
      <c r="CA7" s="4"/>
      <c r="CB7" s="4"/>
      <c r="CD7" s="4"/>
      <c r="CE7" s="4"/>
      <c r="CG7" s="4"/>
      <c r="CH7" s="4"/>
      <c r="CI7" s="4"/>
    </row>
    <row r="8" spans="1:158" x14ac:dyDescent="0.25">
      <c r="A8" t="s">
        <v>208</v>
      </c>
      <c r="B8" t="s">
        <v>198</v>
      </c>
      <c r="C8" s="9">
        <v>41993</v>
      </c>
      <c r="F8">
        <v>61</v>
      </c>
      <c r="G8" t="s">
        <v>196</v>
      </c>
      <c r="H8" s="6"/>
      <c r="K8">
        <v>40</v>
      </c>
      <c r="U8" s="4"/>
      <c r="V8" s="4"/>
      <c r="W8" s="7"/>
      <c r="X8" s="7"/>
      <c r="Y8" s="7"/>
      <c r="Z8" s="7"/>
      <c r="AA8" s="7"/>
      <c r="AB8" s="4"/>
      <c r="AC8" s="7"/>
      <c r="AD8" s="7"/>
      <c r="AE8" s="7"/>
      <c r="AF8" s="7"/>
      <c r="AG8" s="7"/>
      <c r="AH8" s="7"/>
      <c r="AI8" s="4"/>
      <c r="AJ8" s="4"/>
      <c r="AK8" s="7"/>
      <c r="AL8" s="7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1"/>
      <c r="BD8" s="1"/>
      <c r="BG8" s="6"/>
      <c r="BH8" s="4"/>
      <c r="BI8" s="4"/>
      <c r="BJ8" s="4"/>
      <c r="BK8" s="4"/>
      <c r="BL8" s="6"/>
      <c r="BM8" s="6"/>
      <c r="BN8" s="6"/>
      <c r="BO8" s="6"/>
      <c r="BP8" s="6"/>
      <c r="BQ8" s="6"/>
      <c r="BR8" s="6"/>
      <c r="BS8" s="4"/>
      <c r="BT8" s="4"/>
      <c r="BU8" s="4"/>
      <c r="BV8" s="4"/>
      <c r="BW8" s="4"/>
      <c r="BX8" s="4"/>
      <c r="BY8" s="4"/>
      <c r="BZ8" s="4"/>
      <c r="CA8" s="4"/>
      <c r="CB8" s="4"/>
      <c r="CD8" s="4">
        <v>185.24031846881417</v>
      </c>
      <c r="CE8" s="4">
        <v>1300</v>
      </c>
      <c r="CG8" s="4"/>
      <c r="CH8" s="4"/>
      <c r="CI8" s="4"/>
      <c r="CK8">
        <v>150</v>
      </c>
      <c r="CL8">
        <v>17.814396277665068</v>
      </c>
      <c r="CN8">
        <v>100</v>
      </c>
      <c r="CO8">
        <v>16.757689653685254</v>
      </c>
      <c r="CQ8">
        <v>100</v>
      </c>
      <c r="CR8">
        <v>17.335856298788116</v>
      </c>
      <c r="CT8">
        <v>100</v>
      </c>
      <c r="CU8">
        <v>16.571949643686352</v>
      </c>
      <c r="CW8">
        <v>100</v>
      </c>
      <c r="CX8">
        <v>16.460830482087175</v>
      </c>
      <c r="CZ8">
        <v>100</v>
      </c>
      <c r="DA8">
        <v>17.092684538239332</v>
      </c>
      <c r="DC8">
        <v>250</v>
      </c>
      <c r="DD8">
        <v>35.911171478431434</v>
      </c>
      <c r="DF8">
        <v>200</v>
      </c>
      <c r="DG8">
        <v>23.525548057345027</v>
      </c>
      <c r="DI8">
        <v>200</v>
      </c>
      <c r="DJ8">
        <v>23.770192038886414</v>
      </c>
    </row>
    <row r="9" spans="1:158" x14ac:dyDescent="0.25">
      <c r="A9" t="s">
        <v>208</v>
      </c>
      <c r="B9" t="s">
        <v>198</v>
      </c>
      <c r="C9" s="9">
        <v>41996</v>
      </c>
      <c r="F9">
        <v>64</v>
      </c>
      <c r="G9" t="s">
        <v>196</v>
      </c>
      <c r="H9" s="6"/>
      <c r="U9" s="4"/>
      <c r="V9" s="4"/>
      <c r="W9" s="7"/>
      <c r="X9" s="7"/>
      <c r="Y9" s="7"/>
      <c r="Z9" s="7"/>
      <c r="AA9" s="7"/>
      <c r="AB9" s="4"/>
      <c r="AC9" s="7"/>
      <c r="AD9" s="7"/>
      <c r="AE9" s="7"/>
      <c r="AF9" s="7"/>
      <c r="AG9" s="7"/>
      <c r="AH9" s="7"/>
      <c r="AI9" s="4"/>
      <c r="AJ9" s="4"/>
      <c r="AK9" s="7"/>
      <c r="AL9" s="7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1"/>
      <c r="BD9" s="1"/>
      <c r="BG9" s="6"/>
      <c r="BH9" s="4"/>
      <c r="BI9" s="4"/>
      <c r="BJ9" s="4"/>
      <c r="BK9" s="4"/>
      <c r="BL9" s="6"/>
      <c r="BM9" s="6"/>
      <c r="BN9" s="6"/>
      <c r="BO9" s="6"/>
      <c r="BP9" s="6"/>
      <c r="BQ9" s="6"/>
      <c r="BR9" s="6"/>
      <c r="BS9" s="4"/>
      <c r="BT9" s="4"/>
      <c r="BU9" s="4"/>
      <c r="BV9" s="4"/>
      <c r="BW9" s="4"/>
      <c r="BX9" s="4"/>
      <c r="BY9" s="4"/>
      <c r="BZ9" s="4"/>
      <c r="CA9" s="4"/>
      <c r="CB9" s="4"/>
      <c r="CD9" s="4">
        <v>214.4078973614875</v>
      </c>
      <c r="CE9" s="4">
        <v>1300</v>
      </c>
      <c r="CG9" s="4"/>
      <c r="CH9" s="4"/>
      <c r="CI9" s="4"/>
      <c r="CK9">
        <v>150</v>
      </c>
      <c r="CL9">
        <v>38.039781592040214</v>
      </c>
      <c r="CN9">
        <v>100</v>
      </c>
      <c r="CO9">
        <v>23.131096303963432</v>
      </c>
      <c r="CQ9">
        <v>100</v>
      </c>
      <c r="CR9">
        <v>19.715103290636989</v>
      </c>
      <c r="CT9">
        <v>100</v>
      </c>
      <c r="CU9">
        <v>17.008800465267413</v>
      </c>
      <c r="CW9">
        <v>100</v>
      </c>
      <c r="CX9">
        <v>16.754969439261458</v>
      </c>
      <c r="CZ9">
        <v>100</v>
      </c>
      <c r="DA9">
        <v>16.481529149443887</v>
      </c>
      <c r="DC9">
        <v>250</v>
      </c>
      <c r="DD9">
        <v>36.403607433923739</v>
      </c>
      <c r="DF9">
        <v>200</v>
      </c>
      <c r="DG9">
        <v>23.62448496164486</v>
      </c>
      <c r="DI9">
        <v>200</v>
      </c>
      <c r="DJ9">
        <v>23.248524725305522</v>
      </c>
    </row>
    <row r="10" spans="1:158" x14ac:dyDescent="0.25">
      <c r="A10" t="s">
        <v>208</v>
      </c>
      <c r="B10" t="s">
        <v>198</v>
      </c>
      <c r="C10" s="3">
        <v>42003</v>
      </c>
      <c r="F10">
        <v>71</v>
      </c>
      <c r="G10" t="s">
        <v>196</v>
      </c>
      <c r="H10" s="6">
        <v>11</v>
      </c>
      <c r="L10" s="4">
        <v>620</v>
      </c>
      <c r="M10" s="6">
        <v>16.416666666666668</v>
      </c>
      <c r="N10" s="6"/>
      <c r="O10" s="6"/>
      <c r="U10" s="4">
        <v>313.01975142173035</v>
      </c>
      <c r="V10" s="4"/>
      <c r="W10" s="7"/>
      <c r="X10" s="7"/>
      <c r="Y10" s="7"/>
      <c r="Z10" s="7"/>
      <c r="AA10" s="7"/>
      <c r="AB10" s="4">
        <v>248.90848823875774</v>
      </c>
      <c r="AC10" s="7">
        <v>1.8732516666666663</v>
      </c>
      <c r="AD10" s="7"/>
      <c r="AE10" s="7"/>
      <c r="AF10" s="7"/>
      <c r="AG10" s="7"/>
      <c r="AH10" s="7"/>
      <c r="AI10" s="8">
        <f>AC10/AB10</f>
        <v>7.5258649470796987E-3</v>
      </c>
      <c r="AJ10" s="4"/>
      <c r="AK10" s="7"/>
      <c r="AL10" s="7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>
        <v>30.357411734716013</v>
      </c>
      <c r="BA10" s="4"/>
      <c r="BB10" s="4"/>
      <c r="BC10" s="4">
        <f>U10+AB10+AZ10</f>
        <v>592.28565139520413</v>
      </c>
      <c r="BD10" s="4"/>
      <c r="BE10" s="7">
        <f>AZ10/BC10</f>
        <v>5.1254680344197556E-2</v>
      </c>
      <c r="BF10" s="7"/>
      <c r="BG10" s="6"/>
      <c r="BH10" s="4"/>
      <c r="BI10" s="4"/>
      <c r="BJ10" s="4"/>
      <c r="BK10" s="4"/>
      <c r="BL10" s="6"/>
      <c r="BM10" s="6"/>
      <c r="BN10" s="6"/>
      <c r="BO10" s="6"/>
      <c r="BP10" s="7">
        <f>U10/BC10</f>
        <v>0.52849457130081157</v>
      </c>
      <c r="BQ10" s="7">
        <f>AB10/BC10</f>
        <v>0.42025074835499082</v>
      </c>
      <c r="BR10" s="7">
        <f>AZ10/BC10</f>
        <v>5.1254680344197556E-2</v>
      </c>
      <c r="BS10" s="4">
        <v>111.47646980074792</v>
      </c>
      <c r="BT10" s="4"/>
      <c r="BU10" s="4"/>
      <c r="BV10" s="4"/>
      <c r="BW10" s="4"/>
      <c r="BX10" s="4"/>
      <c r="BY10" s="4"/>
      <c r="BZ10" s="4"/>
      <c r="CA10" s="4"/>
      <c r="CB10" s="4"/>
      <c r="CD10" s="4"/>
      <c r="CE10" s="4"/>
      <c r="CG10" s="4"/>
      <c r="CH10" s="4"/>
      <c r="CI10" s="4"/>
    </row>
    <row r="11" spans="1:158" x14ac:dyDescent="0.25">
      <c r="A11" t="s">
        <v>208</v>
      </c>
      <c r="B11" t="s">
        <v>198</v>
      </c>
      <c r="C11" s="9">
        <v>42004</v>
      </c>
      <c r="F11">
        <v>72</v>
      </c>
      <c r="G11" t="s">
        <v>196</v>
      </c>
      <c r="H11" s="6"/>
      <c r="K11">
        <v>40</v>
      </c>
      <c r="U11" s="4"/>
      <c r="V11" s="4"/>
      <c r="W11" s="7"/>
      <c r="X11" s="7"/>
      <c r="Y11" s="7"/>
      <c r="Z11" s="7"/>
      <c r="AA11" s="7"/>
      <c r="AB11" s="4"/>
      <c r="AC11" s="7"/>
      <c r="AD11" s="7"/>
      <c r="AE11" s="7"/>
      <c r="AF11" s="7"/>
      <c r="AG11" s="7"/>
      <c r="AH11" s="7"/>
      <c r="AI11" s="4"/>
      <c r="AJ11" s="4"/>
      <c r="AK11" s="7"/>
      <c r="AL11" s="7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1"/>
      <c r="BD11" s="1"/>
      <c r="BG11" s="6"/>
      <c r="BH11" s="4"/>
      <c r="BI11" s="4"/>
      <c r="BJ11" s="4"/>
      <c r="BK11" s="4"/>
      <c r="BL11" s="6"/>
      <c r="BM11" s="6"/>
      <c r="BN11" s="6"/>
      <c r="BO11" s="6"/>
      <c r="BP11" s="6"/>
      <c r="BQ11" s="6"/>
      <c r="BR11" s="6"/>
      <c r="BS11" s="4"/>
      <c r="BT11" s="4"/>
      <c r="BU11" s="4"/>
      <c r="BV11" s="4"/>
      <c r="BW11" s="4"/>
      <c r="BX11" s="4"/>
      <c r="BY11" s="4"/>
      <c r="BZ11" s="4"/>
      <c r="CA11" s="4"/>
      <c r="CB11" s="4"/>
      <c r="CD11" s="4">
        <v>197.10003918543575</v>
      </c>
      <c r="CE11" s="4">
        <v>1300</v>
      </c>
      <c r="CG11" s="4"/>
      <c r="CH11" s="4"/>
      <c r="CI11" s="4"/>
      <c r="CK11">
        <v>150</v>
      </c>
      <c r="CL11">
        <v>25.471755930508309</v>
      </c>
      <c r="CN11">
        <v>100</v>
      </c>
      <c r="CO11">
        <v>21.644975028812908</v>
      </c>
      <c r="CQ11">
        <v>100</v>
      </c>
      <c r="CR11">
        <v>18.762257793713793</v>
      </c>
      <c r="CT11">
        <v>100</v>
      </c>
      <c r="CU11">
        <v>16.43664137079422</v>
      </c>
      <c r="CW11">
        <v>100</v>
      </c>
      <c r="CX11">
        <v>16.712312177982511</v>
      </c>
      <c r="CZ11">
        <v>100</v>
      </c>
      <c r="DA11">
        <v>16.438079028198075</v>
      </c>
      <c r="DC11">
        <v>250</v>
      </c>
      <c r="DD11">
        <v>35.258476316213759</v>
      </c>
      <c r="DF11">
        <v>200</v>
      </c>
      <c r="DG11">
        <v>22.892813811110905</v>
      </c>
      <c r="DI11">
        <v>200</v>
      </c>
      <c r="DJ11">
        <v>23.482727728101274</v>
      </c>
    </row>
    <row r="12" spans="1:158" x14ac:dyDescent="0.25">
      <c r="A12" t="s">
        <v>208</v>
      </c>
      <c r="B12" t="s">
        <v>198</v>
      </c>
      <c r="C12" s="9">
        <v>42008</v>
      </c>
      <c r="F12">
        <v>76</v>
      </c>
      <c r="G12" t="s">
        <v>196</v>
      </c>
      <c r="H12" s="6"/>
      <c r="U12" s="4"/>
      <c r="V12" s="4"/>
      <c r="W12" s="7"/>
      <c r="X12" s="7"/>
      <c r="Y12" s="7"/>
      <c r="Z12" s="7"/>
      <c r="AA12" s="7"/>
      <c r="AB12" s="4"/>
      <c r="AC12" s="7"/>
      <c r="AD12" s="7"/>
      <c r="AE12" s="7"/>
      <c r="AF12" s="7"/>
      <c r="AG12" s="7"/>
      <c r="AH12" s="7"/>
      <c r="AI12" s="4"/>
      <c r="AJ12" s="4"/>
      <c r="AK12" s="7"/>
      <c r="AL12" s="7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1"/>
      <c r="BD12" s="1"/>
      <c r="BG12" s="6"/>
      <c r="BH12" s="4"/>
      <c r="BI12" s="4"/>
      <c r="BJ12" s="4"/>
      <c r="BK12" s="4"/>
      <c r="BL12" s="6"/>
      <c r="BM12" s="6"/>
      <c r="BN12" s="6"/>
      <c r="BO12" s="6"/>
      <c r="BP12" s="6"/>
      <c r="BQ12" s="6"/>
      <c r="BR12" s="6"/>
      <c r="BS12" s="4"/>
      <c r="BT12" s="4"/>
      <c r="BU12" s="4"/>
      <c r="BV12" s="4"/>
      <c r="BW12" s="4"/>
      <c r="BX12" s="4"/>
      <c r="BY12" s="4"/>
      <c r="BZ12" s="4"/>
      <c r="CA12" s="4"/>
      <c r="CB12" s="4"/>
      <c r="CD12" s="4">
        <v>212.58307619073753</v>
      </c>
      <c r="CE12" s="4">
        <v>1300</v>
      </c>
      <c r="CG12" s="4"/>
      <c r="CH12" s="4"/>
      <c r="CI12" s="4"/>
      <c r="CK12">
        <v>150</v>
      </c>
      <c r="CL12">
        <v>39.776397052019703</v>
      </c>
      <c r="CN12">
        <v>100</v>
      </c>
      <c r="CO12">
        <v>23.360427399215133</v>
      </c>
      <c r="CQ12">
        <v>100</v>
      </c>
      <c r="CR12">
        <v>19.080020834819841</v>
      </c>
      <c r="CT12">
        <v>100</v>
      </c>
      <c r="CU12">
        <v>16.329070873841637</v>
      </c>
      <c r="CW12">
        <v>100</v>
      </c>
      <c r="CX12">
        <v>16.125765272700001</v>
      </c>
      <c r="CZ12">
        <v>100</v>
      </c>
      <c r="DA12">
        <v>15.666885786435278</v>
      </c>
      <c r="DC12">
        <v>250</v>
      </c>
      <c r="DD12">
        <v>34.179479866078552</v>
      </c>
      <c r="DF12">
        <v>200</v>
      </c>
      <c r="DG12">
        <v>22.707556151101237</v>
      </c>
      <c r="DI12">
        <v>200</v>
      </c>
      <c r="DJ12">
        <v>25.357472954526152</v>
      </c>
    </row>
    <row r="13" spans="1:158" x14ac:dyDescent="0.25">
      <c r="A13" t="s">
        <v>208</v>
      </c>
      <c r="B13" t="s">
        <v>198</v>
      </c>
      <c r="C13" s="9">
        <v>42009</v>
      </c>
      <c r="D13" s="4">
        <v>5</v>
      </c>
      <c r="E13" t="s">
        <v>164</v>
      </c>
      <c r="F13">
        <v>77</v>
      </c>
      <c r="G13" t="s">
        <v>196</v>
      </c>
      <c r="H13" s="6"/>
      <c r="K13">
        <v>40</v>
      </c>
      <c r="U13" s="4"/>
      <c r="V13" s="4"/>
      <c r="W13" s="7"/>
      <c r="X13" s="7"/>
      <c r="Y13" s="7"/>
      <c r="Z13" s="7"/>
      <c r="AA13" s="7"/>
      <c r="AB13" s="4"/>
      <c r="AC13" s="7"/>
      <c r="AD13" s="7"/>
      <c r="AE13" s="7"/>
      <c r="AF13" s="7"/>
      <c r="AG13" s="7"/>
      <c r="AH13" s="7"/>
      <c r="AI13" s="4"/>
      <c r="AJ13" s="4"/>
      <c r="AK13" s="7"/>
      <c r="AL13" s="7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1"/>
      <c r="BD13" s="1"/>
      <c r="BG13" s="6"/>
      <c r="BH13" s="4"/>
      <c r="BI13" s="4"/>
      <c r="BJ13" s="4"/>
      <c r="BK13" s="4"/>
      <c r="BL13" s="6"/>
      <c r="BM13" s="6"/>
      <c r="BN13" s="6"/>
      <c r="BO13" s="6"/>
      <c r="BP13" s="6"/>
      <c r="BQ13" s="6"/>
      <c r="BR13" s="6"/>
      <c r="BS13" s="4"/>
      <c r="BT13" s="4"/>
      <c r="BU13" s="4"/>
      <c r="BV13" s="4"/>
      <c r="BW13" s="4"/>
      <c r="BX13" s="4"/>
      <c r="BY13" s="4"/>
      <c r="BZ13" s="4"/>
      <c r="CA13" s="4"/>
      <c r="CB13" s="4"/>
      <c r="CD13" s="4">
        <v>204.81474199482258</v>
      </c>
      <c r="CE13" s="4">
        <v>1300</v>
      </c>
      <c r="CG13" s="4"/>
      <c r="CH13" s="4"/>
      <c r="CI13" s="4"/>
      <c r="CK13">
        <v>150</v>
      </c>
      <c r="CL13">
        <v>29.115189428894489</v>
      </c>
      <c r="CN13">
        <v>100</v>
      </c>
      <c r="CO13">
        <v>21.882220353358925</v>
      </c>
      <c r="CQ13">
        <v>100</v>
      </c>
      <c r="CR13">
        <v>18.267941231437149</v>
      </c>
      <c r="CT13">
        <v>100</v>
      </c>
      <c r="CU13">
        <v>16.368231180754535</v>
      </c>
      <c r="CW13">
        <v>100</v>
      </c>
      <c r="CX13">
        <v>16.497143933590174</v>
      </c>
      <c r="CZ13">
        <v>100</v>
      </c>
      <c r="DA13">
        <v>16.653654909568097</v>
      </c>
      <c r="DC13">
        <v>250</v>
      </c>
      <c r="DD13">
        <v>35.880441076338315</v>
      </c>
      <c r="DF13">
        <v>200</v>
      </c>
      <c r="DG13">
        <v>23.604697580784894</v>
      </c>
      <c r="DI13">
        <v>200</v>
      </c>
      <c r="DJ13">
        <v>26.545222300096007</v>
      </c>
    </row>
    <row r="14" spans="1:158" x14ac:dyDescent="0.25">
      <c r="A14" t="s">
        <v>208</v>
      </c>
      <c r="B14" t="s">
        <v>198</v>
      </c>
      <c r="C14" s="3">
        <v>42013</v>
      </c>
      <c r="F14">
        <v>81</v>
      </c>
      <c r="G14" t="s">
        <v>196</v>
      </c>
      <c r="H14" s="6">
        <v>8.3333333333333339</v>
      </c>
      <c r="L14" s="4">
        <v>773.33333333333326</v>
      </c>
      <c r="M14" s="6">
        <v>15.583333333333334</v>
      </c>
      <c r="N14" s="6"/>
      <c r="O14" s="6"/>
      <c r="U14" s="4">
        <v>579.34654585527812</v>
      </c>
      <c r="V14" s="4"/>
      <c r="W14" s="7"/>
      <c r="X14" s="7"/>
      <c r="Y14" s="7"/>
      <c r="Z14" s="7"/>
      <c r="AA14" s="7"/>
      <c r="AB14" s="4">
        <v>322.87146545542578</v>
      </c>
      <c r="AC14" s="7">
        <v>2.4187800000000004</v>
      </c>
      <c r="AD14" s="7"/>
      <c r="AE14" s="7"/>
      <c r="AF14" s="7"/>
      <c r="AG14" s="7"/>
      <c r="AH14" s="7"/>
      <c r="AI14" s="8">
        <f>AC14/AB14</f>
        <v>7.491464123620198E-3</v>
      </c>
      <c r="AJ14" s="4"/>
      <c r="AK14" s="7"/>
      <c r="AL14" s="7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>
        <v>124.8067856774918</v>
      </c>
      <c r="BA14" s="4"/>
      <c r="BB14" s="4"/>
      <c r="BC14" s="4">
        <f>U14+AB14+AZ14</f>
        <v>1027.0247969881957</v>
      </c>
      <c r="BD14" s="4"/>
      <c r="BE14" s="7">
        <f>AZ14/BC14</f>
        <v>0.12152266044938181</v>
      </c>
      <c r="BF14" s="7"/>
      <c r="BG14" s="6"/>
      <c r="BH14" s="4"/>
      <c r="BI14" s="4"/>
      <c r="BJ14" s="4"/>
      <c r="BK14" s="4"/>
      <c r="BL14" s="6"/>
      <c r="BM14" s="6"/>
      <c r="BN14" s="6"/>
      <c r="BO14" s="6"/>
      <c r="BP14" s="7">
        <f>U14/BC14</f>
        <v>0.56410180898673756</v>
      </c>
      <c r="BQ14" s="7">
        <f>AB14/BC14</f>
        <v>0.31437553056388057</v>
      </c>
      <c r="BR14" s="7">
        <f>AZ14/BC14</f>
        <v>0.12152266044938181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D14" s="4"/>
      <c r="CE14" s="4"/>
      <c r="CG14" s="4"/>
      <c r="CH14" s="4"/>
      <c r="CI14" s="4"/>
    </row>
    <row r="15" spans="1:158" x14ac:dyDescent="0.25">
      <c r="A15" t="s">
        <v>208</v>
      </c>
      <c r="B15" t="s">
        <v>198</v>
      </c>
      <c r="C15" s="9">
        <v>42015</v>
      </c>
      <c r="F15">
        <v>83</v>
      </c>
      <c r="G15" t="s">
        <v>196</v>
      </c>
      <c r="H15" s="6"/>
      <c r="K15">
        <v>80</v>
      </c>
      <c r="U15" s="4"/>
      <c r="V15" s="4"/>
      <c r="W15" s="7"/>
      <c r="X15" s="7"/>
      <c r="Y15" s="7"/>
      <c r="Z15" s="7"/>
      <c r="AA15" s="7"/>
      <c r="AB15" s="4"/>
      <c r="AC15" s="7"/>
      <c r="AD15" s="7"/>
      <c r="AE15" s="7"/>
      <c r="AF15" s="7"/>
      <c r="AG15" s="7"/>
      <c r="AH15" s="7"/>
      <c r="AI15" s="4"/>
      <c r="AJ15" s="4"/>
      <c r="AK15" s="7"/>
      <c r="AL15" s="7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1"/>
      <c r="BD15" s="1"/>
      <c r="BG15" s="6"/>
      <c r="BH15" s="4"/>
      <c r="BI15" s="4"/>
      <c r="BJ15" s="4"/>
      <c r="BK15" s="4"/>
      <c r="BL15" s="6"/>
      <c r="BM15" s="6"/>
      <c r="BN15" s="6"/>
      <c r="BO15" s="6"/>
      <c r="BP15" s="6"/>
      <c r="BQ15" s="6"/>
      <c r="BR15" s="6"/>
      <c r="BS15" s="4"/>
      <c r="BT15" s="4"/>
      <c r="BU15" s="4"/>
      <c r="BV15" s="4"/>
      <c r="BW15" s="4"/>
      <c r="BX15" s="4"/>
      <c r="BY15" s="4"/>
      <c r="BZ15" s="4"/>
      <c r="CA15" s="4"/>
      <c r="CB15" s="4"/>
      <c r="CD15" s="4">
        <v>177.64864680831442</v>
      </c>
      <c r="CE15" s="4">
        <v>1300</v>
      </c>
      <c r="CG15" s="4"/>
      <c r="CH15" s="4"/>
      <c r="CI15" s="4"/>
      <c r="CK15">
        <v>150</v>
      </c>
      <c r="CL15">
        <v>20.44572669555183</v>
      </c>
      <c r="CN15">
        <v>100</v>
      </c>
      <c r="CO15">
        <v>16.860484527745072</v>
      </c>
      <c r="CQ15">
        <v>100</v>
      </c>
      <c r="CR15">
        <v>14.423940068954744</v>
      </c>
      <c r="CT15">
        <v>100</v>
      </c>
      <c r="CU15">
        <v>13.936480418155099</v>
      </c>
      <c r="CW15">
        <v>100</v>
      </c>
      <c r="CX15">
        <v>15.008438250762467</v>
      </c>
      <c r="CZ15">
        <v>100</v>
      </c>
      <c r="DA15">
        <v>15.944707940466074</v>
      </c>
      <c r="DC15">
        <v>250</v>
      </c>
      <c r="DD15">
        <v>33.568746368587895</v>
      </c>
      <c r="DF15">
        <v>200</v>
      </c>
      <c r="DG15">
        <v>22.054110019772757</v>
      </c>
      <c r="DI15">
        <v>200</v>
      </c>
      <c r="DJ15">
        <v>25.40601251831847</v>
      </c>
    </row>
    <row r="16" spans="1:158" x14ac:dyDescent="0.25">
      <c r="A16" t="s">
        <v>208</v>
      </c>
      <c r="B16" t="s">
        <v>198</v>
      </c>
      <c r="C16" s="9">
        <v>42016</v>
      </c>
      <c r="F16">
        <v>84</v>
      </c>
      <c r="G16" t="s">
        <v>196</v>
      </c>
      <c r="H16" s="6"/>
      <c r="U16" s="4"/>
      <c r="V16" s="4"/>
      <c r="W16" s="7"/>
      <c r="X16" s="7"/>
      <c r="Y16" s="7"/>
      <c r="Z16" s="7"/>
      <c r="AA16" s="7"/>
      <c r="AB16" s="4"/>
      <c r="AC16" s="7"/>
      <c r="AD16" s="7"/>
      <c r="AE16" s="7"/>
      <c r="AF16" s="7"/>
      <c r="AG16" s="7"/>
      <c r="AH16" s="7"/>
      <c r="AI16" s="4"/>
      <c r="AJ16" s="4"/>
      <c r="AK16" s="7"/>
      <c r="AL16" s="7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1"/>
      <c r="BD16" s="1"/>
      <c r="BG16" s="6"/>
      <c r="BH16" s="4"/>
      <c r="BI16" s="4"/>
      <c r="BJ16" s="4"/>
      <c r="BK16" s="4"/>
      <c r="BL16" s="6"/>
      <c r="BM16" s="6"/>
      <c r="BN16" s="6"/>
      <c r="BO16" s="6"/>
      <c r="BP16" s="6"/>
      <c r="BQ16" s="6"/>
      <c r="BR16" s="6"/>
      <c r="BS16" s="4">
        <v>141.58083366537087</v>
      </c>
      <c r="BT16" s="4"/>
      <c r="BU16" s="4"/>
      <c r="BV16" s="4"/>
      <c r="BW16" s="4"/>
      <c r="BX16" s="4"/>
      <c r="BY16" s="4"/>
      <c r="BZ16" s="4"/>
      <c r="CA16" s="4"/>
      <c r="CB16" s="4"/>
      <c r="CD16" s="4"/>
      <c r="CE16" s="4"/>
      <c r="CG16" s="4"/>
      <c r="CH16" s="4"/>
      <c r="CI16" s="4"/>
    </row>
    <row r="17" spans="1:114" x14ac:dyDescent="0.25">
      <c r="A17" t="s">
        <v>208</v>
      </c>
      <c r="B17" t="s">
        <v>198</v>
      </c>
      <c r="C17" s="9">
        <v>42018</v>
      </c>
      <c r="F17">
        <v>86</v>
      </c>
      <c r="G17" t="s">
        <v>196</v>
      </c>
      <c r="H17" s="6"/>
      <c r="K17">
        <v>100</v>
      </c>
      <c r="U17" s="4"/>
      <c r="V17" s="4"/>
      <c r="W17" s="7"/>
      <c r="X17" s="7"/>
      <c r="Y17" s="7"/>
      <c r="Z17" s="7"/>
      <c r="AA17" s="7"/>
      <c r="AB17" s="4"/>
      <c r="AC17" s="7"/>
      <c r="AD17" s="7"/>
      <c r="AE17" s="7"/>
      <c r="AF17" s="7"/>
      <c r="AG17" s="7"/>
      <c r="AH17" s="7"/>
      <c r="AI17" s="4"/>
      <c r="AJ17" s="4"/>
      <c r="AK17" s="7"/>
      <c r="AL17" s="7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1"/>
      <c r="BD17" s="1"/>
      <c r="BG17" s="6"/>
      <c r="BH17" s="4"/>
      <c r="BI17" s="4"/>
      <c r="BJ17" s="4"/>
      <c r="BK17" s="4"/>
      <c r="BL17" s="6"/>
      <c r="BM17" s="6"/>
      <c r="BN17" s="6"/>
      <c r="BO17" s="6"/>
      <c r="BP17" s="6"/>
      <c r="BQ17" s="6"/>
      <c r="BR17" s="6"/>
      <c r="BS17" s="4"/>
      <c r="BT17" s="4"/>
      <c r="BU17" s="4"/>
      <c r="BV17" s="4"/>
      <c r="BW17" s="4"/>
      <c r="BX17" s="4"/>
      <c r="BY17" s="4"/>
      <c r="BZ17" s="4"/>
      <c r="CA17" s="4"/>
      <c r="CB17" s="4"/>
      <c r="CD17" s="4">
        <v>209.91788666855939</v>
      </c>
      <c r="CE17" s="4">
        <v>1300</v>
      </c>
      <c r="CG17" s="4"/>
      <c r="CH17" s="4"/>
      <c r="CI17" s="4"/>
      <c r="CK17">
        <v>150</v>
      </c>
      <c r="CL17">
        <v>39.435731357658277</v>
      </c>
      <c r="CN17">
        <v>100</v>
      </c>
      <c r="CO17">
        <v>23.102116456917464</v>
      </c>
      <c r="CQ17">
        <v>100</v>
      </c>
      <c r="CR17">
        <v>18.534956371220616</v>
      </c>
      <c r="CT17">
        <v>100</v>
      </c>
      <c r="CU17">
        <v>16.028070492075734</v>
      </c>
      <c r="CW17">
        <v>100</v>
      </c>
      <c r="CX17">
        <v>15.81661776013379</v>
      </c>
      <c r="CZ17">
        <v>100</v>
      </c>
      <c r="DA17">
        <v>15.814108998907363</v>
      </c>
      <c r="DC17">
        <v>250</v>
      </c>
      <c r="DD17">
        <v>33.675268693753523</v>
      </c>
      <c r="DF17">
        <v>200</v>
      </c>
      <c r="DG17">
        <v>22.25709422828286</v>
      </c>
      <c r="DI17">
        <v>200</v>
      </c>
      <c r="DJ17">
        <v>25.253922309609742</v>
      </c>
    </row>
    <row r="18" spans="1:114" x14ac:dyDescent="0.25">
      <c r="A18" t="s">
        <v>208</v>
      </c>
      <c r="B18" t="s">
        <v>198</v>
      </c>
      <c r="C18" s="3">
        <v>42023</v>
      </c>
      <c r="F18">
        <v>91</v>
      </c>
      <c r="G18" t="s">
        <v>196</v>
      </c>
      <c r="H18" s="6">
        <v>8.3333333333333339</v>
      </c>
      <c r="L18" s="4">
        <v>930.83333333333326</v>
      </c>
      <c r="M18" s="6">
        <v>16.75</v>
      </c>
      <c r="N18" s="6"/>
      <c r="O18" s="6"/>
      <c r="U18" s="4">
        <v>633.11989072056383</v>
      </c>
      <c r="V18" s="4"/>
      <c r="W18" s="7"/>
      <c r="X18" s="7"/>
      <c r="Y18" s="7"/>
      <c r="Z18" s="7"/>
      <c r="AA18" s="7"/>
      <c r="AB18" s="4">
        <v>416.98410415715449</v>
      </c>
      <c r="AC18" s="7">
        <v>3.9333666666666662</v>
      </c>
      <c r="AD18" s="7"/>
      <c r="AE18" s="7"/>
      <c r="AF18" s="7"/>
      <c r="AG18" s="7"/>
      <c r="AH18" s="7"/>
      <c r="AI18" s="8">
        <f>AC18/AB18</f>
        <v>9.4328935502640751E-3</v>
      </c>
      <c r="AJ18" s="4"/>
      <c r="AK18" s="7"/>
      <c r="AL18" s="7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>
        <v>228.7985184938442</v>
      </c>
      <c r="BA18" s="4"/>
      <c r="BB18" s="4"/>
      <c r="BC18" s="4">
        <f>U18+AB18+AZ18</f>
        <v>1278.9025133715627</v>
      </c>
      <c r="BD18" s="4"/>
      <c r="BE18" s="7">
        <f>AZ18/BC18</f>
        <v>0.17890223539452127</v>
      </c>
      <c r="BF18" s="7"/>
      <c r="BG18" s="6"/>
      <c r="BH18" s="4"/>
      <c r="BI18" s="4"/>
      <c r="BJ18" s="4"/>
      <c r="BK18" s="4"/>
      <c r="BL18" s="6"/>
      <c r="BM18" s="6"/>
      <c r="BN18" s="6"/>
      <c r="BO18" s="6"/>
      <c r="BP18" s="7">
        <f>U18/BC18</f>
        <v>0.49504937561775042</v>
      </c>
      <c r="BQ18" s="7">
        <f>AB18/BC18</f>
        <v>0.32604838898772814</v>
      </c>
      <c r="BR18" s="7">
        <f>AZ18/BC18</f>
        <v>0.17890223539452127</v>
      </c>
      <c r="BS18" s="4">
        <v>221.59570305554482</v>
      </c>
      <c r="BT18" s="4"/>
      <c r="BU18" s="4"/>
      <c r="BV18" s="4"/>
      <c r="BW18" s="4"/>
      <c r="BX18" s="4"/>
      <c r="BY18" s="4"/>
      <c r="BZ18" s="4"/>
      <c r="CA18" s="4"/>
      <c r="CB18" s="4"/>
      <c r="CD18" s="4"/>
      <c r="CE18" s="4"/>
      <c r="CG18" s="4"/>
      <c r="CH18" s="4"/>
      <c r="CI18" s="4"/>
    </row>
    <row r="19" spans="1:114" x14ac:dyDescent="0.25">
      <c r="A19" t="s">
        <v>208</v>
      </c>
      <c r="B19" t="s">
        <v>198</v>
      </c>
      <c r="C19" s="9">
        <v>42025</v>
      </c>
      <c r="F19">
        <v>93</v>
      </c>
      <c r="G19" t="s">
        <v>196</v>
      </c>
      <c r="H19" s="6"/>
      <c r="K19">
        <v>60</v>
      </c>
      <c r="U19" s="4"/>
      <c r="V19" s="4"/>
      <c r="W19" s="7"/>
      <c r="X19" s="7"/>
      <c r="Y19" s="7"/>
      <c r="Z19" s="7"/>
      <c r="AA19" s="7"/>
      <c r="AB19" s="4"/>
      <c r="AC19" s="7"/>
      <c r="AD19" s="7"/>
      <c r="AE19" s="7"/>
      <c r="AF19" s="7"/>
      <c r="AG19" s="7"/>
      <c r="AH19" s="7"/>
      <c r="AI19" s="4"/>
      <c r="AJ19" s="4"/>
      <c r="AK19" s="7"/>
      <c r="AL19" s="7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1"/>
      <c r="BD19" s="1"/>
      <c r="BG19" s="6"/>
      <c r="BH19" s="4"/>
      <c r="BI19" s="4"/>
      <c r="BJ19" s="4"/>
      <c r="BK19" s="4"/>
      <c r="BL19" s="6"/>
      <c r="BM19" s="6"/>
      <c r="BN19" s="6"/>
      <c r="BO19" s="6"/>
      <c r="BP19" s="6"/>
      <c r="BQ19" s="6"/>
      <c r="BR19" s="6"/>
      <c r="BS19" s="4"/>
      <c r="BT19" s="4"/>
      <c r="BU19" s="4"/>
      <c r="BV19" s="4"/>
      <c r="BW19" s="4"/>
      <c r="BX19" s="4"/>
      <c r="BY19" s="4"/>
      <c r="BZ19" s="4"/>
      <c r="CA19" s="4"/>
      <c r="CB19" s="4"/>
      <c r="CD19" s="4">
        <v>209.44294692171252</v>
      </c>
      <c r="CE19" s="4">
        <v>1300</v>
      </c>
      <c r="CG19" s="4"/>
      <c r="CH19" s="4"/>
      <c r="CI19" s="4"/>
      <c r="CK19">
        <v>150</v>
      </c>
      <c r="CL19">
        <v>39.017227387829323</v>
      </c>
      <c r="CN19">
        <v>100</v>
      </c>
      <c r="CO19">
        <v>22.703894524765538</v>
      </c>
      <c r="CQ19">
        <v>100</v>
      </c>
      <c r="CR19">
        <v>18.107400576041762</v>
      </c>
      <c r="CT19">
        <v>100</v>
      </c>
      <c r="CU19">
        <v>15.656415436103197</v>
      </c>
      <c r="CW19">
        <v>100</v>
      </c>
      <c r="CX19">
        <v>15.616992045402162</v>
      </c>
      <c r="CZ19">
        <v>100</v>
      </c>
      <c r="DA19">
        <v>15.811958632141852</v>
      </c>
      <c r="DC19">
        <v>250</v>
      </c>
      <c r="DD19">
        <v>34.37062276080708</v>
      </c>
      <c r="DF19">
        <v>200</v>
      </c>
      <c r="DG19">
        <v>22.476056785567813</v>
      </c>
      <c r="DI19">
        <v>200</v>
      </c>
      <c r="DJ19">
        <v>25.682378773053792</v>
      </c>
    </row>
    <row r="20" spans="1:114" x14ac:dyDescent="0.25">
      <c r="A20" t="s">
        <v>208</v>
      </c>
      <c r="B20" t="s">
        <v>198</v>
      </c>
      <c r="C20" s="3">
        <v>42032</v>
      </c>
      <c r="F20">
        <v>100</v>
      </c>
      <c r="G20" t="s">
        <v>196</v>
      </c>
      <c r="H20" s="6">
        <v>8.6666666666666661</v>
      </c>
      <c r="L20" s="4">
        <v>942.5</v>
      </c>
      <c r="M20" s="6">
        <v>20.166666666666668</v>
      </c>
      <c r="N20" s="6"/>
      <c r="O20" s="6"/>
      <c r="U20" s="4">
        <v>645.79003863328933</v>
      </c>
      <c r="V20" s="4"/>
      <c r="W20" s="7"/>
      <c r="X20" s="7"/>
      <c r="Y20" s="7"/>
      <c r="Z20" s="7"/>
      <c r="AA20" s="7"/>
      <c r="AB20" s="4">
        <v>475.33499782092713</v>
      </c>
      <c r="AC20" s="7">
        <v>3.6675208333333336</v>
      </c>
      <c r="AD20" s="7"/>
      <c r="AE20" s="7"/>
      <c r="AF20" s="7"/>
      <c r="AG20" s="7"/>
      <c r="AH20" s="7"/>
      <c r="AI20" s="8">
        <f>AC20/AB20</f>
        <v>7.7156549594418842E-3</v>
      </c>
      <c r="AJ20" s="4"/>
      <c r="AK20" s="7"/>
      <c r="AL20" s="7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>
        <v>531.81520360967738</v>
      </c>
      <c r="BA20" s="4"/>
      <c r="BB20" s="4"/>
      <c r="BC20" s="4">
        <f>U20+AB20+AZ20</f>
        <v>1652.940240063894</v>
      </c>
      <c r="BD20" s="4"/>
      <c r="BE20" s="7">
        <f>AZ20/BC20</f>
        <v>0.32173891754799328</v>
      </c>
      <c r="BF20" s="7"/>
      <c r="BG20" s="6"/>
      <c r="BH20" s="4"/>
      <c r="BI20" s="4"/>
      <c r="BJ20" s="4"/>
      <c r="BK20" s="4"/>
      <c r="BL20" s="6"/>
      <c r="BM20" s="6"/>
      <c r="BN20" s="6"/>
      <c r="BO20" s="6"/>
      <c r="BP20" s="7">
        <f>U20/BC20</f>
        <v>0.39069170377770374</v>
      </c>
      <c r="BQ20" s="7">
        <f>AB20/BC20</f>
        <v>0.28756937867430293</v>
      </c>
      <c r="BR20" s="7">
        <f>AZ20/BC20</f>
        <v>0.32173891754799328</v>
      </c>
      <c r="BS20" s="4">
        <v>216.25956967506272</v>
      </c>
      <c r="BT20" s="4"/>
      <c r="BU20" s="4"/>
      <c r="BV20" s="4"/>
      <c r="BW20" s="4"/>
      <c r="BX20" s="4"/>
      <c r="BY20" s="4"/>
      <c r="BZ20" s="4"/>
      <c r="CA20" s="4"/>
      <c r="CB20" s="4"/>
      <c r="CD20" s="4"/>
      <c r="CE20" s="4"/>
      <c r="CG20" s="4"/>
      <c r="CH20" s="4"/>
      <c r="CI20" s="4"/>
    </row>
    <row r="21" spans="1:114" x14ac:dyDescent="0.25">
      <c r="A21" t="s">
        <v>208</v>
      </c>
      <c r="B21" t="s">
        <v>198</v>
      </c>
      <c r="C21" s="9">
        <v>42037</v>
      </c>
      <c r="F21">
        <v>105</v>
      </c>
      <c r="G21" t="s">
        <v>196</v>
      </c>
      <c r="H21" s="6"/>
      <c r="K21">
        <v>60</v>
      </c>
      <c r="U21" s="4"/>
      <c r="V21" s="4"/>
      <c r="W21" s="7"/>
      <c r="X21" s="7"/>
      <c r="Y21" s="7"/>
      <c r="Z21" s="7"/>
      <c r="AA21" s="7"/>
      <c r="AB21" s="4"/>
      <c r="AC21" s="7"/>
      <c r="AD21" s="7"/>
      <c r="AE21" s="7"/>
      <c r="AF21" s="7"/>
      <c r="AG21" s="7"/>
      <c r="AH21" s="7"/>
      <c r="AI21" s="4"/>
      <c r="AJ21" s="4"/>
      <c r="AK21" s="7"/>
      <c r="AL21" s="7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1"/>
      <c r="BD21" s="1"/>
      <c r="BG21" s="6"/>
      <c r="BH21" s="4"/>
      <c r="BI21" s="4"/>
      <c r="BJ21" s="4"/>
      <c r="BK21" s="4"/>
      <c r="BL21" s="6"/>
      <c r="BM21" s="6"/>
      <c r="BN21" s="6"/>
      <c r="BO21" s="6"/>
      <c r="BP21" s="6"/>
      <c r="BQ21" s="6"/>
      <c r="BR21" s="6"/>
      <c r="BS21" s="4"/>
      <c r="BT21" s="4"/>
      <c r="BU21" s="4"/>
      <c r="BV21" s="4"/>
      <c r="BW21" s="4"/>
      <c r="BX21" s="4"/>
      <c r="BY21" s="4"/>
      <c r="BZ21" s="4"/>
      <c r="CA21" s="4"/>
      <c r="CB21" s="4"/>
      <c r="CD21" s="4">
        <v>147.83581835958938</v>
      </c>
      <c r="CE21" s="4">
        <v>1300</v>
      </c>
      <c r="CG21" s="4"/>
      <c r="CH21" s="4"/>
      <c r="CI21" s="4"/>
      <c r="CK21">
        <v>150</v>
      </c>
      <c r="CL21">
        <v>13.437500607746774</v>
      </c>
      <c r="CN21">
        <v>100</v>
      </c>
      <c r="CO21">
        <v>13.062654474255476</v>
      </c>
      <c r="CQ21">
        <v>100</v>
      </c>
      <c r="CR21">
        <v>10.389092663270944</v>
      </c>
      <c r="CT21">
        <v>100</v>
      </c>
      <c r="CU21">
        <v>10.731000359699628</v>
      </c>
      <c r="CW21">
        <v>100</v>
      </c>
      <c r="CX21">
        <v>11.676444947602747</v>
      </c>
      <c r="CZ21">
        <v>100</v>
      </c>
      <c r="DA21">
        <v>12.604686601381786</v>
      </c>
      <c r="DC21">
        <v>250</v>
      </c>
      <c r="DD21">
        <v>31.312544342509938</v>
      </c>
      <c r="DF21">
        <v>200</v>
      </c>
      <c r="DG21">
        <v>21.980136182852171</v>
      </c>
      <c r="DI21">
        <v>200</v>
      </c>
      <c r="DJ21">
        <v>22.641758180269925</v>
      </c>
    </row>
    <row r="22" spans="1:114" x14ac:dyDescent="0.25">
      <c r="A22" t="s">
        <v>208</v>
      </c>
      <c r="B22" t="s">
        <v>198</v>
      </c>
      <c r="C22" s="3">
        <v>42042</v>
      </c>
      <c r="F22">
        <v>110</v>
      </c>
      <c r="G22" t="s">
        <v>196</v>
      </c>
      <c r="H22" s="6">
        <v>8.6666666666666661</v>
      </c>
      <c r="L22" s="4">
        <v>1074.1666666666667</v>
      </c>
      <c r="M22" s="6">
        <v>23.583333333333332</v>
      </c>
      <c r="N22" s="6"/>
      <c r="O22" s="6"/>
      <c r="U22" s="4">
        <v>1085.1959865664173</v>
      </c>
      <c r="V22" s="4"/>
      <c r="W22" s="7"/>
      <c r="X22" s="7"/>
      <c r="Y22" s="7"/>
      <c r="Z22" s="7"/>
      <c r="AA22" s="7"/>
      <c r="AB22" s="4">
        <v>697.96312993146171</v>
      </c>
      <c r="AC22" s="7">
        <v>4.7438125000000007</v>
      </c>
      <c r="AD22" s="7"/>
      <c r="AE22" s="7"/>
      <c r="AF22" s="7"/>
      <c r="AG22" s="7"/>
      <c r="AH22" s="7"/>
      <c r="AI22" s="8">
        <f>AC22/AB22</f>
        <v>6.7966519957376997E-3</v>
      </c>
      <c r="AJ22" s="4"/>
      <c r="AK22" s="7"/>
      <c r="AL22" s="7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>
        <v>1259.652705561693</v>
      </c>
      <c r="BA22" s="4"/>
      <c r="BB22" s="4"/>
      <c r="BC22" s="4">
        <f>U22+AB22+AZ22</f>
        <v>3042.811822059572</v>
      </c>
      <c r="BD22" s="4"/>
      <c r="BE22" s="7">
        <f>AZ22/BC22</f>
        <v>0.41397653855212069</v>
      </c>
      <c r="BF22" s="7"/>
      <c r="BG22" s="6"/>
      <c r="BH22" s="4"/>
      <c r="BI22" s="4"/>
      <c r="BJ22" s="4"/>
      <c r="BK22" s="4"/>
      <c r="BL22" s="6"/>
      <c r="BM22" s="6"/>
      <c r="BN22" s="6"/>
      <c r="BO22" s="6"/>
      <c r="BP22" s="7">
        <f>U22/BC22</f>
        <v>0.35664249057369785</v>
      </c>
      <c r="BQ22" s="7">
        <f>AB22/BC22</f>
        <v>0.22938097087418147</v>
      </c>
      <c r="BR22" s="7">
        <f>AZ22/BC22</f>
        <v>0.41397653855212069</v>
      </c>
      <c r="BS22" s="4">
        <v>274.88813868144638</v>
      </c>
      <c r="BT22" s="4"/>
      <c r="BU22" s="4"/>
      <c r="BV22" s="4"/>
      <c r="BW22" s="4"/>
      <c r="BX22" s="4"/>
      <c r="BY22" s="4"/>
      <c r="BZ22" s="4"/>
      <c r="CA22" s="4"/>
      <c r="CB22" s="4"/>
      <c r="CD22" s="4"/>
      <c r="CE22" s="4"/>
      <c r="CG22" s="4"/>
      <c r="CH22" s="4"/>
      <c r="CI22" s="4"/>
    </row>
    <row r="23" spans="1:114" x14ac:dyDescent="0.25">
      <c r="A23" t="s">
        <v>208</v>
      </c>
      <c r="B23" t="s">
        <v>198</v>
      </c>
      <c r="C23" s="9">
        <v>42046</v>
      </c>
      <c r="F23">
        <v>114</v>
      </c>
      <c r="G23" t="s">
        <v>196</v>
      </c>
      <c r="H23" s="6"/>
      <c r="K23">
        <v>100</v>
      </c>
      <c r="U23" s="4"/>
      <c r="V23" s="4"/>
      <c r="W23" s="7"/>
      <c r="X23" s="7"/>
      <c r="Y23" s="7"/>
      <c r="Z23" s="7"/>
      <c r="AA23" s="7"/>
      <c r="AB23" s="4"/>
      <c r="AC23" s="7"/>
      <c r="AD23" s="7"/>
      <c r="AE23" s="7"/>
      <c r="AF23" s="7"/>
      <c r="AG23" s="7"/>
      <c r="AH23" s="7"/>
      <c r="AI23" s="4"/>
      <c r="AJ23" s="4"/>
      <c r="AK23" s="7"/>
      <c r="AL23" s="7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1"/>
      <c r="BD23" s="1"/>
      <c r="BG23" s="6"/>
      <c r="BH23" s="4"/>
      <c r="BI23" s="4"/>
      <c r="BJ23" s="4"/>
      <c r="BK23" s="4"/>
      <c r="BL23" s="6"/>
      <c r="BM23" s="6"/>
      <c r="BN23" s="6"/>
      <c r="BO23" s="6"/>
      <c r="BP23" s="6"/>
      <c r="BQ23" s="6"/>
      <c r="BR23" s="6"/>
      <c r="BS23" s="4"/>
      <c r="BT23" s="4"/>
      <c r="BU23" s="4"/>
      <c r="BV23" s="4"/>
      <c r="BW23" s="4"/>
      <c r="BX23" s="4"/>
      <c r="BY23" s="4"/>
      <c r="BZ23" s="4"/>
      <c r="CA23" s="4"/>
      <c r="CB23" s="4"/>
      <c r="CD23" s="4">
        <v>152.91310408042</v>
      </c>
      <c r="CE23" s="4">
        <v>1300</v>
      </c>
      <c r="CG23" s="4"/>
      <c r="CH23" s="4"/>
      <c r="CI23" s="4"/>
      <c r="CK23">
        <v>150</v>
      </c>
      <c r="CL23">
        <v>10.824288534845708</v>
      </c>
      <c r="CN23">
        <v>100</v>
      </c>
      <c r="CO23">
        <v>15.124428285637265</v>
      </c>
      <c r="CQ23">
        <v>100</v>
      </c>
      <c r="CR23">
        <v>13.20776265944013</v>
      </c>
      <c r="CT23">
        <v>100</v>
      </c>
      <c r="CU23">
        <v>12.442333910585681</v>
      </c>
      <c r="CW23">
        <v>100</v>
      </c>
      <c r="CX23">
        <v>13.202488562193921</v>
      </c>
      <c r="CZ23">
        <v>100</v>
      </c>
      <c r="DA23">
        <v>13.359465336076241</v>
      </c>
      <c r="DC23">
        <v>250</v>
      </c>
      <c r="DD23">
        <v>31.396874516599411</v>
      </c>
      <c r="DF23">
        <v>200</v>
      </c>
      <c r="DG23">
        <v>21.561148370533964</v>
      </c>
      <c r="DI23">
        <v>200</v>
      </c>
      <c r="DJ23">
        <v>21.794313904507668</v>
      </c>
    </row>
    <row r="24" spans="1:114" x14ac:dyDescent="0.25">
      <c r="A24" t="s">
        <v>208</v>
      </c>
      <c r="B24" t="s">
        <v>198</v>
      </c>
      <c r="C24" s="3">
        <v>42050</v>
      </c>
      <c r="F24">
        <v>118</v>
      </c>
      <c r="G24" t="s">
        <v>196</v>
      </c>
      <c r="H24" s="6"/>
      <c r="K24">
        <v>100</v>
      </c>
      <c r="U24" s="4"/>
      <c r="V24" s="4"/>
      <c r="W24" s="7"/>
      <c r="X24" s="7"/>
      <c r="Y24" s="7"/>
      <c r="Z24" s="7"/>
      <c r="AA24" s="7"/>
      <c r="AB24" s="4"/>
      <c r="AC24" s="7"/>
      <c r="AD24" s="7"/>
      <c r="AE24" s="7"/>
      <c r="AF24" s="7"/>
      <c r="AG24" s="7"/>
      <c r="AH24" s="7"/>
      <c r="AI24" s="4"/>
      <c r="AJ24" s="4"/>
      <c r="AK24" s="7"/>
      <c r="AL24" s="7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1"/>
      <c r="BD24" s="1"/>
      <c r="BG24" s="6"/>
      <c r="BH24" s="4"/>
      <c r="BI24" s="4"/>
      <c r="BJ24" s="4"/>
      <c r="BK24" s="4"/>
      <c r="BL24" s="6"/>
      <c r="BM24" s="6"/>
      <c r="BN24" s="6"/>
      <c r="BO24" s="6"/>
      <c r="BP24" s="6"/>
      <c r="BQ24" s="6"/>
      <c r="BR24" s="6"/>
      <c r="BS24" s="4"/>
      <c r="BT24" s="4"/>
      <c r="BU24" s="4"/>
      <c r="BV24" s="4"/>
      <c r="BW24" s="4"/>
      <c r="BX24" s="4"/>
      <c r="BY24" s="4"/>
      <c r="BZ24" s="4"/>
      <c r="CA24" s="4"/>
      <c r="CB24" s="4"/>
      <c r="CD24" s="4">
        <v>174.0368497919539</v>
      </c>
      <c r="CE24" s="4">
        <v>1300</v>
      </c>
      <c r="CG24" s="4"/>
      <c r="CH24" s="4"/>
      <c r="CI24" s="4"/>
      <c r="CK24">
        <v>150</v>
      </c>
      <c r="CL24">
        <v>6.1349999999999998</v>
      </c>
      <c r="CN24">
        <v>100</v>
      </c>
      <c r="CO24">
        <v>22.528080474375273</v>
      </c>
      <c r="CQ24">
        <v>100</v>
      </c>
      <c r="CR24">
        <v>18.11144289143018</v>
      </c>
      <c r="CT24">
        <v>100</v>
      </c>
      <c r="CU24">
        <v>15.675211199078575</v>
      </c>
      <c r="CW24">
        <v>100</v>
      </c>
      <c r="CX24">
        <v>15.405600017375894</v>
      </c>
      <c r="CZ24">
        <v>100</v>
      </c>
      <c r="DA24">
        <v>15.14704432063723</v>
      </c>
      <c r="DC24">
        <v>250</v>
      </c>
      <c r="DD24">
        <v>33.341728245318578</v>
      </c>
      <c r="DF24">
        <v>200</v>
      </c>
      <c r="DG24">
        <v>22.449854803444687</v>
      </c>
      <c r="DI24">
        <v>200</v>
      </c>
      <c r="DJ24">
        <v>25.242887840293484</v>
      </c>
    </row>
    <row r="25" spans="1:114" x14ac:dyDescent="0.25">
      <c r="A25" t="s">
        <v>208</v>
      </c>
      <c r="B25" t="s">
        <v>198</v>
      </c>
      <c r="C25" s="3">
        <v>42055</v>
      </c>
      <c r="F25">
        <v>123</v>
      </c>
      <c r="G25" t="s">
        <v>196</v>
      </c>
      <c r="H25" s="6">
        <v>9.5</v>
      </c>
      <c r="L25" s="4">
        <v>1083.75</v>
      </c>
      <c r="M25" s="6">
        <v>23.5</v>
      </c>
      <c r="N25" s="6"/>
      <c r="O25" s="6"/>
      <c r="U25" s="4">
        <v>1108.1497567657145</v>
      </c>
      <c r="V25" s="4"/>
      <c r="W25" s="7"/>
      <c r="X25" s="7"/>
      <c r="Y25" s="7"/>
      <c r="Z25" s="7"/>
      <c r="AA25" s="7"/>
      <c r="AB25" s="4">
        <v>672.9810043290604</v>
      </c>
      <c r="AC25" s="7">
        <v>4.1827549999999993</v>
      </c>
      <c r="AD25" s="7"/>
      <c r="AE25" s="7"/>
      <c r="AF25" s="7"/>
      <c r="AG25" s="7"/>
      <c r="AH25" s="7"/>
      <c r="AI25" s="8">
        <f>AC25/AB25</f>
        <v>6.2152645811601572E-3</v>
      </c>
      <c r="AJ25" s="4"/>
      <c r="AK25" s="7"/>
      <c r="AL25" s="7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>
        <v>1715.2848902827634</v>
      </c>
      <c r="BA25" s="4"/>
      <c r="BB25" s="4"/>
      <c r="BC25" s="4">
        <f>U25+AB25+AZ25</f>
        <v>3496.4156513775383</v>
      </c>
      <c r="BD25" s="4"/>
      <c r="BE25" s="7">
        <f>AZ25/BC25</f>
        <v>0.49058380390413975</v>
      </c>
      <c r="BF25" s="7"/>
      <c r="BG25" s="6"/>
      <c r="BH25" s="4"/>
      <c r="BI25" s="4"/>
      <c r="BJ25" s="4"/>
      <c r="BK25" s="4"/>
      <c r="BL25" s="6"/>
      <c r="BM25" s="6"/>
      <c r="BN25" s="6"/>
      <c r="BO25" s="6"/>
      <c r="BP25" s="7">
        <f>U25/BC25</f>
        <v>0.31693879311206014</v>
      </c>
      <c r="BQ25" s="7">
        <f>AB25/BC25</f>
        <v>0.19247740298380012</v>
      </c>
      <c r="BR25" s="7">
        <f>AZ25/BC25</f>
        <v>0.49058380390413975</v>
      </c>
      <c r="BS25" s="4">
        <v>199.81983485864311</v>
      </c>
      <c r="BT25" s="4"/>
      <c r="BU25" s="4"/>
      <c r="BV25" s="4"/>
      <c r="BW25" s="4"/>
      <c r="BX25" s="4"/>
      <c r="BY25" s="4"/>
      <c r="BZ25" s="4"/>
      <c r="CA25" s="4"/>
      <c r="CB25" s="4"/>
      <c r="CD25" s="4"/>
      <c r="CE25" s="4"/>
      <c r="CG25" s="4"/>
      <c r="CH25" s="4"/>
      <c r="CI25" s="4"/>
    </row>
    <row r="26" spans="1:114" x14ac:dyDescent="0.25">
      <c r="A26" t="s">
        <v>208</v>
      </c>
      <c r="B26" t="s">
        <v>198</v>
      </c>
      <c r="C26" s="3">
        <v>42065</v>
      </c>
      <c r="F26">
        <v>133</v>
      </c>
      <c r="G26" t="s">
        <v>196</v>
      </c>
      <c r="H26" s="6">
        <v>9.6666666666666661</v>
      </c>
      <c r="L26" s="4">
        <v>1067.5</v>
      </c>
      <c r="M26" s="6">
        <v>23.75</v>
      </c>
      <c r="N26" s="6"/>
      <c r="O26" s="6"/>
      <c r="U26" s="4">
        <v>953.34416363103583</v>
      </c>
      <c r="V26" s="4"/>
      <c r="W26" s="7"/>
      <c r="X26" s="7"/>
      <c r="Y26" s="7"/>
      <c r="Z26" s="7"/>
      <c r="AA26" s="7"/>
      <c r="AB26" s="4">
        <v>533.54001137404111</v>
      </c>
      <c r="AC26" s="7">
        <v>3.5733333333333337</v>
      </c>
      <c r="AD26" s="7"/>
      <c r="AE26" s="7"/>
      <c r="AF26" s="7"/>
      <c r="AG26" s="7"/>
      <c r="AH26" s="7"/>
      <c r="AI26" s="8">
        <f>AC26/AB26</f>
        <v>6.6974046128814675E-3</v>
      </c>
      <c r="AJ26" s="4"/>
      <c r="AK26" s="7"/>
      <c r="AL26" s="7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>
        <v>2132.892028155562</v>
      </c>
      <c r="BA26" s="4"/>
      <c r="BB26" s="4"/>
      <c r="BC26" s="4">
        <f>U26+AB26+AZ26</f>
        <v>3619.7762031606389</v>
      </c>
      <c r="BD26" s="4"/>
      <c r="BE26" s="7">
        <f>AZ26/BC26</f>
        <v>0.58923312062585775</v>
      </c>
      <c r="BF26" s="7"/>
      <c r="BG26" s="6"/>
      <c r="BH26" s="4"/>
      <c r="BI26" s="4"/>
      <c r="BJ26" s="4"/>
      <c r="BK26" s="4"/>
      <c r="BL26" s="6"/>
      <c r="BM26" s="6"/>
      <c r="BN26" s="6"/>
      <c r="BO26" s="6"/>
      <c r="BP26" s="7">
        <f>U26/BC26</f>
        <v>0.26337102354521674</v>
      </c>
      <c r="BQ26" s="7">
        <f>AB26/BC26</f>
        <v>0.14739585582892556</v>
      </c>
      <c r="BR26" s="7">
        <f>AZ26/BC26</f>
        <v>0.58923312062585775</v>
      </c>
      <c r="BS26" s="4">
        <v>311.40645820858566</v>
      </c>
      <c r="BT26" s="4"/>
      <c r="BU26" s="4"/>
      <c r="BV26" s="4"/>
      <c r="BW26" s="4"/>
      <c r="BX26" s="4"/>
      <c r="BY26" s="4"/>
      <c r="BZ26" s="4"/>
      <c r="CA26" s="4"/>
      <c r="CB26" s="4"/>
      <c r="CD26" s="4"/>
      <c r="CE26" s="4"/>
      <c r="CG26" s="4"/>
      <c r="CH26" s="4"/>
      <c r="CI26" s="4"/>
    </row>
    <row r="27" spans="1:114" x14ac:dyDescent="0.25">
      <c r="A27" t="s">
        <v>208</v>
      </c>
      <c r="B27" t="s">
        <v>198</v>
      </c>
      <c r="C27" s="3">
        <v>42087</v>
      </c>
      <c r="D27" s="4">
        <v>8</v>
      </c>
      <c r="E27" s="5" t="s">
        <v>165</v>
      </c>
      <c r="F27">
        <v>155</v>
      </c>
      <c r="G27" t="s">
        <v>196</v>
      </c>
      <c r="H27" s="6"/>
      <c r="K27">
        <v>100</v>
      </c>
      <c r="U27" s="4"/>
      <c r="V27" s="4"/>
      <c r="W27" s="7"/>
      <c r="X27" s="7"/>
      <c r="Y27" s="7"/>
      <c r="Z27" s="7"/>
      <c r="AA27" s="7"/>
      <c r="AB27" s="4"/>
      <c r="AC27" s="7"/>
      <c r="AD27" s="7"/>
      <c r="AE27" s="7"/>
      <c r="AF27" s="7"/>
      <c r="AG27" s="7"/>
      <c r="AH27" s="7"/>
      <c r="AI27" s="4"/>
      <c r="AJ27" s="4"/>
      <c r="AK27" s="7"/>
      <c r="AL27" s="7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1"/>
      <c r="BD27" s="1"/>
      <c r="BG27" s="6"/>
      <c r="BH27" s="4"/>
      <c r="BI27" s="4"/>
      <c r="BJ27" s="4"/>
      <c r="BK27" s="4"/>
      <c r="BL27" s="6"/>
      <c r="BM27" s="6"/>
      <c r="BN27" s="6"/>
      <c r="BO27" s="6"/>
      <c r="BP27" s="6"/>
      <c r="BQ27" s="6"/>
      <c r="BR27" s="6"/>
      <c r="BS27" s="4"/>
      <c r="BT27" s="4"/>
      <c r="BU27" s="4"/>
      <c r="BV27" s="4"/>
      <c r="BW27" s="4"/>
      <c r="BX27" s="4"/>
      <c r="BY27" s="4"/>
      <c r="BZ27" s="4"/>
      <c r="CA27" s="4"/>
      <c r="CB27" s="4"/>
      <c r="CD27" s="4">
        <v>132.22363901102213</v>
      </c>
      <c r="CE27" s="4">
        <v>1300</v>
      </c>
      <c r="CG27" s="4"/>
      <c r="CH27" s="4"/>
      <c r="CI27" s="4"/>
      <c r="CK27">
        <v>150</v>
      </c>
      <c r="CL27">
        <v>6.1349999999999998</v>
      </c>
      <c r="CN27">
        <v>100</v>
      </c>
      <c r="CO27">
        <v>13.753925363014858</v>
      </c>
      <c r="CQ27">
        <v>100</v>
      </c>
      <c r="CR27">
        <v>11.086513644838689</v>
      </c>
      <c r="CT27">
        <v>100</v>
      </c>
      <c r="CU27">
        <v>11.333526737691827</v>
      </c>
      <c r="CW27">
        <v>100</v>
      </c>
      <c r="CX27">
        <v>11.578648213481422</v>
      </c>
      <c r="CZ27">
        <v>100</v>
      </c>
      <c r="DA27">
        <v>11.791300905723922</v>
      </c>
      <c r="DC27">
        <v>250</v>
      </c>
      <c r="DD27">
        <v>27.233812713864182</v>
      </c>
      <c r="DF27">
        <v>200</v>
      </c>
      <c r="DG27">
        <v>18.409387435509792</v>
      </c>
      <c r="DI27">
        <v>200</v>
      </c>
      <c r="DJ27">
        <v>20.901523996897446</v>
      </c>
    </row>
    <row r="28" spans="1:114" x14ac:dyDescent="0.25">
      <c r="A28" t="s">
        <v>208</v>
      </c>
      <c r="B28" t="s">
        <v>198</v>
      </c>
      <c r="C28" s="10">
        <v>42109</v>
      </c>
      <c r="D28" s="4">
        <v>9</v>
      </c>
      <c r="E28" s="5" t="s">
        <v>70</v>
      </c>
      <c r="F28" s="11">
        <v>177</v>
      </c>
      <c r="G28" t="s">
        <v>196</v>
      </c>
      <c r="H28" s="6"/>
      <c r="U28" s="4"/>
      <c r="V28" s="4"/>
      <c r="W28" s="7"/>
      <c r="X28" s="7"/>
      <c r="Y28" s="7"/>
      <c r="Z28" s="7"/>
      <c r="AA28" s="7"/>
      <c r="AB28" s="4"/>
      <c r="AC28" s="7"/>
      <c r="AD28" s="7"/>
      <c r="AE28" s="7"/>
      <c r="AF28" s="7"/>
      <c r="AG28" s="7"/>
      <c r="AH28" s="7"/>
      <c r="AI28" s="4"/>
      <c r="AJ28" s="4"/>
      <c r="AK28" s="7"/>
      <c r="AL28" s="7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>
        <v>751.36666666666702</v>
      </c>
      <c r="AZ28" s="4"/>
      <c r="BA28" s="4"/>
      <c r="BB28" s="4"/>
      <c r="BC28" s="1"/>
      <c r="BD28" s="1"/>
      <c r="BF28" s="4">
        <f>BH28*(1/(BG28/100))</f>
        <v>751.36666666666702</v>
      </c>
      <c r="BG28" s="6">
        <v>43.557649601178042</v>
      </c>
      <c r="BH28" s="4">
        <v>327.27765988671825</v>
      </c>
      <c r="BI28" s="4">
        <f>BF28-BH28</f>
        <v>424.08900677994876</v>
      </c>
      <c r="BJ28" s="4"/>
      <c r="BK28" s="4"/>
      <c r="BL28" s="6">
        <v>14.417518056683624</v>
      </c>
      <c r="BM28" s="6"/>
      <c r="BN28" s="6"/>
      <c r="BO28" s="6"/>
      <c r="BP28" s="6"/>
      <c r="BQ28" s="6"/>
      <c r="BR28" s="6"/>
      <c r="BS28" s="4"/>
      <c r="BT28" s="4"/>
      <c r="BU28" s="4"/>
      <c r="BV28" s="4"/>
      <c r="BW28" s="4"/>
      <c r="BX28" s="4"/>
      <c r="BY28" s="4"/>
      <c r="BZ28" s="4"/>
      <c r="CA28" s="4"/>
      <c r="CB28" s="4"/>
      <c r="CD28" s="4"/>
      <c r="CE28" s="4"/>
      <c r="CG28" s="4"/>
      <c r="CH28" s="4"/>
      <c r="CI28" s="4"/>
    </row>
    <row r="29" spans="1:114" x14ac:dyDescent="0.25">
      <c r="A29" t="s">
        <v>208</v>
      </c>
      <c r="B29" t="s">
        <v>198</v>
      </c>
      <c r="C29" s="5">
        <v>42166</v>
      </c>
      <c r="F29">
        <v>234</v>
      </c>
      <c r="G29" t="s">
        <v>196</v>
      </c>
      <c r="AM29"/>
      <c r="AN29"/>
      <c r="AO29"/>
      <c r="AQ29"/>
      <c r="AR29"/>
      <c r="AS29"/>
      <c r="AT29"/>
      <c r="AU29"/>
      <c r="AV29"/>
      <c r="CD29" s="4">
        <v>127.24298580158452</v>
      </c>
      <c r="CE29" s="4">
        <v>1200</v>
      </c>
    </row>
    <row r="30" spans="1:114" x14ac:dyDescent="0.25">
      <c r="A30" t="s">
        <v>209</v>
      </c>
      <c r="B30">
        <v>-1.8</v>
      </c>
      <c r="C30" s="3">
        <v>41932</v>
      </c>
      <c r="D30" s="4">
        <v>1</v>
      </c>
      <c r="E30" s="5" t="s">
        <v>167</v>
      </c>
      <c r="F30">
        <v>0</v>
      </c>
      <c r="G30" t="s">
        <v>196</v>
      </c>
      <c r="H30" s="6"/>
      <c r="U30" s="4"/>
      <c r="V30" s="4"/>
      <c r="W30" s="7"/>
      <c r="X30" s="7"/>
      <c r="Y30" s="7"/>
      <c r="Z30" s="7"/>
      <c r="AA30" s="7"/>
      <c r="AB30" s="4"/>
      <c r="AC30" s="7"/>
      <c r="AD30" s="7"/>
      <c r="AE30" s="7"/>
      <c r="AF30" s="7"/>
      <c r="AG30" s="7"/>
      <c r="AH30" s="7"/>
      <c r="AI30" s="4"/>
      <c r="AJ30" s="4"/>
      <c r="AK30" s="7"/>
      <c r="AL30" s="7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1"/>
      <c r="BD30" s="1"/>
      <c r="BG30" s="6"/>
      <c r="BH30" s="4"/>
      <c r="BI30" s="4"/>
      <c r="BJ30" s="4"/>
      <c r="BK30" s="4"/>
      <c r="BL30" s="6"/>
      <c r="BM30" s="6"/>
      <c r="BN30" s="6"/>
      <c r="BO30" s="6"/>
      <c r="BP30" s="6"/>
      <c r="BQ30" s="6"/>
      <c r="BR30" s="6"/>
      <c r="BS30" s="4"/>
      <c r="BT30" s="4"/>
      <c r="BU30" s="4"/>
      <c r="BV30" s="4"/>
      <c r="BW30" s="4"/>
      <c r="BX30" s="4"/>
      <c r="BY30" s="4"/>
      <c r="BZ30" s="4"/>
      <c r="CA30" s="4"/>
      <c r="CB30" s="4"/>
      <c r="CD30" s="4"/>
      <c r="CE30" s="4"/>
      <c r="CG30" s="4"/>
      <c r="CH30" s="4"/>
      <c r="CI30" s="4"/>
    </row>
    <row r="31" spans="1:114" x14ac:dyDescent="0.25">
      <c r="A31" t="s">
        <v>209</v>
      </c>
      <c r="B31">
        <v>-1.8</v>
      </c>
      <c r="C31" s="3">
        <v>41961</v>
      </c>
      <c r="D31" s="4"/>
      <c r="E31" s="5"/>
      <c r="F31">
        <v>29</v>
      </c>
      <c r="G31" t="s">
        <v>196</v>
      </c>
      <c r="H31" s="6"/>
      <c r="U31" s="4"/>
      <c r="V31" s="4"/>
      <c r="W31" s="7"/>
      <c r="X31" s="7"/>
      <c r="Y31" s="7"/>
      <c r="Z31" s="7"/>
      <c r="AA31" s="7"/>
      <c r="AB31" s="4"/>
      <c r="AC31" s="7"/>
      <c r="AD31" s="7"/>
      <c r="AE31" s="7"/>
      <c r="AF31" s="7"/>
      <c r="AG31" s="7"/>
      <c r="AH31" s="7"/>
      <c r="AI31" s="4"/>
      <c r="AJ31" s="4"/>
      <c r="AK31" s="7"/>
      <c r="AL31" s="7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1"/>
      <c r="BD31" s="1"/>
      <c r="BG31" s="6"/>
      <c r="BH31" s="4"/>
      <c r="BI31" s="4"/>
      <c r="BJ31" s="4"/>
      <c r="BK31" s="4"/>
      <c r="BL31" s="6"/>
      <c r="BM31" s="6"/>
      <c r="BN31" s="6"/>
      <c r="BO31" s="6"/>
      <c r="BP31" s="6"/>
      <c r="BQ31" s="6"/>
      <c r="BR31" s="6"/>
      <c r="BS31" s="4"/>
      <c r="BT31" s="4"/>
      <c r="BU31" s="4"/>
      <c r="BV31" s="4"/>
      <c r="BW31" s="4"/>
      <c r="BX31" s="4"/>
      <c r="BY31" s="4"/>
      <c r="BZ31" s="4"/>
      <c r="CA31" s="4"/>
      <c r="CB31" s="4"/>
      <c r="CD31" s="4">
        <v>155.16677081796246</v>
      </c>
      <c r="CE31" s="4">
        <v>1200</v>
      </c>
      <c r="CG31" s="4"/>
      <c r="CH31" s="4"/>
      <c r="CI31" s="4"/>
    </row>
    <row r="32" spans="1:114" x14ac:dyDescent="0.25">
      <c r="A32" t="s">
        <v>209</v>
      </c>
      <c r="B32">
        <v>-1.8</v>
      </c>
      <c r="C32" s="3">
        <v>41988</v>
      </c>
      <c r="F32">
        <v>56</v>
      </c>
      <c r="G32" t="s">
        <v>196</v>
      </c>
      <c r="H32" s="6">
        <v>13.666666666666666</v>
      </c>
      <c r="L32" s="4">
        <v>417.5</v>
      </c>
      <c r="M32" s="6">
        <v>12.833333333333334</v>
      </c>
      <c r="N32" s="6"/>
      <c r="O32" s="6"/>
      <c r="U32" s="4">
        <v>139.28011029044865</v>
      </c>
      <c r="V32" s="4"/>
      <c r="W32" s="7"/>
      <c r="X32" s="7"/>
      <c r="Y32" s="7"/>
      <c r="Z32" s="7"/>
      <c r="AA32" s="7"/>
      <c r="AB32" s="4">
        <v>165.31968220579569</v>
      </c>
      <c r="AC32" s="7">
        <v>0.7705333333333334</v>
      </c>
      <c r="AD32" s="7"/>
      <c r="AE32" s="7"/>
      <c r="AF32" s="7"/>
      <c r="AG32" s="7"/>
      <c r="AH32" s="7"/>
      <c r="AI32" s="8">
        <f>AC32/AB32</f>
        <v>4.6608687063295143E-3</v>
      </c>
      <c r="AJ32" s="4"/>
      <c r="AK32" s="7"/>
      <c r="AL32" s="7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>
        <v>3.806267422638907</v>
      </c>
      <c r="BA32" s="4"/>
      <c r="BB32" s="4"/>
      <c r="BC32" s="4">
        <f>U32+AB32+AZ32</f>
        <v>308.40605991888322</v>
      </c>
      <c r="BD32" s="4"/>
      <c r="BE32" s="7">
        <f>AZ32/BC32</f>
        <v>1.2341740054135217E-2</v>
      </c>
      <c r="BF32" s="7"/>
      <c r="BG32" s="6"/>
      <c r="BH32" s="4"/>
      <c r="BI32" s="4"/>
      <c r="BJ32" s="4"/>
      <c r="BK32" s="4"/>
      <c r="BL32" s="6"/>
      <c r="BM32" s="6"/>
      <c r="BN32" s="6"/>
      <c r="BO32" s="6"/>
      <c r="BP32" s="7">
        <f>U32/BC32</f>
        <v>0.45161275471397033</v>
      </c>
      <c r="BQ32" s="7">
        <f>AB32/BC32</f>
        <v>0.53604550523189454</v>
      </c>
      <c r="BR32" s="7">
        <f>AZ32/BC32</f>
        <v>1.2341740054135217E-2</v>
      </c>
      <c r="BS32" s="4">
        <v>39.944194686513605</v>
      </c>
      <c r="BT32" s="4"/>
      <c r="BU32" s="4"/>
      <c r="BV32" s="4"/>
      <c r="BW32" s="4"/>
      <c r="BX32" s="4"/>
      <c r="BY32" s="4"/>
      <c r="BZ32" s="4"/>
      <c r="CA32" s="4"/>
      <c r="CB32" s="4"/>
      <c r="CD32" s="4"/>
      <c r="CE32" s="4"/>
      <c r="CG32" s="4"/>
      <c r="CH32" s="4"/>
      <c r="CI32" s="4"/>
    </row>
    <row r="33" spans="1:114" x14ac:dyDescent="0.25">
      <c r="A33" t="s">
        <v>209</v>
      </c>
      <c r="B33">
        <v>-1.8</v>
      </c>
      <c r="C33" s="9">
        <v>41996</v>
      </c>
      <c r="F33">
        <v>64</v>
      </c>
      <c r="G33" t="s">
        <v>196</v>
      </c>
      <c r="H33" s="6"/>
      <c r="U33" s="4"/>
      <c r="V33" s="4"/>
      <c r="W33" s="7"/>
      <c r="X33" s="7"/>
      <c r="Y33" s="7"/>
      <c r="Z33" s="7"/>
      <c r="AA33" s="7"/>
      <c r="AB33" s="4"/>
      <c r="AC33" s="7"/>
      <c r="AD33" s="7"/>
      <c r="AE33" s="7"/>
      <c r="AF33" s="7"/>
      <c r="AG33" s="7"/>
      <c r="AH33" s="7"/>
      <c r="AI33" s="4"/>
      <c r="AJ33" s="4"/>
      <c r="AK33" s="7"/>
      <c r="AL33" s="7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1"/>
      <c r="BD33" s="1"/>
      <c r="BG33" s="6"/>
      <c r="BH33" s="4"/>
      <c r="BI33" s="4"/>
      <c r="BJ33" s="4"/>
      <c r="BK33" s="4"/>
      <c r="BL33" s="6"/>
      <c r="BM33" s="6"/>
      <c r="BN33" s="6"/>
      <c r="BO33" s="6"/>
      <c r="BP33" s="6"/>
      <c r="BQ33" s="6"/>
      <c r="BR33" s="6"/>
      <c r="BS33" s="4"/>
      <c r="BT33" s="4"/>
      <c r="BU33" s="4"/>
      <c r="BV33" s="4"/>
      <c r="BW33" s="4"/>
      <c r="BX33" s="4"/>
      <c r="BY33" s="4"/>
      <c r="BZ33" s="4"/>
      <c r="CA33" s="4"/>
      <c r="CB33" s="4"/>
      <c r="CD33" s="4">
        <v>213.774234892929</v>
      </c>
      <c r="CE33" s="4">
        <v>1300</v>
      </c>
      <c r="CG33" s="4"/>
      <c r="CH33" s="4"/>
      <c r="CI33" s="4"/>
      <c r="CK33">
        <v>150</v>
      </c>
      <c r="CL33">
        <v>39.81081027585158</v>
      </c>
      <c r="CN33">
        <v>100</v>
      </c>
      <c r="CO33">
        <v>22.851413723206974</v>
      </c>
      <c r="CQ33">
        <v>100</v>
      </c>
      <c r="CR33">
        <v>18.816489843446753</v>
      </c>
      <c r="CT33">
        <v>100</v>
      </c>
      <c r="CU33">
        <v>16.833406494507933</v>
      </c>
      <c r="CW33">
        <v>100</v>
      </c>
      <c r="CX33">
        <v>16.451570551953914</v>
      </c>
      <c r="CZ33">
        <v>100</v>
      </c>
      <c r="DA33">
        <v>16.602997644721412</v>
      </c>
      <c r="DC33">
        <v>250</v>
      </c>
      <c r="DD33">
        <v>36.051706853857326</v>
      </c>
      <c r="DF33">
        <v>200</v>
      </c>
      <c r="DG33">
        <v>23.363651304854407</v>
      </c>
      <c r="DI33">
        <v>200</v>
      </c>
      <c r="DJ33">
        <v>22.992188200528723</v>
      </c>
    </row>
    <row r="34" spans="1:114" x14ac:dyDescent="0.25">
      <c r="A34" t="s">
        <v>209</v>
      </c>
      <c r="B34">
        <v>-1.8</v>
      </c>
      <c r="C34" s="3">
        <v>42003</v>
      </c>
      <c r="F34">
        <v>71</v>
      </c>
      <c r="G34" t="s">
        <v>196</v>
      </c>
      <c r="H34" s="6">
        <v>14</v>
      </c>
      <c r="L34" s="4">
        <v>668.33333333333326</v>
      </c>
      <c r="M34" s="6">
        <v>16.333333333333332</v>
      </c>
      <c r="N34" s="6"/>
      <c r="O34" s="6"/>
      <c r="U34" s="4">
        <v>326.0613572026088</v>
      </c>
      <c r="V34" s="4"/>
      <c r="W34" s="7"/>
      <c r="X34" s="7"/>
      <c r="Y34" s="7"/>
      <c r="Z34" s="7"/>
      <c r="AA34" s="7"/>
      <c r="AB34" s="4">
        <v>247.18492267797441</v>
      </c>
      <c r="AC34" s="7">
        <v>1.4183441666666665</v>
      </c>
      <c r="AD34" s="7"/>
      <c r="AE34" s="7"/>
      <c r="AF34" s="7"/>
      <c r="AG34" s="7"/>
      <c r="AH34" s="7"/>
      <c r="AI34" s="8">
        <f>AC34/AB34</f>
        <v>5.7379881883590673E-3</v>
      </c>
      <c r="AJ34" s="4"/>
      <c r="AK34" s="7"/>
      <c r="AL34" s="7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>
        <v>25.301376839302527</v>
      </c>
      <c r="BA34" s="4"/>
      <c r="BB34" s="4"/>
      <c r="BC34" s="4">
        <f>U34+AB34+AZ34</f>
        <v>598.54765671988571</v>
      </c>
      <c r="BD34" s="4"/>
      <c r="BE34" s="7">
        <f>AZ34/BC34</f>
        <v>4.2271282086303978E-2</v>
      </c>
      <c r="BF34" s="7"/>
      <c r="BG34" s="6"/>
      <c r="BH34" s="4"/>
      <c r="BI34" s="4"/>
      <c r="BJ34" s="4"/>
      <c r="BK34" s="4"/>
      <c r="BL34" s="6"/>
      <c r="BM34" s="6"/>
      <c r="BN34" s="6"/>
      <c r="BO34" s="6"/>
      <c r="BP34" s="7">
        <f>U34/BC34</f>
        <v>0.54475421220336051</v>
      </c>
      <c r="BQ34" s="7">
        <f>AB34/BC34</f>
        <v>0.41297450571033556</v>
      </c>
      <c r="BR34" s="7">
        <f>AZ34/BC34</f>
        <v>4.2271282086303978E-2</v>
      </c>
      <c r="BS34" s="4">
        <v>116.85401931141864</v>
      </c>
      <c r="BT34" s="4"/>
      <c r="BU34" s="4"/>
      <c r="BV34" s="4"/>
      <c r="BW34" s="4"/>
      <c r="BX34" s="4"/>
      <c r="BY34" s="4"/>
      <c r="BZ34" s="4"/>
      <c r="CA34" s="4"/>
      <c r="CB34" s="4"/>
      <c r="CD34" s="4"/>
      <c r="CE34" s="4"/>
      <c r="CG34" s="4"/>
      <c r="CH34" s="4"/>
      <c r="CI34" s="4"/>
    </row>
    <row r="35" spans="1:114" x14ac:dyDescent="0.25">
      <c r="A35" t="s">
        <v>209</v>
      </c>
      <c r="B35">
        <v>-1.8</v>
      </c>
      <c r="C35" s="9">
        <v>42004</v>
      </c>
      <c r="F35">
        <v>72</v>
      </c>
      <c r="G35" t="s">
        <v>196</v>
      </c>
      <c r="H35" s="6"/>
      <c r="U35" s="4"/>
      <c r="V35" s="4"/>
      <c r="W35" s="7"/>
      <c r="X35" s="7"/>
      <c r="Y35" s="7"/>
      <c r="Z35" s="7"/>
      <c r="AA35" s="7"/>
      <c r="AB35" s="4"/>
      <c r="AC35" s="7"/>
      <c r="AD35" s="7"/>
      <c r="AE35" s="7"/>
      <c r="AF35" s="7"/>
      <c r="AG35" s="7"/>
      <c r="AH35" s="7"/>
      <c r="AI35" s="4"/>
      <c r="AJ35" s="4"/>
      <c r="AK35" s="7"/>
      <c r="AL35" s="7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1"/>
      <c r="BD35" s="1"/>
      <c r="BG35" s="6"/>
      <c r="BH35" s="4"/>
      <c r="BI35" s="4"/>
      <c r="BJ35" s="4"/>
      <c r="BK35" s="4"/>
      <c r="BL35" s="6"/>
      <c r="BM35" s="6"/>
      <c r="BN35" s="6"/>
      <c r="BO35" s="6"/>
      <c r="BP35" s="6"/>
      <c r="BQ35" s="6"/>
      <c r="BR35" s="6"/>
      <c r="BS35" s="4"/>
      <c r="BT35" s="4"/>
      <c r="BU35" s="4"/>
      <c r="BV35" s="4"/>
      <c r="BW35" s="4"/>
      <c r="BX35" s="4"/>
      <c r="BY35" s="4"/>
      <c r="BZ35" s="4"/>
      <c r="CA35" s="4"/>
      <c r="CB35" s="4"/>
      <c r="CD35" s="4">
        <v>192.59615403119523</v>
      </c>
      <c r="CE35" s="4">
        <v>1300</v>
      </c>
      <c r="CG35" s="4"/>
      <c r="CH35" s="4"/>
      <c r="CI35" s="4"/>
      <c r="CK35">
        <v>150</v>
      </c>
      <c r="CL35">
        <v>25.643655625658049</v>
      </c>
      <c r="CN35">
        <v>100</v>
      </c>
      <c r="CO35">
        <v>20.697890610549088</v>
      </c>
      <c r="CQ35">
        <v>100</v>
      </c>
      <c r="CR35">
        <v>18.043135413554154</v>
      </c>
      <c r="CT35">
        <v>100</v>
      </c>
      <c r="CU35">
        <v>15.86193782360508</v>
      </c>
      <c r="CW35">
        <v>100</v>
      </c>
      <c r="CX35">
        <v>15.937055422956258</v>
      </c>
      <c r="CZ35">
        <v>100</v>
      </c>
      <c r="DA35">
        <v>16.198349656106046</v>
      </c>
      <c r="DC35">
        <v>250</v>
      </c>
      <c r="DD35">
        <v>34.509214424664123</v>
      </c>
      <c r="DF35">
        <v>200</v>
      </c>
      <c r="DG35">
        <v>22.844742355098624</v>
      </c>
      <c r="DI35">
        <v>200</v>
      </c>
      <c r="DJ35">
        <v>22.860172699003805</v>
      </c>
    </row>
    <row r="36" spans="1:114" x14ac:dyDescent="0.25">
      <c r="A36" t="s">
        <v>209</v>
      </c>
      <c r="B36">
        <v>-1.8</v>
      </c>
      <c r="C36" s="9">
        <v>42009</v>
      </c>
      <c r="F36">
        <v>77</v>
      </c>
      <c r="G36" t="s">
        <v>196</v>
      </c>
      <c r="H36" s="6"/>
      <c r="U36" s="4"/>
      <c r="V36" s="4"/>
      <c r="W36" s="7"/>
      <c r="X36" s="7"/>
      <c r="Y36" s="7"/>
      <c r="Z36" s="7"/>
      <c r="AA36" s="7"/>
      <c r="AB36" s="4"/>
      <c r="AC36" s="7"/>
      <c r="AD36" s="7"/>
      <c r="AE36" s="7"/>
      <c r="AF36" s="7"/>
      <c r="AG36" s="7"/>
      <c r="AH36" s="7"/>
      <c r="AI36" s="4"/>
      <c r="AJ36" s="4"/>
      <c r="AK36" s="7"/>
      <c r="AL36" s="7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1"/>
      <c r="BD36" s="1"/>
      <c r="BG36" s="6"/>
      <c r="BH36" s="4"/>
      <c r="BI36" s="4"/>
      <c r="BJ36" s="4"/>
      <c r="BK36" s="4"/>
      <c r="BL36" s="6"/>
      <c r="BM36" s="6"/>
      <c r="BN36" s="6"/>
      <c r="BO36" s="6"/>
      <c r="BP36" s="6"/>
      <c r="BQ36" s="6"/>
      <c r="BR36" s="6"/>
      <c r="BS36" s="4"/>
      <c r="BT36" s="4"/>
      <c r="BU36" s="4"/>
      <c r="BV36" s="4"/>
      <c r="BW36" s="4"/>
      <c r="BX36" s="4"/>
      <c r="BY36" s="4"/>
      <c r="BZ36" s="4"/>
      <c r="CA36" s="4"/>
      <c r="CB36" s="4"/>
      <c r="CD36" s="4">
        <v>200.79396395613381</v>
      </c>
      <c r="CE36" s="4">
        <v>1300</v>
      </c>
      <c r="CG36" s="4"/>
      <c r="CH36" s="4"/>
      <c r="CI36" s="4"/>
      <c r="CK36">
        <v>150</v>
      </c>
      <c r="CL36">
        <v>32.202712773164599</v>
      </c>
      <c r="CN36">
        <v>100</v>
      </c>
      <c r="CO36">
        <v>20.68816218858268</v>
      </c>
      <c r="CQ36">
        <v>100</v>
      </c>
      <c r="CR36">
        <v>16.619097482784888</v>
      </c>
      <c r="CT36">
        <v>100</v>
      </c>
      <c r="CU36">
        <v>15.204385060083467</v>
      </c>
      <c r="CW36">
        <v>100</v>
      </c>
      <c r="CX36">
        <v>15.751265639718611</v>
      </c>
      <c r="CZ36">
        <v>100</v>
      </c>
      <c r="DA36">
        <v>16.091885814816727</v>
      </c>
      <c r="DC36">
        <v>250</v>
      </c>
      <c r="DD36">
        <v>34.807875091087951</v>
      </c>
      <c r="DF36">
        <v>200</v>
      </c>
      <c r="DG36">
        <v>23.631680372866676</v>
      </c>
      <c r="DI36">
        <v>200</v>
      </c>
      <c r="DJ36">
        <v>25.796899533028245</v>
      </c>
    </row>
    <row r="37" spans="1:114" x14ac:dyDescent="0.25">
      <c r="A37" t="s">
        <v>209</v>
      </c>
      <c r="B37">
        <v>-1.8</v>
      </c>
      <c r="C37" s="9">
        <v>42011</v>
      </c>
      <c r="F37">
        <v>79</v>
      </c>
      <c r="G37" t="s">
        <v>196</v>
      </c>
      <c r="H37" s="6"/>
      <c r="U37" s="4"/>
      <c r="V37" s="4"/>
      <c r="W37" s="7"/>
      <c r="X37" s="7"/>
      <c r="Y37" s="7"/>
      <c r="Z37" s="7"/>
      <c r="AA37" s="7"/>
      <c r="AB37" s="4"/>
      <c r="AC37" s="7"/>
      <c r="AD37" s="7"/>
      <c r="AE37" s="7"/>
      <c r="AF37" s="7"/>
      <c r="AG37" s="7"/>
      <c r="AH37" s="7"/>
      <c r="AI37" s="4"/>
      <c r="AJ37" s="4"/>
      <c r="AK37" s="7"/>
      <c r="AL37" s="7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1"/>
      <c r="BD37" s="1"/>
      <c r="BG37" s="6"/>
      <c r="BH37" s="4"/>
      <c r="BI37" s="4"/>
      <c r="BJ37" s="4"/>
      <c r="BK37" s="4"/>
      <c r="BL37" s="6"/>
      <c r="BM37" s="6"/>
      <c r="BN37" s="6"/>
      <c r="BO37" s="6"/>
      <c r="BP37" s="6"/>
      <c r="BQ37" s="6"/>
      <c r="BR37" s="6"/>
      <c r="BS37" s="4"/>
      <c r="BT37" s="4"/>
      <c r="BU37" s="4"/>
      <c r="BV37" s="4"/>
      <c r="BW37" s="4"/>
      <c r="BX37" s="4"/>
      <c r="BY37" s="4"/>
      <c r="BZ37" s="4"/>
      <c r="CA37" s="4"/>
      <c r="CB37" s="4"/>
      <c r="CD37" s="4">
        <v>153.57198508826056</v>
      </c>
      <c r="CE37" s="4">
        <v>1300</v>
      </c>
      <c r="CG37" s="4"/>
      <c r="CH37" s="4"/>
      <c r="CI37" s="4"/>
      <c r="CK37">
        <v>150</v>
      </c>
      <c r="CL37">
        <v>18.975282358693516</v>
      </c>
      <c r="CN37">
        <v>100</v>
      </c>
      <c r="CO37">
        <v>13.038599547736553</v>
      </c>
      <c r="CQ37">
        <v>100</v>
      </c>
      <c r="CR37">
        <v>9.6052377227539694</v>
      </c>
      <c r="CT37">
        <v>100</v>
      </c>
      <c r="CU37">
        <v>9.8627974008815045</v>
      </c>
      <c r="CW37">
        <v>100</v>
      </c>
      <c r="CX37">
        <v>10.884506615393761</v>
      </c>
      <c r="CZ37">
        <v>100</v>
      </c>
      <c r="DA37">
        <v>12.758358676890204</v>
      </c>
      <c r="DC37">
        <v>250</v>
      </c>
      <c r="DD37">
        <v>31.135232086410173</v>
      </c>
      <c r="DF37">
        <v>200</v>
      </c>
      <c r="DG37">
        <v>22.527710056374666</v>
      </c>
      <c r="DI37">
        <v>200</v>
      </c>
      <c r="DJ37">
        <v>24.784260623126208</v>
      </c>
    </row>
    <row r="38" spans="1:114" x14ac:dyDescent="0.25">
      <c r="A38" t="s">
        <v>209</v>
      </c>
      <c r="B38">
        <v>-1.8</v>
      </c>
      <c r="C38" s="3">
        <v>42013</v>
      </c>
      <c r="F38">
        <v>81</v>
      </c>
      <c r="G38" t="s">
        <v>196</v>
      </c>
      <c r="H38" s="6">
        <v>15</v>
      </c>
      <c r="L38" s="4">
        <v>820</v>
      </c>
      <c r="M38" s="6">
        <v>15.416666666666666</v>
      </c>
      <c r="N38" s="6"/>
      <c r="O38" s="6"/>
      <c r="U38" s="4">
        <v>780.41104519765781</v>
      </c>
      <c r="V38" s="4"/>
      <c r="W38" s="7"/>
      <c r="X38" s="7"/>
      <c r="Y38" s="7"/>
      <c r="Z38" s="7"/>
      <c r="AA38" s="7"/>
      <c r="AB38" s="4">
        <v>447.23189542871006</v>
      </c>
      <c r="AC38" s="7">
        <v>2.1034008333333332</v>
      </c>
      <c r="AD38" s="7"/>
      <c r="AE38" s="7"/>
      <c r="AF38" s="7"/>
      <c r="AG38" s="7"/>
      <c r="AH38" s="7"/>
      <c r="AI38" s="8">
        <f>AC38/AB38</f>
        <v>4.7031547947112388E-3</v>
      </c>
      <c r="AJ38" s="4"/>
      <c r="AK38" s="7"/>
      <c r="AL38" s="7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>
        <v>142.41923199157878</v>
      </c>
      <c r="BA38" s="4"/>
      <c r="BB38" s="4"/>
      <c r="BC38" s="4">
        <f>U38+AB38+AZ38</f>
        <v>1370.0621726179465</v>
      </c>
      <c r="BD38" s="4"/>
      <c r="BE38" s="7">
        <f>AZ38/BC38</f>
        <v>0.1039509263433212</v>
      </c>
      <c r="BF38" s="7"/>
      <c r="BG38" s="6"/>
      <c r="BH38" s="4"/>
      <c r="BI38" s="4"/>
      <c r="BJ38" s="4"/>
      <c r="BK38" s="4"/>
      <c r="BL38" s="6"/>
      <c r="BM38" s="6"/>
      <c r="BN38" s="6"/>
      <c r="BO38" s="6"/>
      <c r="BP38" s="7">
        <f>U38/BC38</f>
        <v>0.56961724861465979</v>
      </c>
      <c r="BQ38" s="7">
        <f>AB38/BC38</f>
        <v>0.32643182504201906</v>
      </c>
      <c r="BR38" s="7">
        <f>AZ38/BC38</f>
        <v>0.1039509263433212</v>
      </c>
      <c r="BS38" s="4"/>
      <c r="BT38" s="4"/>
      <c r="BU38" s="4"/>
      <c r="BV38" s="4"/>
      <c r="BW38" s="4"/>
      <c r="BX38" s="4"/>
      <c r="BY38" s="4"/>
      <c r="BZ38" s="4"/>
      <c r="CA38" s="4"/>
      <c r="CB38" s="4"/>
      <c r="CD38" s="4">
        <v>182.73164973416411</v>
      </c>
      <c r="CE38" s="4">
        <v>1300</v>
      </c>
      <c r="CG38" s="4"/>
      <c r="CH38" s="4"/>
      <c r="CI38" s="4"/>
      <c r="CK38">
        <v>150</v>
      </c>
      <c r="CL38">
        <v>23.138493118446881</v>
      </c>
      <c r="CN38">
        <v>100</v>
      </c>
      <c r="CO38">
        <v>17.367294055338455</v>
      </c>
      <c r="CQ38">
        <v>100</v>
      </c>
      <c r="CR38">
        <v>13.828895377964812</v>
      </c>
      <c r="CT38">
        <v>100</v>
      </c>
      <c r="CU38">
        <v>13.930783633518951</v>
      </c>
      <c r="CW38">
        <v>100</v>
      </c>
      <c r="CX38">
        <v>15.104094923079652</v>
      </c>
      <c r="CZ38">
        <v>100</v>
      </c>
      <c r="DA38">
        <v>16.243418150631499</v>
      </c>
      <c r="DC38">
        <v>250</v>
      </c>
      <c r="DD38">
        <v>34.613651947411384</v>
      </c>
      <c r="DF38">
        <v>200</v>
      </c>
      <c r="DG38">
        <v>23.319033003884236</v>
      </c>
      <c r="DI38">
        <v>200</v>
      </c>
      <c r="DJ38">
        <v>25.185985523888242</v>
      </c>
    </row>
    <row r="39" spans="1:114" x14ac:dyDescent="0.25">
      <c r="A39" t="s">
        <v>209</v>
      </c>
      <c r="B39">
        <v>-1.8</v>
      </c>
      <c r="C39" s="9">
        <v>42016</v>
      </c>
      <c r="F39">
        <v>84</v>
      </c>
      <c r="G39" t="s">
        <v>196</v>
      </c>
      <c r="H39" s="6"/>
      <c r="U39" s="4"/>
      <c r="V39" s="4"/>
      <c r="W39" s="7"/>
      <c r="X39" s="7"/>
      <c r="Y39" s="7"/>
      <c r="Z39" s="7"/>
      <c r="AA39" s="7"/>
      <c r="AB39" s="4"/>
      <c r="AC39" s="7"/>
      <c r="AD39" s="7"/>
      <c r="AE39" s="7"/>
      <c r="AF39" s="7"/>
      <c r="AG39" s="7"/>
      <c r="AH39" s="7"/>
      <c r="AI39" s="4"/>
      <c r="AJ39" s="4"/>
      <c r="AK39" s="7"/>
      <c r="AL39" s="7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1"/>
      <c r="BD39" s="1"/>
      <c r="BG39" s="6"/>
      <c r="BH39" s="4"/>
      <c r="BI39" s="4"/>
      <c r="BJ39" s="4"/>
      <c r="BK39" s="4"/>
      <c r="BL39" s="6"/>
      <c r="BM39" s="6"/>
      <c r="BN39" s="6"/>
      <c r="BO39" s="6"/>
      <c r="BP39" s="6"/>
      <c r="BQ39" s="6"/>
      <c r="BR39" s="6"/>
      <c r="BS39" s="4">
        <v>194.10790179679216</v>
      </c>
      <c r="BT39" s="4"/>
      <c r="BU39" s="4"/>
      <c r="BV39" s="4"/>
      <c r="BW39" s="4"/>
      <c r="BX39" s="4"/>
      <c r="BY39" s="4"/>
      <c r="BZ39" s="4"/>
      <c r="CA39" s="4"/>
      <c r="CB39" s="4"/>
      <c r="CD39" s="4">
        <v>219.36784000835527</v>
      </c>
      <c r="CE39" s="4">
        <v>1300</v>
      </c>
      <c r="CG39" s="4"/>
      <c r="CH39" s="4"/>
      <c r="CI39" s="4"/>
      <c r="CK39">
        <v>150</v>
      </c>
      <c r="CL39">
        <v>44.017769771304259</v>
      </c>
      <c r="CN39">
        <v>100</v>
      </c>
      <c r="CO39">
        <v>23.688825381829638</v>
      </c>
      <c r="CQ39">
        <v>100</v>
      </c>
      <c r="CR39">
        <v>19.059017191279821</v>
      </c>
      <c r="CT39">
        <v>100</v>
      </c>
      <c r="CU39">
        <v>16.28391456493992</v>
      </c>
      <c r="CW39">
        <v>100</v>
      </c>
      <c r="CX39">
        <v>16.355868015362901</v>
      </c>
      <c r="CZ39">
        <v>100</v>
      </c>
      <c r="DA39">
        <v>16.282106689301145</v>
      </c>
      <c r="DC39">
        <v>250</v>
      </c>
      <c r="DD39">
        <v>34.502452744708862</v>
      </c>
      <c r="DF39">
        <v>200</v>
      </c>
      <c r="DG39">
        <v>23.620539566916527</v>
      </c>
      <c r="DI39">
        <v>200</v>
      </c>
      <c r="DJ39">
        <v>25.557346082712193</v>
      </c>
    </row>
    <row r="40" spans="1:114" x14ac:dyDescent="0.25">
      <c r="A40" t="s">
        <v>209</v>
      </c>
      <c r="B40">
        <v>-1.8</v>
      </c>
      <c r="C40" s="3">
        <v>42023</v>
      </c>
      <c r="F40">
        <v>91</v>
      </c>
      <c r="G40" t="s">
        <v>196</v>
      </c>
      <c r="H40" s="6">
        <v>14</v>
      </c>
      <c r="L40" s="4">
        <v>1003.3333333333333</v>
      </c>
      <c r="M40" s="6">
        <v>17.5</v>
      </c>
      <c r="N40" s="6"/>
      <c r="O40" s="6"/>
      <c r="U40" s="4">
        <v>856.24113124745531</v>
      </c>
      <c r="V40" s="4"/>
      <c r="W40" s="7"/>
      <c r="X40" s="7"/>
      <c r="Y40" s="7"/>
      <c r="Z40" s="7"/>
      <c r="AA40" s="7"/>
      <c r="AB40" s="4">
        <v>541.04968908024705</v>
      </c>
      <c r="AC40" s="7">
        <v>3.2750866666666663</v>
      </c>
      <c r="AD40" s="7"/>
      <c r="AE40" s="7"/>
      <c r="AF40" s="7"/>
      <c r="AG40" s="7"/>
      <c r="AH40" s="7"/>
      <c r="AI40" s="8">
        <f>AC40/AB40</f>
        <v>6.0532086659806101E-3</v>
      </c>
      <c r="AJ40" s="4"/>
      <c r="AK40" s="7"/>
      <c r="AL40" s="7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>
        <v>208.40937342781868</v>
      </c>
      <c r="BA40" s="4"/>
      <c r="BB40" s="4"/>
      <c r="BC40" s="4">
        <f>U40+AB40+AZ40</f>
        <v>1605.7001937555212</v>
      </c>
      <c r="BD40" s="4"/>
      <c r="BE40" s="7">
        <f>AZ40/BC40</f>
        <v>0.12979345349668084</v>
      </c>
      <c r="BF40" s="7"/>
      <c r="BG40" s="6"/>
      <c r="BH40" s="4"/>
      <c r="BI40" s="4"/>
      <c r="BJ40" s="4"/>
      <c r="BK40" s="4"/>
      <c r="BL40" s="6"/>
      <c r="BM40" s="6"/>
      <c r="BN40" s="6"/>
      <c r="BO40" s="6"/>
      <c r="BP40" s="7">
        <f>U40/BC40</f>
        <v>0.53325093599498175</v>
      </c>
      <c r="BQ40" s="7">
        <f>AB40/BC40</f>
        <v>0.33695561050833722</v>
      </c>
      <c r="BR40" s="7">
        <f>AZ40/BC40</f>
        <v>0.12979345349668084</v>
      </c>
      <c r="BS40" s="4">
        <v>259.79210419206635</v>
      </c>
      <c r="BT40" s="4"/>
      <c r="BU40" s="4"/>
      <c r="BV40" s="4"/>
      <c r="BW40" s="4"/>
      <c r="BX40" s="4"/>
      <c r="BY40" s="4"/>
      <c r="BZ40" s="4"/>
      <c r="CA40" s="4"/>
      <c r="CB40" s="4"/>
      <c r="CD40" s="4"/>
      <c r="CE40" s="4"/>
      <c r="CG40" s="4"/>
      <c r="CH40" s="4"/>
      <c r="CI40" s="4"/>
    </row>
    <row r="41" spans="1:114" x14ac:dyDescent="0.25">
      <c r="A41" t="s">
        <v>209</v>
      </c>
      <c r="B41">
        <v>-1.8</v>
      </c>
      <c r="C41" s="9">
        <v>42027</v>
      </c>
      <c r="F41">
        <v>95</v>
      </c>
      <c r="G41" t="s">
        <v>196</v>
      </c>
      <c r="H41" s="6"/>
      <c r="U41" s="4"/>
      <c r="V41" s="4"/>
      <c r="W41" s="7"/>
      <c r="X41" s="7"/>
      <c r="Y41" s="7"/>
      <c r="Z41" s="7"/>
      <c r="AA41" s="7"/>
      <c r="AB41" s="4"/>
      <c r="AC41" s="7"/>
      <c r="AD41" s="7"/>
      <c r="AE41" s="7"/>
      <c r="AF41" s="7"/>
      <c r="AG41" s="7"/>
      <c r="AH41" s="7"/>
      <c r="AI41" s="4"/>
      <c r="AJ41" s="4"/>
      <c r="AK41" s="7"/>
      <c r="AL41" s="7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1"/>
      <c r="BD41" s="1"/>
      <c r="BG41" s="6"/>
      <c r="BH41" s="4"/>
      <c r="BI41" s="4"/>
      <c r="BJ41" s="4"/>
      <c r="BK41" s="4"/>
      <c r="BL41" s="6"/>
      <c r="BM41" s="6"/>
      <c r="BN41" s="6"/>
      <c r="BO41" s="6"/>
      <c r="BP41" s="6"/>
      <c r="BQ41" s="6"/>
      <c r="BR41" s="6"/>
      <c r="BS41" s="4"/>
      <c r="BT41" s="4"/>
      <c r="BU41" s="4"/>
      <c r="BV41" s="4"/>
      <c r="BW41" s="4"/>
      <c r="BX41" s="4"/>
      <c r="BY41" s="4"/>
      <c r="BZ41" s="4"/>
      <c r="CA41" s="4"/>
      <c r="CB41" s="4"/>
      <c r="CD41" s="4">
        <v>169.87632747117607</v>
      </c>
      <c r="CE41" s="4">
        <v>1300</v>
      </c>
      <c r="CG41" s="4"/>
      <c r="CH41" s="4"/>
      <c r="CI41" s="4"/>
      <c r="CK41">
        <v>150</v>
      </c>
      <c r="CL41">
        <v>26.030748448421928</v>
      </c>
      <c r="CN41">
        <v>100</v>
      </c>
      <c r="CO41">
        <v>16.175469207600599</v>
      </c>
      <c r="CQ41">
        <v>100</v>
      </c>
      <c r="CR41">
        <v>11.766071869751684</v>
      </c>
      <c r="CT41">
        <v>100</v>
      </c>
      <c r="CU41">
        <v>11.772056010833083</v>
      </c>
      <c r="CW41">
        <v>100</v>
      </c>
      <c r="CX41">
        <v>12.720791697259997</v>
      </c>
      <c r="CZ41">
        <v>100</v>
      </c>
      <c r="DA41">
        <v>14.07798158719296</v>
      </c>
      <c r="DC41">
        <v>250</v>
      </c>
      <c r="DD41">
        <v>32.086278806560401</v>
      </c>
      <c r="DF41">
        <v>200</v>
      </c>
      <c r="DG41">
        <v>21.727574391984653</v>
      </c>
      <c r="DI41">
        <v>200</v>
      </c>
      <c r="DJ41">
        <v>23.519355451570753</v>
      </c>
    </row>
    <row r="42" spans="1:114" x14ac:dyDescent="0.25">
      <c r="A42" t="s">
        <v>209</v>
      </c>
      <c r="B42">
        <v>-1.8</v>
      </c>
      <c r="C42" s="9">
        <v>42030</v>
      </c>
      <c r="F42">
        <v>98</v>
      </c>
      <c r="G42" t="s">
        <v>196</v>
      </c>
      <c r="H42" s="6"/>
      <c r="U42" s="4"/>
      <c r="V42" s="4"/>
      <c r="W42" s="7"/>
      <c r="X42" s="7"/>
      <c r="Y42" s="7"/>
      <c r="Z42" s="7"/>
      <c r="AA42" s="7"/>
      <c r="AB42" s="4"/>
      <c r="AC42" s="7"/>
      <c r="AD42" s="7"/>
      <c r="AE42" s="7"/>
      <c r="AF42" s="7"/>
      <c r="AG42" s="7"/>
      <c r="AH42" s="7"/>
      <c r="AI42" s="4"/>
      <c r="AJ42" s="4"/>
      <c r="AK42" s="7"/>
      <c r="AL42" s="7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1"/>
      <c r="BD42" s="1"/>
      <c r="BG42" s="6"/>
      <c r="BH42" s="4"/>
      <c r="BI42" s="4"/>
      <c r="BJ42" s="4"/>
      <c r="BK42" s="4"/>
      <c r="BL42" s="6"/>
      <c r="BM42" s="6"/>
      <c r="BN42" s="6"/>
      <c r="BO42" s="6"/>
      <c r="BP42" s="6"/>
      <c r="BQ42" s="6"/>
      <c r="BR42" s="6"/>
      <c r="BS42" s="4"/>
      <c r="BT42" s="4"/>
      <c r="BU42" s="4"/>
      <c r="BV42" s="4"/>
      <c r="BW42" s="4"/>
      <c r="BX42" s="4"/>
      <c r="BY42" s="4"/>
      <c r="BZ42" s="4"/>
      <c r="CA42" s="4"/>
      <c r="CB42" s="4"/>
      <c r="CD42" s="4">
        <v>196.45479118239274</v>
      </c>
      <c r="CE42" s="4">
        <v>1300</v>
      </c>
      <c r="CG42" s="4"/>
      <c r="CH42" s="4"/>
      <c r="CI42" s="4"/>
      <c r="CK42">
        <v>150</v>
      </c>
      <c r="CL42">
        <v>34.906921280975197</v>
      </c>
      <c r="CN42">
        <v>100</v>
      </c>
      <c r="CO42">
        <v>22.064901214327406</v>
      </c>
      <c r="CQ42">
        <v>100</v>
      </c>
      <c r="CR42">
        <v>17.571058715647318</v>
      </c>
      <c r="CT42">
        <v>100</v>
      </c>
      <c r="CU42">
        <v>14.906800048489771</v>
      </c>
      <c r="CW42">
        <v>100</v>
      </c>
      <c r="CX42">
        <v>14.887146284630608</v>
      </c>
      <c r="CZ42">
        <v>100</v>
      </c>
      <c r="DA42">
        <v>14.77062754175123</v>
      </c>
      <c r="DC42">
        <v>250</v>
      </c>
      <c r="DD42">
        <v>32.02880985762593</v>
      </c>
      <c r="DF42">
        <v>200</v>
      </c>
      <c r="DG42">
        <v>21.679883065564276</v>
      </c>
      <c r="DI42">
        <v>200</v>
      </c>
      <c r="DJ42">
        <v>23.638643173381006</v>
      </c>
    </row>
    <row r="43" spans="1:114" x14ac:dyDescent="0.25">
      <c r="A43" t="s">
        <v>209</v>
      </c>
      <c r="B43">
        <v>-1.8</v>
      </c>
      <c r="C43" s="3">
        <v>42032</v>
      </c>
      <c r="F43">
        <v>100</v>
      </c>
      <c r="G43" t="s">
        <v>196</v>
      </c>
      <c r="H43" s="6">
        <v>12.333333333333334</v>
      </c>
      <c r="L43" s="4">
        <v>1033.3333333333333</v>
      </c>
      <c r="M43" s="6">
        <v>19.75</v>
      </c>
      <c r="N43" s="6"/>
      <c r="O43" s="6"/>
      <c r="U43" s="4">
        <v>938.39293464899367</v>
      </c>
      <c r="V43" s="4"/>
      <c r="W43" s="7"/>
      <c r="X43" s="7"/>
      <c r="Y43" s="7"/>
      <c r="Z43" s="7"/>
      <c r="AA43" s="7"/>
      <c r="AB43" s="4">
        <v>634.38575245915342</v>
      </c>
      <c r="AC43" s="7">
        <v>3.3079083333333328</v>
      </c>
      <c r="AD43" s="7"/>
      <c r="AE43" s="7"/>
      <c r="AF43" s="7"/>
      <c r="AG43" s="7"/>
      <c r="AH43" s="7"/>
      <c r="AI43" s="8">
        <f>AC43/AB43</f>
        <v>5.2143484000238818E-3</v>
      </c>
      <c r="AJ43" s="4"/>
      <c r="AK43" s="7"/>
      <c r="AL43" s="7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>
        <v>496.65441468163783</v>
      </c>
      <c r="BA43" s="4"/>
      <c r="BB43" s="4"/>
      <c r="BC43" s="4">
        <f>U43+AB43+AZ43</f>
        <v>2069.4331017897848</v>
      </c>
      <c r="BD43" s="4"/>
      <c r="BE43" s="7">
        <f>AZ43/BC43</f>
        <v>0.2399953949959038</v>
      </c>
      <c r="BF43" s="7"/>
      <c r="BG43" s="6"/>
      <c r="BH43" s="4"/>
      <c r="BI43" s="4"/>
      <c r="BJ43" s="4"/>
      <c r="BK43" s="4"/>
      <c r="BL43" s="6"/>
      <c r="BM43" s="6"/>
      <c r="BN43" s="6"/>
      <c r="BO43" s="6"/>
      <c r="BP43" s="7">
        <f>U43/BC43</f>
        <v>0.45345410481614912</v>
      </c>
      <c r="BQ43" s="7">
        <f>AB43/BC43</f>
        <v>0.30655050018794711</v>
      </c>
      <c r="BR43" s="7">
        <f>AZ43/BC43</f>
        <v>0.2399953949959038</v>
      </c>
      <c r="BS43" s="4">
        <v>266.09782757736673</v>
      </c>
      <c r="BT43" s="4"/>
      <c r="BU43" s="4"/>
      <c r="BV43" s="4"/>
      <c r="BW43" s="4"/>
      <c r="BX43" s="4"/>
      <c r="BY43" s="4"/>
      <c r="BZ43" s="4"/>
      <c r="CA43" s="4"/>
      <c r="CB43" s="4"/>
      <c r="CD43" s="4"/>
      <c r="CE43" s="4"/>
      <c r="CG43" s="4"/>
      <c r="CH43" s="4"/>
      <c r="CI43" s="4"/>
    </row>
    <row r="44" spans="1:114" x14ac:dyDescent="0.25">
      <c r="A44" t="s">
        <v>209</v>
      </c>
      <c r="B44">
        <v>-1.8</v>
      </c>
      <c r="C44" s="3">
        <v>42042</v>
      </c>
      <c r="F44">
        <v>110</v>
      </c>
      <c r="G44" t="s">
        <v>196</v>
      </c>
      <c r="H44" s="6">
        <v>12.333333333333334</v>
      </c>
      <c r="L44" s="4">
        <v>1092.5</v>
      </c>
      <c r="M44" s="6">
        <v>24.75</v>
      </c>
      <c r="N44" s="6"/>
      <c r="O44" s="6"/>
      <c r="U44" s="4">
        <v>1061.6625009149773</v>
      </c>
      <c r="V44" s="4"/>
      <c r="W44" s="7"/>
      <c r="X44" s="7"/>
      <c r="Y44" s="7"/>
      <c r="Z44" s="7"/>
      <c r="AA44" s="7"/>
      <c r="AB44" s="4">
        <v>630.09142516429279</v>
      </c>
      <c r="AC44" s="7">
        <v>3.2474283333333331</v>
      </c>
      <c r="AD44" s="7"/>
      <c r="AE44" s="7"/>
      <c r="AF44" s="7"/>
      <c r="AG44" s="7"/>
      <c r="AH44" s="7"/>
      <c r="AI44" s="8">
        <f>AC44/AB44</f>
        <v>5.1539002177129842E-3</v>
      </c>
      <c r="AJ44" s="4"/>
      <c r="AK44" s="7"/>
      <c r="AL44" s="7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>
        <v>1011.9849984825589</v>
      </c>
      <c r="BA44" s="4"/>
      <c r="BB44" s="4"/>
      <c r="BC44" s="4">
        <f>U44+AB44+AZ44</f>
        <v>2703.7389245618288</v>
      </c>
      <c r="BD44" s="4"/>
      <c r="BE44" s="7">
        <f>AZ44/BC44</f>
        <v>0.37429094550856551</v>
      </c>
      <c r="BF44" s="7"/>
      <c r="BG44" s="6"/>
      <c r="BH44" s="4"/>
      <c r="BI44" s="4"/>
      <c r="BJ44" s="4"/>
      <c r="BK44" s="4"/>
      <c r="BL44" s="6"/>
      <c r="BM44" s="6"/>
      <c r="BN44" s="6"/>
      <c r="BO44" s="6"/>
      <c r="BP44" s="7">
        <f>U44/BC44</f>
        <v>0.3926645769199153</v>
      </c>
      <c r="BQ44" s="7">
        <f>AB44/BC44</f>
        <v>0.23304447757151928</v>
      </c>
      <c r="BR44" s="7">
        <f>AZ44/BC44</f>
        <v>0.37429094550856551</v>
      </c>
      <c r="BS44" s="4">
        <v>231.44390489624746</v>
      </c>
      <c r="BT44" s="4"/>
      <c r="BU44" s="4"/>
      <c r="BV44" s="4"/>
      <c r="BW44" s="4"/>
      <c r="BX44" s="4"/>
      <c r="BY44" s="4"/>
      <c r="BZ44" s="4"/>
      <c r="CA44" s="4"/>
      <c r="CB44" s="4"/>
      <c r="CD44" s="4"/>
      <c r="CE44" s="4"/>
      <c r="CG44" s="4"/>
      <c r="CH44" s="4"/>
      <c r="CI44" s="4"/>
    </row>
    <row r="45" spans="1:114" x14ac:dyDescent="0.25">
      <c r="A45" t="s">
        <v>209</v>
      </c>
      <c r="B45">
        <v>-1.8</v>
      </c>
      <c r="C45" s="9">
        <v>42045</v>
      </c>
      <c r="F45">
        <v>113</v>
      </c>
      <c r="G45" t="s">
        <v>196</v>
      </c>
      <c r="H45" s="6"/>
      <c r="U45" s="4"/>
      <c r="V45" s="4"/>
      <c r="W45" s="7"/>
      <c r="X45" s="7"/>
      <c r="Y45" s="7"/>
      <c r="Z45" s="7"/>
      <c r="AA45" s="7"/>
      <c r="AB45" s="4"/>
      <c r="AC45" s="7"/>
      <c r="AD45" s="7"/>
      <c r="AE45" s="7"/>
      <c r="AF45" s="7"/>
      <c r="AG45" s="7"/>
      <c r="AH45" s="7"/>
      <c r="AI45" s="4"/>
      <c r="AJ45" s="4"/>
      <c r="AK45" s="7"/>
      <c r="AL45" s="7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1"/>
      <c r="BD45" s="1"/>
      <c r="BG45" s="6"/>
      <c r="BH45" s="4"/>
      <c r="BI45" s="4"/>
      <c r="BJ45" s="4"/>
      <c r="BK45" s="4"/>
      <c r="BL45" s="6"/>
      <c r="BM45" s="6"/>
      <c r="BN45" s="6"/>
      <c r="BO45" s="6"/>
      <c r="BP45" s="6"/>
      <c r="BQ45" s="6"/>
      <c r="BR45" s="6"/>
      <c r="BS45" s="4"/>
      <c r="BT45" s="4"/>
      <c r="BU45" s="4"/>
      <c r="BV45" s="4"/>
      <c r="BW45" s="4"/>
      <c r="BX45" s="4"/>
      <c r="BY45" s="4"/>
      <c r="BZ45" s="4"/>
      <c r="CA45" s="4"/>
      <c r="CB45" s="4"/>
      <c r="CD45" s="4">
        <v>188.47018327181476</v>
      </c>
      <c r="CE45" s="4">
        <v>1300</v>
      </c>
      <c r="CG45" s="4"/>
      <c r="CH45" s="4"/>
      <c r="CI45" s="4"/>
      <c r="CK45">
        <v>150</v>
      </c>
      <c r="CL45">
        <v>24.0837108426967</v>
      </c>
      <c r="CN45">
        <v>100</v>
      </c>
      <c r="CO45">
        <v>21.173698127223119</v>
      </c>
      <c r="CQ45">
        <v>100</v>
      </c>
      <c r="CR45">
        <v>18.349628158793195</v>
      </c>
      <c r="CT45">
        <v>100</v>
      </c>
      <c r="CU45">
        <v>16.404001302555898</v>
      </c>
      <c r="CW45">
        <v>100</v>
      </c>
      <c r="CX45">
        <v>15.761703115335351</v>
      </c>
      <c r="CZ45">
        <v>100</v>
      </c>
      <c r="DA45">
        <v>15.187964846975419</v>
      </c>
      <c r="DC45">
        <v>250</v>
      </c>
      <c r="DD45">
        <v>33.069141310209432</v>
      </c>
      <c r="DF45">
        <v>200</v>
      </c>
      <c r="DG45">
        <v>21.664852726086728</v>
      </c>
      <c r="DI45">
        <v>200</v>
      </c>
      <c r="DJ45">
        <v>22.775482841938903</v>
      </c>
    </row>
    <row r="46" spans="1:114" x14ac:dyDescent="0.25">
      <c r="A46" t="s">
        <v>209</v>
      </c>
      <c r="B46">
        <v>-1.8</v>
      </c>
      <c r="C46" s="9">
        <v>42050</v>
      </c>
      <c r="F46">
        <v>118</v>
      </c>
      <c r="G46" t="s">
        <v>196</v>
      </c>
      <c r="H46" s="6"/>
      <c r="U46" s="4"/>
      <c r="V46" s="4"/>
      <c r="W46" s="7"/>
      <c r="X46" s="7"/>
      <c r="Y46" s="7"/>
      <c r="Z46" s="7"/>
      <c r="AA46" s="7"/>
      <c r="AB46" s="4"/>
      <c r="AC46" s="7"/>
      <c r="AD46" s="7"/>
      <c r="AE46" s="7"/>
      <c r="AF46" s="7"/>
      <c r="AG46" s="7"/>
      <c r="AH46" s="7"/>
      <c r="AI46" s="4"/>
      <c r="AJ46" s="4"/>
      <c r="AK46" s="7"/>
      <c r="AL46" s="7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1"/>
      <c r="BD46" s="1"/>
      <c r="BG46" s="6"/>
      <c r="BH46" s="4"/>
      <c r="BI46" s="4"/>
      <c r="BJ46" s="4"/>
      <c r="BK46" s="4"/>
      <c r="BL46" s="6"/>
      <c r="BM46" s="6"/>
      <c r="BN46" s="6"/>
      <c r="BO46" s="6"/>
      <c r="BP46" s="6"/>
      <c r="BQ46" s="6"/>
      <c r="BR46" s="6"/>
      <c r="BS46" s="4"/>
      <c r="BT46" s="4"/>
      <c r="BU46" s="4"/>
      <c r="BV46" s="4"/>
      <c r="BW46" s="4"/>
      <c r="BX46" s="4"/>
      <c r="BY46" s="4"/>
      <c r="BZ46" s="4"/>
      <c r="CA46" s="4"/>
      <c r="CB46" s="4"/>
      <c r="CD46" s="4">
        <v>152.00455644873773</v>
      </c>
      <c r="CE46" s="4">
        <v>1300</v>
      </c>
      <c r="CG46" s="4"/>
      <c r="CH46" s="4"/>
      <c r="CI46" s="4"/>
      <c r="CK46">
        <v>150</v>
      </c>
      <c r="CL46">
        <v>6.1349999999999998</v>
      </c>
      <c r="CN46">
        <v>100</v>
      </c>
      <c r="CO46">
        <v>18.324504023718767</v>
      </c>
      <c r="CQ46">
        <v>100</v>
      </c>
      <c r="CR46">
        <v>14.534069179726103</v>
      </c>
      <c r="CT46">
        <v>100</v>
      </c>
      <c r="CU46">
        <v>13.252990106321255</v>
      </c>
      <c r="CW46">
        <v>100</v>
      </c>
      <c r="CX46">
        <v>8.4545530033987717</v>
      </c>
      <c r="CZ46">
        <v>100</v>
      </c>
      <c r="DA46">
        <v>13.985505142322955</v>
      </c>
      <c r="DC46">
        <v>250</v>
      </c>
      <c r="DD46">
        <v>31.203376734659248</v>
      </c>
      <c r="DF46">
        <v>200</v>
      </c>
      <c r="DG46">
        <v>21.85038028699686</v>
      </c>
      <c r="DI46">
        <v>200</v>
      </c>
      <c r="DJ46">
        <v>24.264177971593774</v>
      </c>
    </row>
    <row r="47" spans="1:114" x14ac:dyDescent="0.25">
      <c r="A47" t="s">
        <v>209</v>
      </c>
      <c r="B47">
        <v>-1.8</v>
      </c>
      <c r="C47" s="9">
        <v>42053</v>
      </c>
      <c r="F47">
        <v>121</v>
      </c>
      <c r="G47" t="s">
        <v>196</v>
      </c>
      <c r="H47" s="6"/>
      <c r="U47" s="4"/>
      <c r="V47" s="4"/>
      <c r="W47" s="7"/>
      <c r="X47" s="7"/>
      <c r="Y47" s="7"/>
      <c r="Z47" s="7"/>
      <c r="AA47" s="7"/>
      <c r="AB47" s="4"/>
      <c r="AC47" s="7"/>
      <c r="AD47" s="7"/>
      <c r="AE47" s="7"/>
      <c r="AF47" s="7"/>
      <c r="AG47" s="7"/>
      <c r="AH47" s="7"/>
      <c r="AI47" s="4"/>
      <c r="AJ47" s="4"/>
      <c r="AK47" s="7"/>
      <c r="AL47" s="7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1"/>
      <c r="BD47" s="1"/>
      <c r="BG47" s="6"/>
      <c r="BH47" s="4"/>
      <c r="BI47" s="4"/>
      <c r="BJ47" s="4"/>
      <c r="BK47" s="4"/>
      <c r="BL47" s="6"/>
      <c r="BM47" s="6"/>
      <c r="BN47" s="6"/>
      <c r="BO47" s="6"/>
      <c r="BP47" s="6"/>
      <c r="BQ47" s="6"/>
      <c r="BR47" s="6"/>
      <c r="BS47" s="4"/>
      <c r="BT47" s="4"/>
      <c r="BU47" s="4"/>
      <c r="BV47" s="4"/>
      <c r="BW47" s="4"/>
      <c r="BX47" s="4"/>
      <c r="BY47" s="4"/>
      <c r="BZ47" s="4"/>
      <c r="CA47" s="4"/>
      <c r="CB47" s="4"/>
      <c r="CD47" s="4">
        <v>168.6450578416036</v>
      </c>
      <c r="CE47" s="4">
        <v>1300</v>
      </c>
      <c r="CG47" s="4"/>
      <c r="CH47" s="4"/>
      <c r="CI47" s="4"/>
      <c r="CK47">
        <v>150</v>
      </c>
      <c r="CL47">
        <v>6.1349999999999998</v>
      </c>
      <c r="CN47">
        <v>100</v>
      </c>
      <c r="CO47">
        <v>22.479566352964568</v>
      </c>
      <c r="CQ47">
        <v>100</v>
      </c>
      <c r="CR47">
        <v>17.955092620193334</v>
      </c>
      <c r="CT47">
        <v>100</v>
      </c>
      <c r="CU47">
        <v>15.466298384428422</v>
      </c>
      <c r="CW47">
        <v>100</v>
      </c>
      <c r="CX47">
        <v>14.675321081698783</v>
      </c>
      <c r="CZ47">
        <v>100</v>
      </c>
      <c r="DA47">
        <v>14.123501467509797</v>
      </c>
      <c r="DC47">
        <v>250</v>
      </c>
      <c r="DD47">
        <v>31.22981466156374</v>
      </c>
      <c r="DF47">
        <v>200</v>
      </c>
      <c r="DG47">
        <v>22.152293269860714</v>
      </c>
      <c r="DI47">
        <v>200</v>
      </c>
      <c r="DJ47">
        <v>24.42817000338426</v>
      </c>
    </row>
    <row r="48" spans="1:114" x14ac:dyDescent="0.25">
      <c r="A48" t="s">
        <v>209</v>
      </c>
      <c r="B48">
        <v>-1.8</v>
      </c>
      <c r="C48" s="3">
        <v>42055</v>
      </c>
      <c r="F48">
        <v>123</v>
      </c>
      <c r="G48" t="s">
        <v>196</v>
      </c>
      <c r="H48" s="6">
        <v>12.333333333333334</v>
      </c>
      <c r="L48" s="4">
        <v>1092.5</v>
      </c>
      <c r="M48" s="6">
        <v>22.166666666666668</v>
      </c>
      <c r="N48" s="6"/>
      <c r="O48" s="6"/>
      <c r="U48" s="4">
        <v>1151.0058363363407</v>
      </c>
      <c r="V48" s="4"/>
      <c r="W48" s="7"/>
      <c r="X48" s="7"/>
      <c r="Y48" s="7"/>
      <c r="Z48" s="7"/>
      <c r="AA48" s="7"/>
      <c r="AB48" s="4">
        <v>647.82470299296801</v>
      </c>
      <c r="AC48" s="7">
        <v>3.0968624999999999</v>
      </c>
      <c r="AD48" s="7"/>
      <c r="AE48" s="7"/>
      <c r="AF48" s="7"/>
      <c r="AG48" s="7"/>
      <c r="AH48" s="7"/>
      <c r="AI48" s="8">
        <f>AC48/AB48</f>
        <v>4.7804019909898614E-3</v>
      </c>
      <c r="AJ48" s="4"/>
      <c r="AK48" s="7"/>
      <c r="AL48" s="7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>
        <v>1548.8794348282906</v>
      </c>
      <c r="BA48" s="4"/>
      <c r="BB48" s="4"/>
      <c r="BC48" s="4">
        <f>U48+AB48+AZ48</f>
        <v>3347.7099741575994</v>
      </c>
      <c r="BD48" s="4"/>
      <c r="BE48" s="7">
        <f>AZ48/BC48</f>
        <v>0.46266834546145019</v>
      </c>
      <c r="BF48" s="7"/>
      <c r="BG48" s="6"/>
      <c r="BH48" s="4"/>
      <c r="BI48" s="4"/>
      <c r="BJ48" s="4"/>
      <c r="BK48" s="4"/>
      <c r="BL48" s="6"/>
      <c r="BM48" s="6"/>
      <c r="BN48" s="6"/>
      <c r="BO48" s="6"/>
      <c r="BP48" s="7">
        <f>U48/BC48</f>
        <v>0.34381886281112928</v>
      </c>
      <c r="BQ48" s="7">
        <f>AB48/BC48</f>
        <v>0.19351279172742056</v>
      </c>
      <c r="BR48" s="7">
        <f>AZ48/BC48</f>
        <v>0.46266834546145019</v>
      </c>
      <c r="BS48" s="4">
        <v>170.51431120624201</v>
      </c>
      <c r="BT48" s="4"/>
      <c r="BU48" s="4"/>
      <c r="BV48" s="4"/>
      <c r="BW48" s="4"/>
      <c r="BX48" s="4"/>
      <c r="BY48" s="4"/>
      <c r="BZ48" s="4"/>
      <c r="CA48" s="4"/>
      <c r="CB48" s="4"/>
      <c r="CD48" s="4"/>
      <c r="CE48" s="4"/>
      <c r="CG48" s="4"/>
      <c r="CH48" s="4"/>
      <c r="CI48" s="4"/>
    </row>
    <row r="49" spans="1:114" x14ac:dyDescent="0.25">
      <c r="A49" t="s">
        <v>209</v>
      </c>
      <c r="B49">
        <v>-1.8</v>
      </c>
      <c r="C49" s="3">
        <v>42065</v>
      </c>
      <c r="F49">
        <v>133</v>
      </c>
      <c r="G49" t="s">
        <v>196</v>
      </c>
      <c r="H49" s="6">
        <v>11.666666666666666</v>
      </c>
      <c r="L49" s="4">
        <v>1144.1666666666667</v>
      </c>
      <c r="M49" s="6">
        <v>25.25</v>
      </c>
      <c r="N49" s="6"/>
      <c r="O49" s="6"/>
      <c r="U49" s="4">
        <v>1151.3774255831615</v>
      </c>
      <c r="V49" s="4"/>
      <c r="W49" s="7"/>
      <c r="X49" s="7"/>
      <c r="Y49" s="7"/>
      <c r="Z49" s="7"/>
      <c r="AA49" s="7"/>
      <c r="AB49" s="4">
        <v>628.65026959502245</v>
      </c>
      <c r="AC49" s="7">
        <v>3.2069966666666665</v>
      </c>
      <c r="AD49" s="7"/>
      <c r="AE49" s="7"/>
      <c r="AF49" s="7"/>
      <c r="AG49" s="7"/>
      <c r="AH49" s="7"/>
      <c r="AI49" s="8">
        <f>AC49/AB49</f>
        <v>5.1014002884825277E-3</v>
      </c>
      <c r="AJ49" s="4"/>
      <c r="AK49" s="7"/>
      <c r="AL49" s="7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>
        <v>1839.4572460870031</v>
      </c>
      <c r="BA49" s="4"/>
      <c r="BB49" s="4"/>
      <c r="BC49" s="4">
        <f>U49+AB49+AZ49</f>
        <v>3619.484941265187</v>
      </c>
      <c r="BD49" s="4"/>
      <c r="BE49" s="7">
        <f>AZ49/BC49</f>
        <v>0.50820966959017733</v>
      </c>
      <c r="BF49" s="7"/>
      <c r="BG49" s="6"/>
      <c r="BH49" s="4"/>
      <c r="BI49" s="4"/>
      <c r="BJ49" s="4"/>
      <c r="BK49" s="4"/>
      <c r="BL49" s="6"/>
      <c r="BM49" s="6"/>
      <c r="BN49" s="6"/>
      <c r="BO49" s="6"/>
      <c r="BP49" s="7">
        <f>U49/BC49</f>
        <v>0.318105322792336</v>
      </c>
      <c r="BQ49" s="7">
        <f>AB49/BC49</f>
        <v>0.1736850076174867</v>
      </c>
      <c r="BR49" s="7">
        <f>AZ49/BC49</f>
        <v>0.50820966959017733</v>
      </c>
      <c r="BS49" s="4">
        <v>324.89481143845273</v>
      </c>
      <c r="BT49" s="4"/>
      <c r="BU49" s="4"/>
      <c r="BV49" s="4"/>
      <c r="BW49" s="4"/>
      <c r="BX49" s="4"/>
      <c r="BY49" s="4"/>
      <c r="BZ49" s="4"/>
      <c r="CA49" s="4"/>
      <c r="CB49" s="4"/>
      <c r="CD49" s="4"/>
      <c r="CE49" s="4"/>
      <c r="CG49" s="4"/>
      <c r="CH49" s="4"/>
      <c r="CI49" s="4"/>
    </row>
    <row r="50" spans="1:114" x14ac:dyDescent="0.25">
      <c r="A50" t="s">
        <v>209</v>
      </c>
      <c r="B50">
        <v>-1.8</v>
      </c>
      <c r="C50" s="9">
        <v>42087</v>
      </c>
      <c r="D50" s="4">
        <v>8</v>
      </c>
      <c r="E50" s="5" t="s">
        <v>165</v>
      </c>
      <c r="F50">
        <v>155</v>
      </c>
      <c r="G50" t="s">
        <v>196</v>
      </c>
      <c r="H50" s="6"/>
      <c r="U50" s="4"/>
      <c r="W50" s="7"/>
      <c r="X50" s="7"/>
      <c r="Y50" s="7"/>
      <c r="Z50" s="7"/>
      <c r="AA50" s="7"/>
      <c r="AB50" s="4"/>
      <c r="AC50" s="7"/>
      <c r="AD50" s="7"/>
      <c r="AE50" s="7"/>
      <c r="AF50" s="7"/>
      <c r="AG50" s="7"/>
      <c r="AH50" s="7"/>
      <c r="AK50" s="7"/>
      <c r="AL50" s="7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B50" s="4"/>
      <c r="BC50" s="4"/>
      <c r="BD50" s="4"/>
      <c r="BG50" s="6"/>
      <c r="BH50" s="4"/>
      <c r="BI50" s="4"/>
      <c r="BJ50" s="4"/>
      <c r="BK50" s="4"/>
      <c r="BL50" s="6"/>
      <c r="BM50" s="6"/>
      <c r="BN50" s="6"/>
      <c r="BO50" s="6"/>
      <c r="BP50" s="6"/>
      <c r="BQ50" s="6"/>
      <c r="BR50" s="6"/>
      <c r="BS50" s="4"/>
      <c r="BT50" s="4"/>
      <c r="BU50" s="4"/>
      <c r="BV50" s="4"/>
      <c r="BW50" s="4"/>
      <c r="BX50" s="4"/>
      <c r="BY50" s="4"/>
      <c r="BZ50" s="4"/>
      <c r="CA50" s="4"/>
      <c r="CB50" s="4"/>
      <c r="CD50" s="4">
        <v>135.24049317990111</v>
      </c>
      <c r="CE50" s="4">
        <v>1300</v>
      </c>
      <c r="CG50" s="4"/>
      <c r="CH50" s="4"/>
      <c r="CI50" s="4"/>
      <c r="CK50">
        <v>150</v>
      </c>
      <c r="CL50">
        <v>24.52870339058645</v>
      </c>
      <c r="CN50">
        <v>100</v>
      </c>
      <c r="CO50">
        <v>11.106650093225603</v>
      </c>
      <c r="CQ50">
        <v>100</v>
      </c>
      <c r="CR50">
        <v>8.858536357986317</v>
      </c>
      <c r="CT50">
        <v>100</v>
      </c>
      <c r="CU50">
        <v>9.7036651635915945</v>
      </c>
      <c r="CW50">
        <v>100</v>
      </c>
      <c r="CX50">
        <v>10.327351247551142</v>
      </c>
      <c r="CZ50">
        <v>100</v>
      </c>
      <c r="DA50">
        <v>10.785482215402432</v>
      </c>
      <c r="DC50">
        <v>250</v>
      </c>
      <c r="DD50">
        <v>24.947144858335612</v>
      </c>
      <c r="DF50">
        <v>200</v>
      </c>
      <c r="DG50">
        <v>16.284885203745297</v>
      </c>
      <c r="DI50">
        <v>200</v>
      </c>
      <c r="DJ50">
        <v>18.698074649476673</v>
      </c>
    </row>
    <row r="51" spans="1:114" x14ac:dyDescent="0.25">
      <c r="A51" t="s">
        <v>209</v>
      </c>
      <c r="B51">
        <v>-1.8</v>
      </c>
      <c r="C51" s="10">
        <v>42109</v>
      </c>
      <c r="D51" s="4">
        <v>9</v>
      </c>
      <c r="E51" s="5" t="s">
        <v>70</v>
      </c>
      <c r="F51" s="11">
        <v>177</v>
      </c>
      <c r="G51" t="s">
        <v>196</v>
      </c>
      <c r="H51" s="6"/>
      <c r="U51" s="4"/>
      <c r="W51" s="7"/>
      <c r="X51" s="7"/>
      <c r="Y51" s="7"/>
      <c r="Z51" s="7"/>
      <c r="AA51" s="7"/>
      <c r="AB51" s="4"/>
      <c r="AC51" s="7"/>
      <c r="AD51" s="7"/>
      <c r="AE51" s="7"/>
      <c r="AF51" s="7"/>
      <c r="AG51" s="7"/>
      <c r="AH51" s="7"/>
      <c r="AK51" s="7"/>
      <c r="AL51" s="7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>
        <v>734.15</v>
      </c>
      <c r="AZ51" s="4"/>
      <c r="BB51" s="4"/>
      <c r="BC51" s="4"/>
      <c r="BD51" s="4"/>
      <c r="BF51" s="4">
        <f>BH51*(1/(BG51/100))</f>
        <v>734.15</v>
      </c>
      <c r="BG51" s="6">
        <v>43.595659047247729</v>
      </c>
      <c r="BH51" s="4">
        <v>320.05753089536921</v>
      </c>
      <c r="BI51" s="4">
        <f>BF51-BH51</f>
        <v>414.09246910463077</v>
      </c>
      <c r="BJ51" s="4"/>
      <c r="BK51" s="4"/>
      <c r="BL51" s="6">
        <v>14.099450700236529</v>
      </c>
      <c r="BM51" s="6"/>
      <c r="BN51" s="6"/>
      <c r="BO51" s="6"/>
      <c r="BP51" s="6"/>
      <c r="BQ51" s="6"/>
      <c r="BR51" s="6"/>
      <c r="BS51" s="4"/>
      <c r="BT51" s="4"/>
      <c r="BU51" s="4"/>
      <c r="BV51" s="4"/>
      <c r="BW51" s="4"/>
      <c r="BX51" s="4"/>
      <c r="BY51" s="4"/>
      <c r="BZ51" s="4"/>
      <c r="CA51" s="4"/>
      <c r="CB51" s="4"/>
      <c r="CD51" s="4"/>
      <c r="CE51" s="4"/>
      <c r="CG51" s="4"/>
      <c r="CH51" s="4"/>
      <c r="CI51" s="4"/>
    </row>
    <row r="52" spans="1:114" x14ac:dyDescent="0.25">
      <c r="A52" t="s">
        <v>209</v>
      </c>
      <c r="B52">
        <v>-1.8</v>
      </c>
      <c r="C52" s="5">
        <v>42166</v>
      </c>
      <c r="F52">
        <v>234</v>
      </c>
      <c r="G52" t="s">
        <v>196</v>
      </c>
      <c r="AM52"/>
      <c r="AN52"/>
      <c r="AO52"/>
      <c r="AQ52"/>
      <c r="AR52"/>
      <c r="AS52"/>
      <c r="AT52"/>
      <c r="AU52"/>
      <c r="AV52"/>
      <c r="CD52" s="4">
        <v>124.34513810517265</v>
      </c>
      <c r="CE52" s="4">
        <v>1200</v>
      </c>
    </row>
    <row r="53" spans="1:114" x14ac:dyDescent="0.25">
      <c r="A53" t="s">
        <v>210</v>
      </c>
      <c r="B53" s="6">
        <v>-2</v>
      </c>
      <c r="C53" s="3">
        <v>41932</v>
      </c>
      <c r="D53" s="4">
        <v>1</v>
      </c>
      <c r="E53" s="5" t="s">
        <v>167</v>
      </c>
      <c r="F53">
        <v>0</v>
      </c>
      <c r="G53" t="s">
        <v>196</v>
      </c>
      <c r="H53" s="6"/>
      <c r="U53" s="4"/>
      <c r="W53" s="7"/>
      <c r="X53" s="7"/>
      <c r="Y53" s="7"/>
      <c r="Z53" s="7"/>
      <c r="AA53" s="7"/>
      <c r="AB53" s="4"/>
      <c r="AC53" s="7"/>
      <c r="AD53" s="7"/>
      <c r="AE53" s="7"/>
      <c r="AF53" s="7"/>
      <c r="AG53" s="7"/>
      <c r="AH53" s="7"/>
      <c r="AK53" s="7"/>
      <c r="AL53" s="7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B53" s="4"/>
      <c r="BC53" s="4"/>
      <c r="BD53" s="4"/>
      <c r="BG53" s="6"/>
      <c r="BH53" s="4"/>
      <c r="BI53" s="4"/>
      <c r="BJ53" s="4"/>
      <c r="BK53" s="4"/>
      <c r="BL53" s="6"/>
      <c r="BM53" s="6"/>
      <c r="BN53" s="6"/>
      <c r="BO53" s="6"/>
      <c r="BP53" s="6"/>
      <c r="BQ53" s="6"/>
      <c r="BR53" s="6"/>
      <c r="BS53" s="4"/>
      <c r="BT53" s="4"/>
      <c r="BU53" s="4"/>
      <c r="BV53" s="4"/>
      <c r="BW53" s="4"/>
      <c r="BX53" s="4"/>
      <c r="BY53" s="4"/>
      <c r="BZ53" s="4"/>
      <c r="CA53" s="4"/>
      <c r="CB53" s="4"/>
      <c r="CD53" s="4"/>
      <c r="CE53" s="4"/>
      <c r="CG53" s="4"/>
      <c r="CH53" s="4"/>
      <c r="CI53" s="4"/>
    </row>
    <row r="54" spans="1:114" x14ac:dyDescent="0.25">
      <c r="A54" t="s">
        <v>210</v>
      </c>
      <c r="B54" s="6">
        <v>-2</v>
      </c>
      <c r="C54" s="3">
        <v>41961</v>
      </c>
      <c r="D54" s="4"/>
      <c r="E54" s="5"/>
      <c r="F54">
        <v>29</v>
      </c>
      <c r="G54" t="s">
        <v>196</v>
      </c>
      <c r="H54" s="6"/>
      <c r="U54" s="4"/>
      <c r="W54" s="7"/>
      <c r="X54" s="7"/>
      <c r="Y54" s="7"/>
      <c r="Z54" s="7"/>
      <c r="AA54" s="7"/>
      <c r="AB54" s="4"/>
      <c r="AC54" s="7"/>
      <c r="AD54" s="7"/>
      <c r="AE54" s="7"/>
      <c r="AF54" s="7"/>
      <c r="AG54" s="7"/>
      <c r="AH54" s="7"/>
      <c r="AK54" s="7"/>
      <c r="AL54" s="7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B54" s="4"/>
      <c r="BC54" s="4"/>
      <c r="BD54" s="4"/>
      <c r="BG54" s="6"/>
      <c r="BH54" s="4"/>
      <c r="BI54" s="4"/>
      <c r="BJ54" s="4"/>
      <c r="BK54" s="4"/>
      <c r="BL54" s="6"/>
      <c r="BM54" s="6"/>
      <c r="BN54" s="6"/>
      <c r="BO54" s="6"/>
      <c r="BP54" s="6"/>
      <c r="BQ54" s="6"/>
      <c r="BR54" s="6"/>
      <c r="BS54" s="4"/>
      <c r="BT54" s="4"/>
      <c r="BU54" s="4"/>
      <c r="BV54" s="4"/>
      <c r="BW54" s="4"/>
      <c r="BX54" s="4"/>
      <c r="BY54" s="4"/>
      <c r="BZ54" s="4"/>
      <c r="CA54" s="4"/>
      <c r="CB54" s="4"/>
      <c r="CD54" s="4">
        <v>155.16677081796246</v>
      </c>
      <c r="CE54" s="4">
        <v>1200</v>
      </c>
      <c r="CG54" s="4"/>
      <c r="CH54" s="4"/>
      <c r="CI54" s="4"/>
    </row>
    <row r="55" spans="1:114" x14ac:dyDescent="0.25">
      <c r="A55" t="s">
        <v>210</v>
      </c>
      <c r="B55" s="6">
        <v>-2</v>
      </c>
      <c r="C55" s="9">
        <v>41976</v>
      </c>
      <c r="F55">
        <v>44</v>
      </c>
      <c r="G55" t="s">
        <v>196</v>
      </c>
      <c r="H55" s="6"/>
      <c r="U55" s="4"/>
      <c r="W55" s="7"/>
      <c r="X55" s="7"/>
      <c r="Y55" s="7"/>
      <c r="Z55" s="7"/>
      <c r="AA55" s="7"/>
      <c r="AB55" s="4"/>
      <c r="AC55" s="7"/>
      <c r="AD55" s="7"/>
      <c r="AE55" s="7"/>
      <c r="AF55" s="7"/>
      <c r="AG55" s="7"/>
      <c r="AH55" s="7"/>
      <c r="AK55" s="7"/>
      <c r="AL55" s="7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B55" s="4"/>
      <c r="BC55" s="4"/>
      <c r="BD55" s="4"/>
      <c r="BG55" s="6"/>
      <c r="BH55" s="4"/>
      <c r="BI55" s="4"/>
      <c r="BJ55" s="4"/>
      <c r="BK55" s="4"/>
      <c r="BL55" s="6"/>
      <c r="BM55" s="6"/>
      <c r="BN55" s="6"/>
      <c r="BO55" s="6"/>
      <c r="BP55" s="6"/>
      <c r="BQ55" s="6"/>
      <c r="BR55" s="6"/>
      <c r="BS55" s="4"/>
      <c r="BT55" s="4"/>
      <c r="BU55" s="4"/>
      <c r="BV55" s="4"/>
      <c r="BW55" s="4"/>
      <c r="BX55" s="4"/>
      <c r="BY55" s="4"/>
      <c r="BZ55" s="4"/>
      <c r="CA55" s="4"/>
      <c r="CB55" s="4"/>
      <c r="CD55" s="4">
        <v>160.4853803377564</v>
      </c>
      <c r="CE55" s="4">
        <v>1300</v>
      </c>
      <c r="CG55" s="4"/>
      <c r="CH55" s="4"/>
      <c r="CI55" s="4"/>
      <c r="CK55">
        <v>150</v>
      </c>
      <c r="CL55">
        <v>6.5581047900856131</v>
      </c>
      <c r="CN55">
        <v>100</v>
      </c>
      <c r="CO55">
        <v>13.993302242228401</v>
      </c>
      <c r="CQ55">
        <v>100</v>
      </c>
      <c r="CR55">
        <v>14.216887691026855</v>
      </c>
      <c r="CT55">
        <v>100</v>
      </c>
      <c r="CU55">
        <v>14.930676094690156</v>
      </c>
      <c r="CW55">
        <v>100</v>
      </c>
      <c r="CX55">
        <v>15.885585149680486</v>
      </c>
      <c r="CZ55">
        <v>100</v>
      </c>
      <c r="DA55">
        <v>16.009983529744552</v>
      </c>
      <c r="DC55">
        <v>250</v>
      </c>
      <c r="DD55">
        <v>34.192644550509684</v>
      </c>
      <c r="DF55">
        <v>200</v>
      </c>
      <c r="DG55">
        <v>21.579252095253047</v>
      </c>
      <c r="DI55">
        <v>200</v>
      </c>
      <c r="DJ55">
        <v>23.118944194537626</v>
      </c>
    </row>
    <row r="56" spans="1:114" x14ac:dyDescent="0.25">
      <c r="A56" t="s">
        <v>210</v>
      </c>
      <c r="B56" s="6">
        <v>-2</v>
      </c>
      <c r="C56" s="9">
        <v>41982</v>
      </c>
      <c r="F56">
        <v>50</v>
      </c>
      <c r="G56" t="s">
        <v>196</v>
      </c>
      <c r="H56" s="6"/>
      <c r="U56" s="4"/>
      <c r="W56" s="7"/>
      <c r="X56" s="7"/>
      <c r="Y56" s="7"/>
      <c r="Z56" s="7"/>
      <c r="AA56" s="7"/>
      <c r="AB56" s="4"/>
      <c r="AC56" s="7"/>
      <c r="AD56" s="7"/>
      <c r="AE56" s="7"/>
      <c r="AF56" s="7"/>
      <c r="AG56" s="7"/>
      <c r="AH56" s="7"/>
      <c r="AK56" s="7"/>
      <c r="AL56" s="7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B56" s="4"/>
      <c r="BC56" s="4"/>
      <c r="BD56" s="4"/>
      <c r="BG56" s="6"/>
      <c r="BH56" s="4"/>
      <c r="BI56" s="4"/>
      <c r="BJ56" s="4"/>
      <c r="BK56" s="4"/>
      <c r="BL56" s="6"/>
      <c r="BM56" s="6"/>
      <c r="BN56" s="6"/>
      <c r="BO56" s="6"/>
      <c r="BP56" s="6"/>
      <c r="BQ56" s="6"/>
      <c r="BR56" s="6"/>
      <c r="BS56" s="4"/>
      <c r="BT56" s="4"/>
      <c r="BU56" s="4"/>
      <c r="BV56" s="4"/>
      <c r="BW56" s="4"/>
      <c r="BX56" s="4"/>
      <c r="BY56" s="4"/>
      <c r="BZ56" s="4"/>
      <c r="CA56" s="4"/>
      <c r="CB56" s="4"/>
      <c r="CD56" s="4">
        <v>210.96267158684077</v>
      </c>
      <c r="CE56" s="4">
        <v>1300</v>
      </c>
      <c r="CG56" s="4"/>
      <c r="CH56" s="4"/>
      <c r="CI56" s="4"/>
      <c r="CK56">
        <v>150</v>
      </c>
      <c r="CL56">
        <v>32.021257884643774</v>
      </c>
      <c r="CN56">
        <v>100</v>
      </c>
      <c r="CO56">
        <v>23.351486177599526</v>
      </c>
      <c r="CQ56">
        <v>100</v>
      </c>
      <c r="CR56">
        <v>19.668200572159684</v>
      </c>
      <c r="CT56">
        <v>100</v>
      </c>
      <c r="CU56">
        <v>17.206708775958745</v>
      </c>
      <c r="CW56">
        <v>100</v>
      </c>
      <c r="CX56">
        <v>17.218692214954736</v>
      </c>
      <c r="CZ56">
        <v>100</v>
      </c>
      <c r="DA56">
        <v>17.126456048137122</v>
      </c>
      <c r="DC56">
        <v>250</v>
      </c>
      <c r="DD56">
        <v>36.245458291444457</v>
      </c>
      <c r="DF56">
        <v>200</v>
      </c>
      <c r="DG56">
        <v>23.435005799470652</v>
      </c>
      <c r="DI56">
        <v>200</v>
      </c>
      <c r="DJ56">
        <v>24.689405822472047</v>
      </c>
    </row>
    <row r="57" spans="1:114" x14ac:dyDescent="0.25">
      <c r="A57" t="s">
        <v>210</v>
      </c>
      <c r="B57" s="6">
        <v>-2</v>
      </c>
      <c r="C57" s="9">
        <v>41993</v>
      </c>
      <c r="F57">
        <v>61</v>
      </c>
      <c r="G57" t="s">
        <v>196</v>
      </c>
      <c r="H57" s="6"/>
      <c r="U57" s="4"/>
      <c r="W57" s="7"/>
      <c r="X57" s="7"/>
      <c r="Y57" s="7"/>
      <c r="Z57" s="7"/>
      <c r="AA57" s="7"/>
      <c r="AB57" s="4"/>
      <c r="AC57" s="7"/>
      <c r="AD57" s="7"/>
      <c r="AE57" s="7"/>
      <c r="AF57" s="7"/>
      <c r="AG57" s="7"/>
      <c r="AH57" s="7"/>
      <c r="AK57" s="7"/>
      <c r="AL57" s="7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B57" s="4"/>
      <c r="BC57" s="4"/>
      <c r="BD57" s="4"/>
      <c r="BG57" s="6"/>
      <c r="BH57" s="4"/>
      <c r="BI57" s="4"/>
      <c r="BJ57" s="4"/>
      <c r="BK57" s="4"/>
      <c r="BL57" s="6"/>
      <c r="BM57" s="6"/>
      <c r="BN57" s="6"/>
      <c r="BO57" s="6"/>
      <c r="BP57" s="6"/>
      <c r="BQ57" s="6"/>
      <c r="BR57" s="6"/>
      <c r="BS57" s="4"/>
      <c r="BT57" s="4"/>
      <c r="BU57" s="4"/>
      <c r="BV57" s="4"/>
      <c r="BW57" s="4"/>
      <c r="BX57" s="4"/>
      <c r="BY57" s="4"/>
      <c r="BZ57" s="4"/>
      <c r="CA57" s="4"/>
      <c r="CB57" s="4"/>
      <c r="CD57" s="4">
        <v>174.83794162662687</v>
      </c>
      <c r="CE57" s="4">
        <v>1300</v>
      </c>
      <c r="CG57" s="4"/>
      <c r="CH57" s="4"/>
      <c r="CI57" s="4"/>
      <c r="CK57">
        <v>150</v>
      </c>
      <c r="CL57">
        <v>19.11882033684487</v>
      </c>
      <c r="CN57">
        <v>100</v>
      </c>
      <c r="CO57">
        <v>12.211169620908272</v>
      </c>
      <c r="CQ57">
        <v>100</v>
      </c>
      <c r="CR57">
        <v>12.14756285849829</v>
      </c>
      <c r="CT57">
        <v>100</v>
      </c>
      <c r="CU57">
        <v>14.155652580676906</v>
      </c>
      <c r="CW57">
        <v>100</v>
      </c>
      <c r="CX57">
        <v>16.296330546778606</v>
      </c>
      <c r="CZ57">
        <v>100</v>
      </c>
      <c r="DA57">
        <v>16.625330417395759</v>
      </c>
      <c r="DC57">
        <v>250</v>
      </c>
      <c r="DD57">
        <v>34.996005113658065</v>
      </c>
      <c r="DF57">
        <v>200</v>
      </c>
      <c r="DG57">
        <v>24.038221106898668</v>
      </c>
      <c r="DI57">
        <v>200</v>
      </c>
      <c r="DJ57">
        <v>25.248849044967407</v>
      </c>
    </row>
    <row r="58" spans="1:114" x14ac:dyDescent="0.25">
      <c r="A58" t="s">
        <v>210</v>
      </c>
      <c r="B58" s="6">
        <v>-2</v>
      </c>
      <c r="C58" s="9">
        <v>41996</v>
      </c>
      <c r="F58">
        <v>64</v>
      </c>
      <c r="G58" t="s">
        <v>196</v>
      </c>
      <c r="H58" s="6"/>
      <c r="U58" s="4"/>
      <c r="W58" s="7"/>
      <c r="X58" s="7"/>
      <c r="Y58" s="7"/>
      <c r="Z58" s="7"/>
      <c r="AA58" s="7"/>
      <c r="AB58" s="4"/>
      <c r="AC58" s="7"/>
      <c r="AD58" s="7"/>
      <c r="AE58" s="7"/>
      <c r="AF58" s="7"/>
      <c r="AG58" s="7"/>
      <c r="AH58" s="7"/>
      <c r="AK58" s="7"/>
      <c r="AL58" s="7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B58" s="4"/>
      <c r="BC58" s="4"/>
      <c r="BD58" s="4"/>
      <c r="BG58" s="6"/>
      <c r="BH58" s="4"/>
      <c r="BI58" s="4"/>
      <c r="BJ58" s="4"/>
      <c r="BK58" s="4"/>
      <c r="BL58" s="6"/>
      <c r="BM58" s="6"/>
      <c r="BN58" s="6"/>
      <c r="BO58" s="6"/>
      <c r="BP58" s="6"/>
      <c r="BQ58" s="6"/>
      <c r="BR58" s="6"/>
      <c r="BS58" s="4"/>
      <c r="BT58" s="4"/>
      <c r="BU58" s="4"/>
      <c r="BV58" s="4"/>
      <c r="BW58" s="4"/>
      <c r="BX58" s="4"/>
      <c r="BY58" s="4"/>
      <c r="BZ58" s="4"/>
      <c r="CA58" s="4"/>
      <c r="CB58" s="4"/>
      <c r="CD58" s="4">
        <v>218.33996796779437</v>
      </c>
      <c r="CE58" s="4">
        <v>1300</v>
      </c>
      <c r="CG58" s="4"/>
      <c r="CH58" s="4"/>
      <c r="CI58" s="4"/>
      <c r="CK58">
        <v>150</v>
      </c>
      <c r="CL58">
        <v>37.245726082420013</v>
      </c>
      <c r="CN58">
        <v>100</v>
      </c>
      <c r="CO58">
        <v>23.181439168499594</v>
      </c>
      <c r="CQ58">
        <v>100</v>
      </c>
      <c r="CR58">
        <v>19.53410143614957</v>
      </c>
      <c r="CT58">
        <v>100</v>
      </c>
      <c r="CU58">
        <v>17.280061947994795</v>
      </c>
      <c r="CW58">
        <v>100</v>
      </c>
      <c r="CX58">
        <v>17.258273877093004</v>
      </c>
      <c r="CZ58">
        <v>100</v>
      </c>
      <c r="DA58">
        <v>17.174934505893617</v>
      </c>
      <c r="DC58">
        <v>250</v>
      </c>
      <c r="DD58">
        <v>36.946636124569338</v>
      </c>
      <c r="DF58">
        <v>200</v>
      </c>
      <c r="DG58">
        <v>24.227100651471055</v>
      </c>
      <c r="DI58">
        <v>200</v>
      </c>
      <c r="DJ58">
        <v>25.491694173703344</v>
      </c>
    </row>
    <row r="59" spans="1:114" x14ac:dyDescent="0.25">
      <c r="A59" t="s">
        <v>210</v>
      </c>
      <c r="B59" s="6">
        <v>-2</v>
      </c>
      <c r="C59" s="9">
        <v>42004</v>
      </c>
      <c r="F59">
        <v>72</v>
      </c>
      <c r="G59" t="s">
        <v>196</v>
      </c>
      <c r="H59" s="6"/>
      <c r="U59" s="4"/>
      <c r="W59" s="7"/>
      <c r="X59" s="7"/>
      <c r="Y59" s="7"/>
      <c r="Z59" s="7"/>
      <c r="AA59" s="7"/>
      <c r="AB59" s="4"/>
      <c r="AC59" s="7"/>
      <c r="AD59" s="7"/>
      <c r="AE59" s="7"/>
      <c r="AF59" s="7"/>
      <c r="AG59" s="7"/>
      <c r="AH59" s="7"/>
      <c r="AK59" s="7"/>
      <c r="AL59" s="7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B59" s="4"/>
      <c r="BC59" s="4"/>
      <c r="BD59" s="4"/>
      <c r="BG59" s="6"/>
      <c r="BH59" s="4"/>
      <c r="BI59" s="4"/>
      <c r="BJ59" s="4"/>
      <c r="BK59" s="4"/>
      <c r="BL59" s="6"/>
      <c r="BM59" s="6"/>
      <c r="BN59" s="6"/>
      <c r="BO59" s="6"/>
      <c r="BP59" s="6"/>
      <c r="BQ59" s="6"/>
      <c r="BR59" s="6"/>
      <c r="BS59" s="4"/>
      <c r="BT59" s="4"/>
      <c r="BU59" s="4"/>
      <c r="BV59" s="4"/>
      <c r="BW59" s="4"/>
      <c r="BX59" s="4"/>
      <c r="BY59" s="4"/>
      <c r="BZ59" s="4"/>
      <c r="CA59" s="4"/>
      <c r="CB59" s="4"/>
      <c r="CD59" s="4">
        <v>196.81582093125138</v>
      </c>
      <c r="CE59" s="4">
        <v>1300</v>
      </c>
      <c r="CG59" s="4"/>
      <c r="CH59" s="4"/>
      <c r="CI59" s="4"/>
      <c r="CK59">
        <v>150</v>
      </c>
      <c r="CL59">
        <v>23.22300818044318</v>
      </c>
      <c r="CN59">
        <v>100</v>
      </c>
      <c r="CO59">
        <v>21.41318663650204</v>
      </c>
      <c r="CQ59">
        <v>100</v>
      </c>
      <c r="CR59">
        <v>18.836111324540056</v>
      </c>
      <c r="CT59">
        <v>100</v>
      </c>
      <c r="CU59">
        <v>16.964261638007272</v>
      </c>
      <c r="CW59">
        <v>100</v>
      </c>
      <c r="CX59">
        <v>16.759036043607644</v>
      </c>
      <c r="CZ59">
        <v>100</v>
      </c>
      <c r="DA59">
        <v>16.932633175122568</v>
      </c>
      <c r="DC59">
        <v>250</v>
      </c>
      <c r="DD59">
        <v>35.831921308459144</v>
      </c>
      <c r="DF59">
        <v>200</v>
      </c>
      <c r="DG59">
        <v>22.949193913841363</v>
      </c>
      <c r="DI59">
        <v>200</v>
      </c>
      <c r="DJ59">
        <v>23.906468710728156</v>
      </c>
    </row>
    <row r="60" spans="1:114" x14ac:dyDescent="0.25">
      <c r="A60" t="s">
        <v>210</v>
      </c>
      <c r="B60" s="6">
        <v>-2</v>
      </c>
      <c r="C60" s="9">
        <v>42008</v>
      </c>
      <c r="F60">
        <v>76</v>
      </c>
      <c r="G60" t="s">
        <v>196</v>
      </c>
      <c r="H60" s="6"/>
      <c r="U60" s="4"/>
      <c r="W60" s="7"/>
      <c r="X60" s="7"/>
      <c r="Y60" s="7"/>
      <c r="Z60" s="7"/>
      <c r="AA60" s="7"/>
      <c r="AB60" s="4"/>
      <c r="AC60" s="7"/>
      <c r="AD60" s="7"/>
      <c r="AE60" s="7"/>
      <c r="AF60" s="7"/>
      <c r="AG60" s="7"/>
      <c r="AH60" s="7"/>
      <c r="AK60" s="7"/>
      <c r="AL60" s="7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B60" s="4"/>
      <c r="BC60" s="4"/>
      <c r="BD60" s="4"/>
      <c r="BG60" s="6"/>
      <c r="BH60" s="4"/>
      <c r="BI60" s="4"/>
      <c r="BJ60" s="4"/>
      <c r="BK60" s="4"/>
      <c r="BL60" s="6"/>
      <c r="BM60" s="6"/>
      <c r="BN60" s="6"/>
      <c r="BO60" s="6"/>
      <c r="BP60" s="6"/>
      <c r="BQ60" s="6"/>
      <c r="BR60" s="6"/>
      <c r="BS60" s="4"/>
      <c r="BT60" s="4"/>
      <c r="BU60" s="4"/>
      <c r="BV60" s="4"/>
      <c r="BW60" s="4"/>
      <c r="BX60" s="4"/>
      <c r="BY60" s="4"/>
      <c r="BZ60" s="4"/>
      <c r="CA60" s="4"/>
      <c r="CB60" s="4"/>
      <c r="CD60" s="4">
        <v>173.78871758873896</v>
      </c>
      <c r="CE60" s="4">
        <v>1300</v>
      </c>
      <c r="CG60" s="4"/>
      <c r="CH60" s="4"/>
      <c r="CI60" s="4"/>
      <c r="CK60">
        <v>150</v>
      </c>
      <c r="CL60">
        <v>18.212656644812434</v>
      </c>
      <c r="CN60">
        <v>100</v>
      </c>
      <c r="CO60">
        <v>17.448735640385308</v>
      </c>
      <c r="CQ60">
        <v>100</v>
      </c>
      <c r="CR60">
        <v>14.374630610060649</v>
      </c>
      <c r="CT60">
        <v>100</v>
      </c>
      <c r="CU60">
        <v>13.327789960534465</v>
      </c>
      <c r="CW60">
        <v>100</v>
      </c>
      <c r="CX60">
        <v>13.525328026891941</v>
      </c>
      <c r="CZ60">
        <v>100</v>
      </c>
      <c r="DA60">
        <v>14.259246828176273</v>
      </c>
      <c r="DC60">
        <v>250</v>
      </c>
      <c r="DD60">
        <v>32.926543012707171</v>
      </c>
      <c r="DF60">
        <v>200</v>
      </c>
      <c r="DG60">
        <v>23.933708131122636</v>
      </c>
      <c r="DI60">
        <v>200</v>
      </c>
      <c r="DJ60">
        <v>25.780078734048082</v>
      </c>
    </row>
    <row r="61" spans="1:114" x14ac:dyDescent="0.25">
      <c r="A61" t="s">
        <v>210</v>
      </c>
      <c r="B61" s="6">
        <v>-2</v>
      </c>
      <c r="C61" s="9">
        <v>42009</v>
      </c>
      <c r="F61">
        <v>77</v>
      </c>
      <c r="G61" t="s">
        <v>196</v>
      </c>
      <c r="H61" s="6"/>
      <c r="U61" s="4"/>
      <c r="W61" s="7"/>
      <c r="X61" s="7"/>
      <c r="Y61" s="7"/>
      <c r="Z61" s="7"/>
      <c r="AA61" s="7"/>
      <c r="AB61" s="4"/>
      <c r="AC61" s="7"/>
      <c r="AD61" s="7"/>
      <c r="AE61" s="7"/>
      <c r="AF61" s="7"/>
      <c r="AG61" s="7"/>
      <c r="AH61" s="7"/>
      <c r="AK61" s="7"/>
      <c r="AL61" s="7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B61" s="4"/>
      <c r="BC61" s="4"/>
      <c r="BD61" s="4"/>
      <c r="BG61" s="6"/>
      <c r="BH61" s="4"/>
      <c r="BI61" s="4"/>
      <c r="BJ61" s="4"/>
      <c r="BK61" s="4"/>
      <c r="BL61" s="6"/>
      <c r="BM61" s="6"/>
      <c r="BN61" s="6"/>
      <c r="BO61" s="6"/>
      <c r="BP61" s="6"/>
      <c r="BQ61" s="6"/>
      <c r="BR61" s="6"/>
      <c r="BS61" s="4"/>
      <c r="BT61" s="4"/>
      <c r="BU61" s="4"/>
      <c r="BV61" s="4"/>
      <c r="BW61" s="4"/>
      <c r="BX61" s="4"/>
      <c r="BY61" s="4"/>
      <c r="BZ61" s="4"/>
      <c r="CA61" s="4"/>
      <c r="CB61" s="4"/>
      <c r="CD61" s="4">
        <v>206.5308042654591</v>
      </c>
      <c r="CE61" s="4">
        <v>1300</v>
      </c>
      <c r="CG61" s="4"/>
      <c r="CH61" s="4"/>
      <c r="CI61" s="4"/>
      <c r="CK61">
        <v>150</v>
      </c>
      <c r="CL61">
        <v>30.540160822459121</v>
      </c>
      <c r="CN61">
        <v>100</v>
      </c>
      <c r="CO61">
        <v>21.888932735297082</v>
      </c>
      <c r="CQ61">
        <v>100</v>
      </c>
      <c r="CR61">
        <v>18.174562182832325</v>
      </c>
      <c r="CT61">
        <v>100</v>
      </c>
      <c r="CU61">
        <v>16.688878957526008</v>
      </c>
      <c r="CW61">
        <v>100</v>
      </c>
      <c r="CX61">
        <v>16.575944123351675</v>
      </c>
      <c r="CZ61">
        <v>100</v>
      </c>
      <c r="DA61">
        <v>16.347895647912864</v>
      </c>
      <c r="DC61">
        <v>250</v>
      </c>
      <c r="DD61">
        <v>35.642842601618256</v>
      </c>
      <c r="DF61">
        <v>200</v>
      </c>
      <c r="DG61">
        <v>24.317043291743623</v>
      </c>
      <c r="DI61">
        <v>200</v>
      </c>
      <c r="DJ61">
        <v>26.354543902718156</v>
      </c>
    </row>
    <row r="62" spans="1:114" x14ac:dyDescent="0.25">
      <c r="A62" t="s">
        <v>210</v>
      </c>
      <c r="B62" s="6">
        <v>-2</v>
      </c>
      <c r="C62" s="9">
        <v>42022</v>
      </c>
      <c r="F62">
        <v>90</v>
      </c>
      <c r="G62" t="s">
        <v>196</v>
      </c>
      <c r="H62" s="6"/>
      <c r="U62" s="4"/>
      <c r="W62" s="7"/>
      <c r="X62" s="7"/>
      <c r="Y62" s="7"/>
      <c r="Z62" s="7"/>
      <c r="AA62" s="7"/>
      <c r="AB62" s="4"/>
      <c r="AC62" s="7"/>
      <c r="AD62" s="7"/>
      <c r="AE62" s="7"/>
      <c r="AF62" s="7"/>
      <c r="AG62" s="7"/>
      <c r="AH62" s="7"/>
      <c r="AK62" s="7"/>
      <c r="AL62" s="7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B62" s="4"/>
      <c r="BC62" s="4"/>
      <c r="BD62" s="4"/>
      <c r="BG62" s="6"/>
      <c r="BH62" s="4"/>
      <c r="BI62" s="4"/>
      <c r="BJ62" s="4"/>
      <c r="BK62" s="4"/>
      <c r="BL62" s="6"/>
      <c r="BM62" s="6"/>
      <c r="BN62" s="6"/>
      <c r="BO62" s="6"/>
      <c r="BP62" s="6"/>
      <c r="BQ62" s="6"/>
      <c r="BR62" s="6"/>
      <c r="BS62" s="4"/>
      <c r="BT62" s="4"/>
      <c r="BU62" s="4"/>
      <c r="BV62" s="4"/>
      <c r="BW62" s="4"/>
      <c r="BX62" s="4"/>
      <c r="BY62" s="4"/>
      <c r="BZ62" s="4"/>
      <c r="CA62" s="4"/>
      <c r="CB62" s="4"/>
      <c r="CD62" s="4">
        <v>166.0697485042995</v>
      </c>
      <c r="CE62" s="4">
        <v>1300</v>
      </c>
      <c r="CG62" s="4"/>
      <c r="CH62" s="4"/>
      <c r="CI62" s="4"/>
      <c r="CK62">
        <v>150</v>
      </c>
      <c r="CL62">
        <v>21.329691884375627</v>
      </c>
      <c r="CN62">
        <v>100</v>
      </c>
      <c r="CO62">
        <v>10.603181236612471</v>
      </c>
      <c r="CQ62">
        <v>100</v>
      </c>
      <c r="CR62">
        <v>7.9889972829602769</v>
      </c>
      <c r="CT62">
        <v>100</v>
      </c>
      <c r="CU62">
        <v>10.458943217671774</v>
      </c>
      <c r="CW62">
        <v>100</v>
      </c>
      <c r="CX62">
        <v>12.751411411056004</v>
      </c>
      <c r="CZ62">
        <v>100</v>
      </c>
      <c r="DA62">
        <v>15.943726932684489</v>
      </c>
      <c r="DC62">
        <v>250</v>
      </c>
      <c r="DD62">
        <v>35.429978352973201</v>
      </c>
      <c r="DF62">
        <v>200</v>
      </c>
      <c r="DG62">
        <v>24.727781348988337</v>
      </c>
      <c r="DI62">
        <v>200</v>
      </c>
      <c r="DJ62">
        <v>26.836036836977307</v>
      </c>
    </row>
    <row r="63" spans="1:114" x14ac:dyDescent="0.25">
      <c r="A63" t="s">
        <v>210</v>
      </c>
      <c r="B63" s="6">
        <v>-2</v>
      </c>
      <c r="C63" s="9">
        <v>42025</v>
      </c>
      <c r="F63">
        <v>93</v>
      </c>
      <c r="G63" t="s">
        <v>196</v>
      </c>
      <c r="H63" s="6"/>
      <c r="U63" s="4"/>
      <c r="W63" s="7"/>
      <c r="X63" s="7"/>
      <c r="Y63" s="7"/>
      <c r="Z63" s="7"/>
      <c r="AA63" s="7"/>
      <c r="AB63" s="4"/>
      <c r="AC63" s="7"/>
      <c r="AD63" s="7"/>
      <c r="AE63" s="7"/>
      <c r="AF63" s="7"/>
      <c r="AG63" s="7"/>
      <c r="AH63" s="7"/>
      <c r="AK63" s="7"/>
      <c r="AL63" s="7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B63" s="4"/>
      <c r="BC63" s="4"/>
      <c r="BD63" s="4"/>
      <c r="BG63" s="6"/>
      <c r="BH63" s="4"/>
      <c r="BI63" s="4"/>
      <c r="BJ63" s="4"/>
      <c r="BK63" s="4"/>
      <c r="BL63" s="6"/>
      <c r="BM63" s="6"/>
      <c r="BN63" s="6"/>
      <c r="BO63" s="6"/>
      <c r="BP63" s="6"/>
      <c r="BQ63" s="6"/>
      <c r="BR63" s="6"/>
      <c r="BS63" s="4"/>
      <c r="BT63" s="4"/>
      <c r="BU63" s="4"/>
      <c r="BV63" s="4"/>
      <c r="BW63" s="4"/>
      <c r="BX63" s="4"/>
      <c r="BY63" s="4"/>
      <c r="BZ63" s="4"/>
      <c r="CA63" s="4"/>
      <c r="CB63" s="4"/>
      <c r="CD63" s="4">
        <v>177.05694568772583</v>
      </c>
      <c r="CE63" s="4">
        <v>1300</v>
      </c>
      <c r="CG63" s="4"/>
      <c r="CH63" s="4"/>
      <c r="CI63" s="4"/>
      <c r="CK63">
        <v>150</v>
      </c>
      <c r="CL63">
        <v>27.750557538640482</v>
      </c>
      <c r="CN63">
        <v>100</v>
      </c>
      <c r="CO63">
        <v>13.685283276548645</v>
      </c>
      <c r="CQ63">
        <v>100</v>
      </c>
      <c r="CR63">
        <v>10.149507051364985</v>
      </c>
      <c r="CT63">
        <v>100</v>
      </c>
      <c r="CU63">
        <v>10.919397782729781</v>
      </c>
      <c r="CW63">
        <v>100</v>
      </c>
      <c r="CX63">
        <v>12.817138758276423</v>
      </c>
      <c r="CZ63">
        <v>100</v>
      </c>
      <c r="DA63">
        <v>15.695706058919029</v>
      </c>
      <c r="DC63">
        <v>250</v>
      </c>
      <c r="DD63">
        <v>35.253840682439417</v>
      </c>
      <c r="DF63">
        <v>200</v>
      </c>
      <c r="DG63">
        <v>24.380602757536245</v>
      </c>
      <c r="DI63">
        <v>200</v>
      </c>
      <c r="DJ63">
        <v>26.404911781270805</v>
      </c>
    </row>
    <row r="64" spans="1:114" x14ac:dyDescent="0.25">
      <c r="A64" t="s">
        <v>210</v>
      </c>
      <c r="B64" s="6">
        <v>-2</v>
      </c>
      <c r="C64" s="9">
        <v>42027</v>
      </c>
      <c r="F64">
        <v>95</v>
      </c>
      <c r="G64" t="s">
        <v>196</v>
      </c>
      <c r="H64" s="6"/>
      <c r="U64" s="4"/>
      <c r="W64" s="7"/>
      <c r="X64" s="7"/>
      <c r="Y64" s="7"/>
      <c r="Z64" s="7"/>
      <c r="AA64" s="7"/>
      <c r="AB64" s="4"/>
      <c r="AC64" s="7"/>
      <c r="AD64" s="7"/>
      <c r="AE64" s="7"/>
      <c r="AF64" s="7"/>
      <c r="AG64" s="7"/>
      <c r="AH64" s="7"/>
      <c r="AK64" s="7"/>
      <c r="AL64" s="7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B64" s="4"/>
      <c r="BC64" s="4"/>
      <c r="BD64" s="4"/>
      <c r="BG64" s="6"/>
      <c r="BH64" s="4"/>
      <c r="BI64" s="4"/>
      <c r="BJ64" s="4"/>
      <c r="BK64" s="4"/>
      <c r="BL64" s="6"/>
      <c r="BM64" s="6"/>
      <c r="BN64" s="6"/>
      <c r="BO64" s="6"/>
      <c r="BP64" s="6"/>
      <c r="BQ64" s="6"/>
      <c r="BR64" s="6"/>
      <c r="BS64" s="4"/>
      <c r="BT64" s="4"/>
      <c r="BU64" s="4"/>
      <c r="BV64" s="4"/>
      <c r="BW64" s="4"/>
      <c r="BX64" s="4"/>
      <c r="BY64" s="4"/>
      <c r="BZ64" s="4"/>
      <c r="CA64" s="4"/>
      <c r="CB64" s="4"/>
      <c r="CD64" s="4">
        <v>219.9781116990074</v>
      </c>
      <c r="CE64" s="4">
        <v>1300</v>
      </c>
      <c r="CG64" s="4"/>
      <c r="CH64" s="4"/>
      <c r="CI64" s="4"/>
      <c r="CK64">
        <v>150</v>
      </c>
      <c r="CL64">
        <v>37.147809970473858</v>
      </c>
      <c r="CN64">
        <v>100</v>
      </c>
      <c r="CO64">
        <v>24.621245094233849</v>
      </c>
      <c r="CQ64">
        <v>100</v>
      </c>
      <c r="CR64">
        <v>20.20544989289975</v>
      </c>
      <c r="CT64">
        <v>100</v>
      </c>
      <c r="CU64">
        <v>17.020420769748362</v>
      </c>
      <c r="CW64">
        <v>100</v>
      </c>
      <c r="CX64">
        <v>16.930726544535972</v>
      </c>
      <c r="CZ64">
        <v>100</v>
      </c>
      <c r="DA64">
        <v>16.760053322471876</v>
      </c>
      <c r="DC64">
        <v>250</v>
      </c>
      <c r="DD64">
        <v>35.56489231338206</v>
      </c>
      <c r="DF64">
        <v>200</v>
      </c>
      <c r="DG64">
        <v>24.870490338220812</v>
      </c>
      <c r="DI64">
        <v>200</v>
      </c>
      <c r="DJ64">
        <v>26.857023453040888</v>
      </c>
    </row>
    <row r="65" spans="1:114" x14ac:dyDescent="0.25">
      <c r="A65" t="s">
        <v>210</v>
      </c>
      <c r="B65" s="6">
        <v>-2</v>
      </c>
      <c r="C65" s="9">
        <v>42041</v>
      </c>
      <c r="F65">
        <v>109</v>
      </c>
      <c r="G65" t="s">
        <v>196</v>
      </c>
      <c r="H65" s="6"/>
      <c r="U65" s="4"/>
      <c r="W65" s="7"/>
      <c r="X65" s="7"/>
      <c r="Y65" s="7"/>
      <c r="Z65" s="7"/>
      <c r="AA65" s="7"/>
      <c r="AB65" s="4"/>
      <c r="AC65" s="7"/>
      <c r="AD65" s="7"/>
      <c r="AE65" s="7"/>
      <c r="AF65" s="7"/>
      <c r="AG65" s="7"/>
      <c r="AH65" s="7"/>
      <c r="AK65" s="7"/>
      <c r="AL65" s="7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B65" s="4"/>
      <c r="BC65" s="4"/>
      <c r="BD65" s="4"/>
      <c r="BG65" s="6"/>
      <c r="BH65" s="4"/>
      <c r="BI65" s="4"/>
      <c r="BJ65" s="4"/>
      <c r="BK65" s="4"/>
      <c r="BL65" s="6"/>
      <c r="BM65" s="6"/>
      <c r="BN65" s="6"/>
      <c r="BO65" s="6"/>
      <c r="BP65" s="6"/>
      <c r="BQ65" s="6"/>
      <c r="BR65" s="6"/>
      <c r="BS65" s="4"/>
      <c r="BT65" s="4"/>
      <c r="BU65" s="4"/>
      <c r="BV65" s="4"/>
      <c r="BW65" s="4"/>
      <c r="BX65" s="4"/>
      <c r="BY65" s="4"/>
      <c r="BZ65" s="4"/>
      <c r="CA65" s="4"/>
      <c r="CB65" s="4"/>
      <c r="CD65" s="4">
        <v>155.30108862516025</v>
      </c>
      <c r="CE65" s="4">
        <v>1300</v>
      </c>
      <c r="CG65" s="4"/>
      <c r="CH65" s="4"/>
      <c r="CI65" s="4"/>
      <c r="CK65">
        <v>150</v>
      </c>
      <c r="CL65">
        <v>17.265948507608197</v>
      </c>
      <c r="CN65">
        <v>100</v>
      </c>
      <c r="CO65">
        <v>14.295467870005979</v>
      </c>
      <c r="CQ65">
        <v>100</v>
      </c>
      <c r="CR65">
        <v>11.303369442783435</v>
      </c>
      <c r="CT65">
        <v>100</v>
      </c>
      <c r="CU65">
        <v>10.993073913254925</v>
      </c>
      <c r="CW65">
        <v>100</v>
      </c>
      <c r="CX65">
        <v>11.22772062933452</v>
      </c>
      <c r="CZ65">
        <v>100</v>
      </c>
      <c r="DA65">
        <v>12.577993049409336</v>
      </c>
      <c r="DC65">
        <v>250</v>
      </c>
      <c r="DD65">
        <v>30.918025959526528</v>
      </c>
      <c r="DF65">
        <v>200</v>
      </c>
      <c r="DG65">
        <v>22.126906743680017</v>
      </c>
      <c r="DI65">
        <v>200</v>
      </c>
      <c r="DJ65">
        <v>24.592582509557296</v>
      </c>
    </row>
    <row r="66" spans="1:114" x14ac:dyDescent="0.25">
      <c r="A66" t="s">
        <v>210</v>
      </c>
      <c r="B66" s="6">
        <v>-2</v>
      </c>
      <c r="C66" s="9">
        <v>42044</v>
      </c>
      <c r="F66">
        <v>112</v>
      </c>
      <c r="G66" t="s">
        <v>196</v>
      </c>
      <c r="H66" s="6"/>
      <c r="U66" s="4"/>
      <c r="W66" s="7"/>
      <c r="X66" s="7"/>
      <c r="Y66" s="7"/>
      <c r="Z66" s="7"/>
      <c r="AA66" s="7"/>
      <c r="AB66" s="4"/>
      <c r="AC66" s="7"/>
      <c r="AD66" s="7"/>
      <c r="AE66" s="7"/>
      <c r="AF66" s="7"/>
      <c r="AG66" s="7"/>
      <c r="AH66" s="7"/>
      <c r="AK66" s="7"/>
      <c r="AL66" s="7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B66" s="4"/>
      <c r="BC66" s="4"/>
      <c r="BD66" s="4"/>
      <c r="BG66" s="6"/>
      <c r="BH66" s="4"/>
      <c r="BI66" s="4"/>
      <c r="BJ66" s="4"/>
      <c r="BK66" s="4"/>
      <c r="BL66" s="6"/>
      <c r="BM66" s="6"/>
      <c r="BN66" s="6"/>
      <c r="BO66" s="6"/>
      <c r="BP66" s="6"/>
      <c r="BQ66" s="6"/>
      <c r="BR66" s="6"/>
      <c r="BS66" s="4"/>
      <c r="BT66" s="4"/>
      <c r="BU66" s="4"/>
      <c r="BV66" s="4"/>
      <c r="BW66" s="4"/>
      <c r="BX66" s="4"/>
      <c r="BY66" s="4"/>
      <c r="BZ66" s="4"/>
      <c r="CA66" s="4"/>
      <c r="CB66" s="4"/>
      <c r="CD66" s="4">
        <v>203.11402772992761</v>
      </c>
      <c r="CE66" s="4">
        <v>1300</v>
      </c>
      <c r="CG66" s="4"/>
      <c r="CH66" s="4"/>
      <c r="CI66" s="4"/>
      <c r="CK66">
        <v>150</v>
      </c>
      <c r="CL66">
        <v>37.736412461570509</v>
      </c>
      <c r="CN66">
        <v>100</v>
      </c>
      <c r="CO66">
        <v>22.496235248274331</v>
      </c>
      <c r="CQ66">
        <v>100</v>
      </c>
      <c r="CR66">
        <v>18.05716599866399</v>
      </c>
      <c r="CT66">
        <v>100</v>
      </c>
      <c r="CU66">
        <v>15.601645304901396</v>
      </c>
      <c r="CW66">
        <v>100</v>
      </c>
      <c r="CX66">
        <v>15.357327502630184</v>
      </c>
      <c r="CZ66">
        <v>100</v>
      </c>
      <c r="DA66">
        <v>14.711906660946818</v>
      </c>
      <c r="DC66">
        <v>250</v>
      </c>
      <c r="DD66">
        <v>32.328456870842231</v>
      </c>
      <c r="DF66">
        <v>200</v>
      </c>
      <c r="DG66">
        <v>22.354538665698364</v>
      </c>
      <c r="DI66">
        <v>200</v>
      </c>
      <c r="DJ66">
        <v>24.47033901639977</v>
      </c>
    </row>
    <row r="67" spans="1:114" x14ac:dyDescent="0.25">
      <c r="A67" t="s">
        <v>210</v>
      </c>
      <c r="B67" s="6">
        <v>-2</v>
      </c>
      <c r="C67" s="9">
        <v>42050</v>
      </c>
      <c r="F67">
        <v>118</v>
      </c>
      <c r="G67" t="s">
        <v>196</v>
      </c>
      <c r="H67" s="6"/>
      <c r="U67" s="4"/>
      <c r="W67" s="7"/>
      <c r="X67" s="7"/>
      <c r="Y67" s="7"/>
      <c r="Z67" s="7"/>
      <c r="AA67" s="7"/>
      <c r="AB67" s="4"/>
      <c r="AC67" s="7"/>
      <c r="AD67" s="7"/>
      <c r="AE67" s="7"/>
      <c r="AF67" s="7"/>
      <c r="AG67" s="7"/>
      <c r="AH67" s="7"/>
      <c r="AK67" s="7"/>
      <c r="AL67" s="7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B67" s="4"/>
      <c r="BC67" s="4"/>
      <c r="BD67" s="4"/>
      <c r="BG67" s="6"/>
      <c r="BH67" s="4"/>
      <c r="BI67" s="4"/>
      <c r="BJ67" s="4"/>
      <c r="BK67" s="4"/>
      <c r="BL67" s="6"/>
      <c r="BM67" s="6"/>
      <c r="BN67" s="6"/>
      <c r="BO67" s="6"/>
      <c r="BP67" s="6"/>
      <c r="BQ67" s="6"/>
      <c r="BR67" s="6"/>
      <c r="BS67" s="4"/>
      <c r="BT67" s="4"/>
      <c r="BU67" s="4"/>
      <c r="BV67" s="4"/>
      <c r="BW67" s="4"/>
      <c r="BX67" s="4"/>
      <c r="BY67" s="4"/>
      <c r="BZ67" s="4"/>
      <c r="CA67" s="4"/>
      <c r="CB67" s="4"/>
      <c r="CD67" s="4">
        <v>156.96239722948036</v>
      </c>
      <c r="CE67" s="4">
        <v>1300</v>
      </c>
      <c r="CG67" s="4"/>
      <c r="CH67" s="4"/>
      <c r="CI67" s="4"/>
      <c r="CK67">
        <v>150</v>
      </c>
      <c r="CL67">
        <v>6.1349999999999998</v>
      </c>
      <c r="CN67">
        <v>100</v>
      </c>
      <c r="CO67">
        <v>19.103839333615696</v>
      </c>
      <c r="CQ67">
        <v>100</v>
      </c>
      <c r="CR67">
        <v>15.766866581956799</v>
      </c>
      <c r="CT67">
        <v>100</v>
      </c>
      <c r="CU67">
        <v>13.898844405347097</v>
      </c>
      <c r="CW67">
        <v>100</v>
      </c>
      <c r="CX67">
        <v>8.8033357225855582</v>
      </c>
      <c r="CZ67">
        <v>100</v>
      </c>
      <c r="DA67">
        <v>13.71018790386467</v>
      </c>
      <c r="DC67">
        <v>250</v>
      </c>
      <c r="DD67">
        <v>31.564798625101151</v>
      </c>
      <c r="DF67">
        <v>200</v>
      </c>
      <c r="DG67">
        <v>22.964531352929377</v>
      </c>
      <c r="DI67">
        <v>200</v>
      </c>
      <c r="DJ67">
        <v>25.014993304080015</v>
      </c>
    </row>
    <row r="68" spans="1:114" x14ac:dyDescent="0.25">
      <c r="A68" t="s">
        <v>210</v>
      </c>
      <c r="B68" s="6">
        <v>-2</v>
      </c>
      <c r="C68" s="9">
        <v>42053</v>
      </c>
      <c r="F68">
        <v>121</v>
      </c>
      <c r="G68" t="s">
        <v>196</v>
      </c>
      <c r="H68" s="6"/>
      <c r="U68" s="4"/>
      <c r="W68" s="7"/>
      <c r="X68" s="7"/>
      <c r="Y68" s="7"/>
      <c r="Z68" s="7"/>
      <c r="AA68" s="7"/>
      <c r="AB68" s="4"/>
      <c r="AC68" s="7"/>
      <c r="AD68" s="7"/>
      <c r="AE68" s="7"/>
      <c r="AF68" s="7"/>
      <c r="AG68" s="7"/>
      <c r="AH68" s="7"/>
      <c r="AK68" s="7"/>
      <c r="AL68" s="7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B68" s="4"/>
      <c r="BC68" s="4"/>
      <c r="BD68" s="4"/>
      <c r="BG68" s="6"/>
      <c r="BH68" s="4"/>
      <c r="BI68" s="4"/>
      <c r="BJ68" s="4"/>
      <c r="BK68" s="4"/>
      <c r="BL68" s="6"/>
      <c r="BM68" s="6"/>
      <c r="BN68" s="6"/>
      <c r="BO68" s="6"/>
      <c r="BP68" s="6"/>
      <c r="BQ68" s="6"/>
      <c r="BR68" s="6"/>
      <c r="BS68" s="4"/>
      <c r="BT68" s="4"/>
      <c r="BU68" s="4"/>
      <c r="BV68" s="4"/>
      <c r="BW68" s="4"/>
      <c r="BX68" s="4"/>
      <c r="BY68" s="4"/>
      <c r="BZ68" s="4"/>
      <c r="CA68" s="4"/>
      <c r="CB68" s="4"/>
      <c r="CD68" s="4">
        <v>175.86699264550427</v>
      </c>
      <c r="CE68" s="4">
        <v>1300</v>
      </c>
      <c r="CG68" s="4"/>
      <c r="CH68" s="4"/>
      <c r="CI68" s="4"/>
      <c r="CK68">
        <v>150</v>
      </c>
      <c r="CL68">
        <v>6.1349999999999998</v>
      </c>
      <c r="CN68">
        <v>100</v>
      </c>
      <c r="CO68">
        <v>23.192051980865607</v>
      </c>
      <c r="CQ68">
        <v>100</v>
      </c>
      <c r="CR68">
        <v>18.720495677724308</v>
      </c>
      <c r="CT68">
        <v>100</v>
      </c>
      <c r="CU68">
        <v>16.13966890778574</v>
      </c>
      <c r="CW68">
        <v>100</v>
      </c>
      <c r="CX68">
        <v>15.724101050186624</v>
      </c>
      <c r="CZ68">
        <v>100</v>
      </c>
      <c r="DA68">
        <v>15.245785673105331</v>
      </c>
      <c r="DC68">
        <v>250</v>
      </c>
      <c r="DD68">
        <v>31.61317319042859</v>
      </c>
      <c r="DF68">
        <v>200</v>
      </c>
      <c r="DG68">
        <v>23.203790949032886</v>
      </c>
      <c r="DI68">
        <v>200</v>
      </c>
      <c r="DJ68">
        <v>25.892925216375211</v>
      </c>
    </row>
    <row r="69" spans="1:114" x14ac:dyDescent="0.25">
      <c r="A69" t="s">
        <v>210</v>
      </c>
      <c r="B69" s="6">
        <v>-2</v>
      </c>
      <c r="C69" s="9">
        <v>42085</v>
      </c>
      <c r="D69" s="4">
        <v>8</v>
      </c>
      <c r="E69" s="5" t="s">
        <v>165</v>
      </c>
      <c r="F69">
        <v>153</v>
      </c>
      <c r="G69" t="s">
        <v>196</v>
      </c>
      <c r="H69" s="6"/>
      <c r="U69" s="4"/>
      <c r="W69" s="7"/>
      <c r="X69" s="7"/>
      <c r="Y69" s="7"/>
      <c r="Z69" s="7"/>
      <c r="AA69" s="7"/>
      <c r="AB69" s="4"/>
      <c r="AC69" s="7"/>
      <c r="AD69" s="7"/>
      <c r="AE69" s="7"/>
      <c r="AF69" s="7"/>
      <c r="AG69" s="7"/>
      <c r="AH69" s="7"/>
      <c r="AK69" s="7"/>
      <c r="AL69" s="7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B69" s="4"/>
      <c r="BC69" s="4"/>
      <c r="BD69" s="4"/>
      <c r="BG69" s="6"/>
      <c r="BH69" s="4"/>
      <c r="BI69" s="4"/>
      <c r="BJ69" s="4"/>
      <c r="BK69" s="4"/>
      <c r="BL69" s="6"/>
      <c r="BM69" s="6"/>
      <c r="BN69" s="6"/>
      <c r="BO69" s="6"/>
      <c r="BP69" s="6"/>
      <c r="BQ69" s="6"/>
      <c r="BR69" s="6"/>
      <c r="BS69" s="4"/>
      <c r="BT69" s="4"/>
      <c r="BU69" s="4"/>
      <c r="BV69" s="4"/>
      <c r="BW69" s="4"/>
      <c r="BX69" s="4"/>
      <c r="BY69" s="4"/>
      <c r="BZ69" s="4"/>
      <c r="CA69" s="4"/>
      <c r="CB69" s="4"/>
      <c r="CD69" s="4"/>
      <c r="CE69" s="4"/>
      <c r="CG69" s="4"/>
      <c r="CH69" s="4"/>
      <c r="CI69" s="4"/>
    </row>
    <row r="70" spans="1:114" x14ac:dyDescent="0.25">
      <c r="A70" t="s">
        <v>210</v>
      </c>
      <c r="B70" s="6">
        <v>-2</v>
      </c>
      <c r="C70" s="9">
        <v>42087</v>
      </c>
      <c r="D70" s="4"/>
      <c r="E70" s="5"/>
      <c r="F70">
        <v>155</v>
      </c>
      <c r="G70" t="s">
        <v>196</v>
      </c>
      <c r="H70" s="6"/>
      <c r="U70" s="4"/>
      <c r="W70" s="7"/>
      <c r="X70" s="7"/>
      <c r="Y70" s="7"/>
      <c r="Z70" s="7"/>
      <c r="AA70" s="7"/>
      <c r="AB70" s="4"/>
      <c r="AC70" s="7"/>
      <c r="AD70" s="7"/>
      <c r="AE70" s="7"/>
      <c r="AF70" s="7"/>
      <c r="AG70" s="7"/>
      <c r="AH70" s="7"/>
      <c r="AK70" s="7"/>
      <c r="AL70" s="7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B70" s="4"/>
      <c r="BC70" s="4"/>
      <c r="BD70" s="4"/>
      <c r="BG70" s="6"/>
      <c r="BH70" s="4"/>
      <c r="BI70" s="4"/>
      <c r="BJ70" s="4"/>
      <c r="BK70" s="4"/>
      <c r="BL70" s="6"/>
      <c r="BM70" s="6"/>
      <c r="BN70" s="6"/>
      <c r="BO70" s="6"/>
      <c r="BP70" s="6"/>
      <c r="BQ70" s="6"/>
      <c r="BR70" s="6"/>
      <c r="BS70" s="4"/>
      <c r="BT70" s="4"/>
      <c r="BU70" s="4"/>
      <c r="BV70" s="4"/>
      <c r="BW70" s="4"/>
      <c r="BX70" s="4"/>
      <c r="BY70" s="4"/>
      <c r="BZ70" s="4"/>
      <c r="CA70" s="4"/>
      <c r="CB70" s="4"/>
      <c r="CD70" s="4">
        <v>134.3216651403163</v>
      </c>
      <c r="CE70" s="4">
        <v>1300</v>
      </c>
      <c r="CG70" s="4"/>
      <c r="CH70" s="4"/>
      <c r="CI70" s="4"/>
      <c r="CK70">
        <v>150</v>
      </c>
      <c r="CL70">
        <v>17.598710419367034</v>
      </c>
      <c r="CN70">
        <v>100</v>
      </c>
      <c r="CO70">
        <v>11.49723769704503</v>
      </c>
      <c r="CQ70">
        <v>100</v>
      </c>
      <c r="CR70">
        <v>9.7102621617040441</v>
      </c>
      <c r="CT70">
        <v>100</v>
      </c>
      <c r="CU70">
        <v>10.281680870693691</v>
      </c>
      <c r="CW70">
        <v>100</v>
      </c>
      <c r="CX70">
        <v>11.149774830804425</v>
      </c>
      <c r="CZ70">
        <v>100</v>
      </c>
      <c r="DA70">
        <v>11.496941054884893</v>
      </c>
      <c r="DC70">
        <v>250</v>
      </c>
      <c r="DD70">
        <v>25.5944817488379</v>
      </c>
      <c r="DF70">
        <v>200</v>
      </c>
      <c r="DG70">
        <v>16.393290198377763</v>
      </c>
      <c r="DI70">
        <v>200</v>
      </c>
      <c r="DJ70">
        <v>20.599286158601494</v>
      </c>
    </row>
    <row r="71" spans="1:114" x14ac:dyDescent="0.25">
      <c r="A71" t="s">
        <v>210</v>
      </c>
      <c r="B71" s="6">
        <v>-2</v>
      </c>
      <c r="C71" s="10">
        <v>42109</v>
      </c>
      <c r="D71" s="4">
        <v>9</v>
      </c>
      <c r="E71" s="5" t="s">
        <v>70</v>
      </c>
      <c r="F71" s="11">
        <v>177</v>
      </c>
      <c r="G71" t="s">
        <v>196</v>
      </c>
      <c r="H71" s="6"/>
      <c r="U71" s="4"/>
      <c r="W71" s="7"/>
      <c r="X71" s="7"/>
      <c r="Y71" s="7"/>
      <c r="Z71" s="7"/>
      <c r="AA71" s="7"/>
      <c r="AB71" s="4"/>
      <c r="AC71" s="7"/>
      <c r="AD71" s="7"/>
      <c r="AE71" s="7"/>
      <c r="AF71" s="7"/>
      <c r="AG71" s="7"/>
      <c r="AH71" s="7"/>
      <c r="AK71" s="7"/>
      <c r="AL71" s="7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>
        <v>652.1</v>
      </c>
      <c r="AZ71" s="4"/>
      <c r="BB71" s="4"/>
      <c r="BC71" s="4"/>
      <c r="BD71" s="4"/>
      <c r="BF71" s="4">
        <f>BH71*(1/(BG71/100))</f>
        <v>652.1</v>
      </c>
      <c r="BG71" s="6">
        <v>43.346366333428364</v>
      </c>
      <c r="BH71" s="4">
        <v>282.66165486028638</v>
      </c>
      <c r="BI71" s="4">
        <f>BF71-BH71</f>
        <v>369.43834513971365</v>
      </c>
      <c r="BJ71" s="4"/>
      <c r="BK71" s="4"/>
      <c r="BL71" s="6">
        <v>12.452055280188828</v>
      </c>
      <c r="BM71" s="6"/>
      <c r="BN71" s="6"/>
      <c r="BO71" s="6"/>
      <c r="BP71" s="6"/>
      <c r="BQ71" s="6"/>
      <c r="BR71" s="6"/>
      <c r="BS71" s="4"/>
      <c r="BT71" s="4"/>
      <c r="BU71" s="4"/>
      <c r="BV71" s="4"/>
      <c r="BW71" s="4"/>
      <c r="BX71" s="4"/>
      <c r="BY71" s="4"/>
      <c r="BZ71" s="4"/>
      <c r="CA71" s="4"/>
      <c r="CB71" s="4"/>
      <c r="CD71" s="4"/>
      <c r="CE71" s="4"/>
      <c r="CG71" s="4"/>
      <c r="CH71" s="4"/>
      <c r="CI71" s="4"/>
    </row>
    <row r="72" spans="1:114" x14ac:dyDescent="0.25">
      <c r="A72" t="s">
        <v>210</v>
      </c>
      <c r="B72" s="6">
        <v>-2</v>
      </c>
      <c r="C72" s="5">
        <v>42166</v>
      </c>
      <c r="F72">
        <v>234</v>
      </c>
      <c r="G72" t="s">
        <v>196</v>
      </c>
      <c r="AM72"/>
      <c r="AN72"/>
      <c r="AO72"/>
      <c r="AQ72"/>
      <c r="AR72"/>
      <c r="AS72"/>
      <c r="AT72"/>
      <c r="AU72"/>
      <c r="AV72"/>
      <c r="CD72" s="4">
        <v>121.02992463221402</v>
      </c>
      <c r="CE72" s="4">
        <v>1200</v>
      </c>
    </row>
    <row r="73" spans="1:114" x14ac:dyDescent="0.25">
      <c r="A73" t="s">
        <v>211</v>
      </c>
      <c r="B73" t="s">
        <v>199</v>
      </c>
      <c r="C73" s="3">
        <v>41932</v>
      </c>
      <c r="D73" s="4">
        <v>1</v>
      </c>
      <c r="E73" s="5" t="s">
        <v>167</v>
      </c>
      <c r="F73">
        <v>0</v>
      </c>
      <c r="G73" t="s">
        <v>196</v>
      </c>
      <c r="H73" s="6"/>
      <c r="U73" s="4"/>
      <c r="W73" s="7"/>
      <c r="X73" s="7"/>
      <c r="Y73" s="7"/>
      <c r="Z73" s="7"/>
      <c r="AA73" s="7"/>
      <c r="AB73" s="4"/>
      <c r="AC73" s="7"/>
      <c r="AD73" s="7"/>
      <c r="AE73" s="7"/>
      <c r="AF73" s="7"/>
      <c r="AG73" s="7"/>
      <c r="AH73" s="7"/>
      <c r="AK73" s="7"/>
      <c r="AL73" s="7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B73" s="4"/>
      <c r="BC73" s="4"/>
      <c r="BD73" s="4"/>
      <c r="BG73" s="6"/>
      <c r="BH73" s="4"/>
      <c r="BI73" s="4"/>
      <c r="BJ73" s="4"/>
      <c r="BK73" s="4"/>
      <c r="BL73" s="6"/>
      <c r="BM73" s="6"/>
      <c r="BN73" s="6"/>
      <c r="BO73" s="6"/>
      <c r="BP73" s="6"/>
      <c r="BQ73" s="6"/>
      <c r="BR73" s="6"/>
      <c r="BS73" s="4"/>
      <c r="BT73" s="4"/>
      <c r="BU73" s="4"/>
      <c r="BV73" s="4"/>
      <c r="BW73" s="4"/>
      <c r="BX73" s="4"/>
      <c r="BY73" s="4"/>
      <c r="BZ73" s="4"/>
      <c r="CA73" s="4"/>
      <c r="CB73" s="4"/>
      <c r="CD73" s="4"/>
      <c r="CE73" s="4"/>
      <c r="CG73" s="4"/>
      <c r="CH73" s="4"/>
      <c r="CI73" s="4"/>
    </row>
    <row r="74" spans="1:114" x14ac:dyDescent="0.25">
      <c r="A74" t="s">
        <v>211</v>
      </c>
      <c r="B74" t="s">
        <v>199</v>
      </c>
      <c r="C74" s="3">
        <v>41961</v>
      </c>
      <c r="D74" s="4"/>
      <c r="E74" s="5"/>
      <c r="F74">
        <v>29</v>
      </c>
      <c r="G74" t="s">
        <v>196</v>
      </c>
      <c r="H74" s="6"/>
      <c r="U74" s="4"/>
      <c r="W74" s="7"/>
      <c r="X74" s="7"/>
      <c r="Y74" s="7"/>
      <c r="Z74" s="7"/>
      <c r="AA74" s="7"/>
      <c r="AB74" s="4"/>
      <c r="AC74" s="7"/>
      <c r="AD74" s="7"/>
      <c r="AE74" s="7"/>
      <c r="AF74" s="7"/>
      <c r="AG74" s="7"/>
      <c r="AH74" s="7"/>
      <c r="AK74" s="7"/>
      <c r="AL74" s="7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B74" s="4"/>
      <c r="BC74" s="4"/>
      <c r="BD74" s="4"/>
      <c r="BG74" s="6"/>
      <c r="BH74" s="4"/>
      <c r="BI74" s="4"/>
      <c r="BJ74" s="4"/>
      <c r="BK74" s="4"/>
      <c r="BL74" s="6"/>
      <c r="BM74" s="6"/>
      <c r="BN74" s="6"/>
      <c r="BO74" s="6"/>
      <c r="BP74" s="6"/>
      <c r="BQ74" s="6"/>
      <c r="BR74" s="6"/>
      <c r="BS74" s="4"/>
      <c r="BT74" s="4"/>
      <c r="BU74" s="4"/>
      <c r="BV74" s="4"/>
      <c r="BW74" s="4"/>
      <c r="BX74" s="4"/>
      <c r="BY74" s="4"/>
      <c r="BZ74" s="4"/>
      <c r="CA74" s="4"/>
      <c r="CB74" s="4"/>
      <c r="CD74" s="4">
        <v>155.16677081796246</v>
      </c>
      <c r="CE74" s="4">
        <v>1200</v>
      </c>
      <c r="CG74" s="4"/>
      <c r="CH74" s="4"/>
      <c r="CI74" s="4"/>
    </row>
    <row r="75" spans="1:114" x14ac:dyDescent="0.25">
      <c r="A75" t="s">
        <v>211</v>
      </c>
      <c r="B75" t="s">
        <v>199</v>
      </c>
      <c r="C75" s="9">
        <v>41976</v>
      </c>
      <c r="F75">
        <v>44</v>
      </c>
      <c r="G75" t="s">
        <v>196</v>
      </c>
      <c r="H75" s="6"/>
      <c r="U75" s="4"/>
      <c r="W75" s="7"/>
      <c r="X75" s="7"/>
      <c r="Y75" s="7"/>
      <c r="Z75" s="7"/>
      <c r="AA75" s="7"/>
      <c r="AB75" s="4"/>
      <c r="AC75" s="7"/>
      <c r="AD75" s="7"/>
      <c r="AE75" s="7"/>
      <c r="AF75" s="7"/>
      <c r="AG75" s="7"/>
      <c r="AH75" s="7"/>
      <c r="AK75" s="7"/>
      <c r="AL75" s="7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B75" s="4"/>
      <c r="BC75" s="4"/>
      <c r="BD75" s="4"/>
      <c r="BG75" s="6"/>
      <c r="BH75" s="4"/>
      <c r="BI75" s="4"/>
      <c r="BJ75" s="4"/>
      <c r="BK75" s="4"/>
      <c r="BL75" s="6"/>
      <c r="BM75" s="6"/>
      <c r="BN75" s="6"/>
      <c r="BO75" s="6"/>
      <c r="BP75" s="6"/>
      <c r="BQ75" s="6"/>
      <c r="BR75" s="6"/>
      <c r="BS75" s="4"/>
      <c r="BT75" s="4"/>
      <c r="BU75" s="4"/>
      <c r="BV75" s="4"/>
      <c r="BW75" s="4"/>
      <c r="BX75" s="4"/>
      <c r="BY75" s="4"/>
      <c r="BZ75" s="4"/>
      <c r="CA75" s="4"/>
      <c r="CB75" s="4"/>
      <c r="CD75" s="4">
        <v>159.21799751484977</v>
      </c>
      <c r="CE75" s="4">
        <v>1300</v>
      </c>
      <c r="CG75" s="4"/>
      <c r="CH75" s="4"/>
      <c r="CI75" s="4"/>
      <c r="CK75">
        <v>150</v>
      </c>
      <c r="CL75">
        <v>6.7729219685900146</v>
      </c>
      <c r="CN75">
        <v>100</v>
      </c>
      <c r="CO75">
        <v>14.945732569461109</v>
      </c>
      <c r="CQ75">
        <v>100</v>
      </c>
      <c r="CR75">
        <v>14.470935696445451</v>
      </c>
      <c r="CT75">
        <v>100</v>
      </c>
      <c r="CU75">
        <v>14.478350752852629</v>
      </c>
      <c r="CW75">
        <v>100</v>
      </c>
      <c r="CX75">
        <v>15.611124540370094</v>
      </c>
      <c r="CZ75">
        <v>100</v>
      </c>
      <c r="DA75">
        <v>15.813940237379981</v>
      </c>
      <c r="DC75">
        <v>250</v>
      </c>
      <c r="DD75">
        <v>34.121280763415569</v>
      </c>
      <c r="DF75">
        <v>200</v>
      </c>
      <c r="DG75">
        <v>21.339116630227018</v>
      </c>
      <c r="DI75">
        <v>200</v>
      </c>
      <c r="DJ75">
        <v>21.664594356107891</v>
      </c>
    </row>
    <row r="76" spans="1:114" x14ac:dyDescent="0.25">
      <c r="A76" t="s">
        <v>211</v>
      </c>
      <c r="B76" t="s">
        <v>199</v>
      </c>
      <c r="C76" s="9">
        <v>41982</v>
      </c>
      <c r="F76">
        <v>50</v>
      </c>
      <c r="G76" t="s">
        <v>196</v>
      </c>
      <c r="H76" s="6"/>
      <c r="U76" s="4"/>
      <c r="W76" s="7"/>
      <c r="X76" s="7"/>
      <c r="Y76" s="7"/>
      <c r="Z76" s="7"/>
      <c r="AA76" s="7"/>
      <c r="AB76" s="4"/>
      <c r="AC76" s="7"/>
      <c r="AD76" s="7"/>
      <c r="AE76" s="7"/>
      <c r="AF76" s="7"/>
      <c r="AG76" s="7"/>
      <c r="AH76" s="7"/>
      <c r="AK76" s="7"/>
      <c r="AL76" s="7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B76" s="4"/>
      <c r="BC76" s="4"/>
      <c r="BD76" s="4"/>
      <c r="BG76" s="6"/>
      <c r="BH76" s="4"/>
      <c r="BI76" s="4"/>
      <c r="BJ76" s="4"/>
      <c r="BK76" s="4"/>
      <c r="BL76" s="6"/>
      <c r="BM76" s="6"/>
      <c r="BN76" s="6"/>
      <c r="BO76" s="6"/>
      <c r="BP76" s="6"/>
      <c r="BQ76" s="6"/>
      <c r="BR76" s="6"/>
      <c r="BS76" s="4"/>
      <c r="BT76" s="4"/>
      <c r="BU76" s="4"/>
      <c r="BV76" s="4"/>
      <c r="BW76" s="4"/>
      <c r="BX76" s="4"/>
      <c r="BY76" s="4"/>
      <c r="BZ76" s="4"/>
      <c r="CA76" s="4"/>
      <c r="CB76" s="4"/>
      <c r="CD76" s="4">
        <v>208.65296126402185</v>
      </c>
      <c r="CE76" s="4">
        <v>1300</v>
      </c>
      <c r="CG76" s="4"/>
      <c r="CH76" s="4"/>
      <c r="CI76" s="4"/>
      <c r="CK76">
        <v>150</v>
      </c>
      <c r="CL76">
        <v>31.313899705986092</v>
      </c>
      <c r="CN76">
        <v>100</v>
      </c>
      <c r="CO76">
        <v>22.994238294446603</v>
      </c>
      <c r="CQ76">
        <v>100</v>
      </c>
      <c r="CR76">
        <v>19.289141329193072</v>
      </c>
      <c r="CT76">
        <v>100</v>
      </c>
      <c r="CU76">
        <v>17.018968231688255</v>
      </c>
      <c r="CW76">
        <v>100</v>
      </c>
      <c r="CX76">
        <v>17.147880984523887</v>
      </c>
      <c r="CZ76">
        <v>100</v>
      </c>
      <c r="DA76">
        <v>17.082153637303463</v>
      </c>
      <c r="DC76">
        <v>250</v>
      </c>
      <c r="DD76">
        <v>36.127783337087877</v>
      </c>
      <c r="DF76">
        <v>200</v>
      </c>
      <c r="DG76">
        <v>23.515354558114147</v>
      </c>
      <c r="DI76">
        <v>200</v>
      </c>
      <c r="DJ76">
        <v>24.163541185678433</v>
      </c>
    </row>
    <row r="77" spans="1:114" x14ac:dyDescent="0.25">
      <c r="A77" t="s">
        <v>211</v>
      </c>
      <c r="B77" t="s">
        <v>199</v>
      </c>
      <c r="C77" s="9">
        <v>41993</v>
      </c>
      <c r="F77">
        <v>61</v>
      </c>
      <c r="G77" t="s">
        <v>196</v>
      </c>
      <c r="H77" s="6"/>
      <c r="U77" s="4"/>
      <c r="W77" s="7"/>
      <c r="X77" s="7"/>
      <c r="Y77" s="7"/>
      <c r="Z77" s="7"/>
      <c r="AA77" s="7"/>
      <c r="AB77" s="4"/>
      <c r="AC77" s="7"/>
      <c r="AD77" s="7"/>
      <c r="AE77" s="7"/>
      <c r="AF77" s="7"/>
      <c r="AG77" s="7"/>
      <c r="AH77" s="7"/>
      <c r="AK77" s="7"/>
      <c r="AL77" s="7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B77" s="4"/>
      <c r="BC77" s="4"/>
      <c r="BD77" s="4"/>
      <c r="BG77" s="6"/>
      <c r="BH77" s="4"/>
      <c r="BI77" s="4"/>
      <c r="BJ77" s="4"/>
      <c r="BK77" s="4"/>
      <c r="BL77" s="6"/>
      <c r="BM77" s="6"/>
      <c r="BN77" s="6"/>
      <c r="BO77" s="6"/>
      <c r="BP77" s="6"/>
      <c r="BQ77" s="6"/>
      <c r="BR77" s="6"/>
      <c r="BS77" s="4"/>
      <c r="BT77" s="4"/>
      <c r="BU77" s="4"/>
      <c r="BV77" s="4"/>
      <c r="BW77" s="4"/>
      <c r="BX77" s="4"/>
      <c r="BY77" s="4"/>
      <c r="BZ77" s="4"/>
      <c r="CA77" s="4"/>
      <c r="CB77" s="4"/>
      <c r="CD77" s="4">
        <v>180.46942272230771</v>
      </c>
      <c r="CE77" s="4">
        <v>1300</v>
      </c>
      <c r="CG77" s="4"/>
      <c r="CH77" s="4"/>
      <c r="CI77" s="4"/>
      <c r="CK77">
        <v>150</v>
      </c>
      <c r="CL77">
        <v>21.939810424633386</v>
      </c>
      <c r="CN77">
        <v>100</v>
      </c>
      <c r="CO77">
        <v>14.70593824125587</v>
      </c>
      <c r="CQ77">
        <v>100</v>
      </c>
      <c r="CR77">
        <v>14.542159830939744</v>
      </c>
      <c r="CT77">
        <v>100</v>
      </c>
      <c r="CU77">
        <v>15.202569387508319</v>
      </c>
      <c r="CW77">
        <v>100</v>
      </c>
      <c r="CX77">
        <v>16.00219158960433</v>
      </c>
      <c r="CZ77">
        <v>100</v>
      </c>
      <c r="DA77">
        <v>16.422701358009036</v>
      </c>
      <c r="DC77">
        <v>250</v>
      </c>
      <c r="DD77">
        <v>35.297312958571169</v>
      </c>
      <c r="DF77">
        <v>200</v>
      </c>
      <c r="DG77">
        <v>22.744845939779161</v>
      </c>
      <c r="DI77">
        <v>200</v>
      </c>
      <c r="DJ77">
        <v>23.611892992006695</v>
      </c>
    </row>
    <row r="78" spans="1:114" x14ac:dyDescent="0.25">
      <c r="A78" t="s">
        <v>211</v>
      </c>
      <c r="B78" t="s">
        <v>199</v>
      </c>
      <c r="C78" s="9">
        <v>41996</v>
      </c>
      <c r="F78">
        <v>64</v>
      </c>
      <c r="G78" t="s">
        <v>196</v>
      </c>
      <c r="H78" s="6"/>
      <c r="U78" s="4"/>
      <c r="W78" s="7"/>
      <c r="X78" s="7"/>
      <c r="Y78" s="7"/>
      <c r="Z78" s="7"/>
      <c r="AA78" s="7"/>
      <c r="AB78" s="4"/>
      <c r="AC78" s="7"/>
      <c r="AD78" s="7"/>
      <c r="AE78" s="7"/>
      <c r="AF78" s="7"/>
      <c r="AG78" s="7"/>
      <c r="AH78" s="7"/>
      <c r="AK78" s="7"/>
      <c r="AL78" s="7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B78" s="4"/>
      <c r="BC78" s="4"/>
      <c r="BD78" s="4"/>
      <c r="BG78" s="6"/>
      <c r="BH78" s="4"/>
      <c r="BI78" s="4"/>
      <c r="BJ78" s="4"/>
      <c r="BK78" s="4"/>
      <c r="BL78" s="6"/>
      <c r="BM78" s="6"/>
      <c r="BN78" s="6"/>
      <c r="BO78" s="6"/>
      <c r="BP78" s="6"/>
      <c r="BQ78" s="6"/>
      <c r="BR78" s="6"/>
      <c r="BS78" s="4"/>
      <c r="BT78" s="4"/>
      <c r="BU78" s="4"/>
      <c r="BV78" s="4"/>
      <c r="BW78" s="4"/>
      <c r="BX78" s="4"/>
      <c r="BY78" s="4"/>
      <c r="BZ78" s="4"/>
      <c r="CA78" s="4"/>
      <c r="CB78" s="4"/>
      <c r="CD78" s="4">
        <v>215.18372959568026</v>
      </c>
      <c r="CE78" s="4">
        <v>1300</v>
      </c>
      <c r="CG78" s="4"/>
      <c r="CH78" s="4"/>
      <c r="CI78" s="4"/>
      <c r="CK78">
        <v>150</v>
      </c>
      <c r="CL78">
        <v>39.741919550704964</v>
      </c>
      <c r="CN78">
        <v>100</v>
      </c>
      <c r="CO78">
        <v>22.818224723623871</v>
      </c>
      <c r="CQ78">
        <v>100</v>
      </c>
      <c r="CR78">
        <v>19.288714940843285</v>
      </c>
      <c r="CT78">
        <v>100</v>
      </c>
      <c r="CU78">
        <v>17.18855205020725</v>
      </c>
      <c r="CW78">
        <v>100</v>
      </c>
      <c r="CX78">
        <v>16.616252054520011</v>
      </c>
      <c r="CZ78">
        <v>100</v>
      </c>
      <c r="DA78">
        <v>16.790556621734396</v>
      </c>
      <c r="DC78">
        <v>250</v>
      </c>
      <c r="DD78">
        <v>35.63085024958194</v>
      </c>
      <c r="DF78">
        <v>200</v>
      </c>
      <c r="DG78">
        <v>24.040019959704118</v>
      </c>
      <c r="DI78">
        <v>200</v>
      </c>
      <c r="DJ78">
        <v>23.0686394447604</v>
      </c>
    </row>
    <row r="79" spans="1:114" x14ac:dyDescent="0.25">
      <c r="A79" t="s">
        <v>211</v>
      </c>
      <c r="B79" t="s">
        <v>199</v>
      </c>
      <c r="C79" s="9">
        <v>42004</v>
      </c>
      <c r="F79">
        <v>72</v>
      </c>
      <c r="G79" t="s">
        <v>196</v>
      </c>
      <c r="H79" s="6"/>
      <c r="U79" s="4"/>
      <c r="W79" s="7"/>
      <c r="X79" s="7"/>
      <c r="Y79" s="7"/>
      <c r="Z79" s="7"/>
      <c r="AA79" s="7"/>
      <c r="AB79" s="4"/>
      <c r="AC79" s="7"/>
      <c r="AD79" s="7"/>
      <c r="AE79" s="7"/>
      <c r="AF79" s="7"/>
      <c r="AG79" s="7"/>
      <c r="AH79" s="7"/>
      <c r="AK79" s="7"/>
      <c r="AL79" s="7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B79" s="4"/>
      <c r="BC79" s="4"/>
      <c r="BD79" s="4"/>
      <c r="BG79" s="6"/>
      <c r="BH79" s="4"/>
      <c r="BI79" s="4"/>
      <c r="BJ79" s="4"/>
      <c r="BK79" s="4"/>
      <c r="BL79" s="6"/>
      <c r="BM79" s="6"/>
      <c r="BN79" s="6"/>
      <c r="BO79" s="6"/>
      <c r="BP79" s="6"/>
      <c r="BQ79" s="6"/>
      <c r="BR79" s="6"/>
      <c r="BS79" s="4"/>
      <c r="BT79" s="4"/>
      <c r="BU79" s="4"/>
      <c r="BV79" s="4"/>
      <c r="BW79" s="4"/>
      <c r="BX79" s="4"/>
      <c r="BY79" s="4"/>
      <c r="BZ79" s="4"/>
      <c r="CA79" s="4"/>
      <c r="CB79" s="4"/>
      <c r="CD79" s="4">
        <v>195.52284172932482</v>
      </c>
      <c r="CE79" s="4">
        <v>1300</v>
      </c>
      <c r="CG79" s="4"/>
      <c r="CH79" s="4"/>
      <c r="CI79" s="4"/>
      <c r="CK79">
        <v>150</v>
      </c>
      <c r="CL79">
        <v>25.391300872769584</v>
      </c>
      <c r="CN79">
        <v>100</v>
      </c>
      <c r="CO79">
        <v>21.007926039754707</v>
      </c>
      <c r="CQ79">
        <v>100</v>
      </c>
      <c r="CR79">
        <v>18.420421451032276</v>
      </c>
      <c r="CT79">
        <v>100</v>
      </c>
      <c r="CU79">
        <v>16.244714107380219</v>
      </c>
      <c r="CW79">
        <v>100</v>
      </c>
      <c r="CX79">
        <v>16.676730157237216</v>
      </c>
      <c r="CZ79">
        <v>100</v>
      </c>
      <c r="DA79">
        <v>16.509602484039618</v>
      </c>
      <c r="DC79">
        <v>250</v>
      </c>
      <c r="DD79">
        <v>35.33043513154081</v>
      </c>
      <c r="DF79">
        <v>200</v>
      </c>
      <c r="DG79">
        <v>22.890439912048571</v>
      </c>
      <c r="DI79">
        <v>200</v>
      </c>
      <c r="DJ79">
        <v>23.051271573521795</v>
      </c>
    </row>
    <row r="80" spans="1:114" x14ac:dyDescent="0.25">
      <c r="A80" t="s">
        <v>211</v>
      </c>
      <c r="B80" t="s">
        <v>199</v>
      </c>
      <c r="C80" s="9">
        <v>42009</v>
      </c>
      <c r="F80">
        <v>77</v>
      </c>
      <c r="G80" t="s">
        <v>196</v>
      </c>
      <c r="H80" s="6"/>
      <c r="U80" s="4"/>
      <c r="W80" s="7"/>
      <c r="X80" s="7"/>
      <c r="Y80" s="7"/>
      <c r="Z80" s="7"/>
      <c r="AA80" s="7"/>
      <c r="AB80" s="4"/>
      <c r="AC80" s="7"/>
      <c r="AD80" s="7"/>
      <c r="AE80" s="7"/>
      <c r="AF80" s="7"/>
      <c r="AG80" s="7"/>
      <c r="AH80" s="7"/>
      <c r="AK80" s="7"/>
      <c r="AL80" s="7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B80" s="4"/>
      <c r="BC80" s="4"/>
      <c r="BD80" s="4"/>
      <c r="BG80" s="6"/>
      <c r="BH80" s="4"/>
      <c r="BI80" s="4"/>
      <c r="BJ80" s="4"/>
      <c r="BK80" s="4"/>
      <c r="BL80" s="6"/>
      <c r="BM80" s="6"/>
      <c r="BN80" s="6"/>
      <c r="BO80" s="6"/>
      <c r="BP80" s="6"/>
      <c r="BQ80" s="6"/>
      <c r="BR80" s="6"/>
      <c r="BS80" s="4"/>
      <c r="BT80" s="4"/>
      <c r="BU80" s="4"/>
      <c r="BV80" s="4"/>
      <c r="BW80" s="4"/>
      <c r="BX80" s="4"/>
      <c r="BY80" s="4"/>
      <c r="BZ80" s="4"/>
      <c r="CA80" s="4"/>
      <c r="CB80" s="4"/>
      <c r="CD80" s="4">
        <v>203.37023060812317</v>
      </c>
      <c r="CE80" s="4">
        <v>1300</v>
      </c>
      <c r="CG80" s="4"/>
      <c r="CH80" s="4"/>
      <c r="CI80" s="4"/>
      <c r="CK80">
        <v>150</v>
      </c>
      <c r="CL80">
        <v>29.716980136759553</v>
      </c>
      <c r="CN80">
        <v>100</v>
      </c>
      <c r="CO80">
        <v>21.047274622273974</v>
      </c>
      <c r="CQ80">
        <v>100</v>
      </c>
      <c r="CR80">
        <v>17.500442201808482</v>
      </c>
      <c r="CT80">
        <v>100</v>
      </c>
      <c r="CU80">
        <v>16.08752820063637</v>
      </c>
      <c r="CW80">
        <v>100</v>
      </c>
      <c r="CX80">
        <v>16.612983843884741</v>
      </c>
      <c r="CZ80">
        <v>100</v>
      </c>
      <c r="DA80">
        <v>16.518568869976946</v>
      </c>
      <c r="DC80">
        <v>250</v>
      </c>
      <c r="DD80">
        <v>35.616609331538783</v>
      </c>
      <c r="DF80">
        <v>200</v>
      </c>
      <c r="DG80">
        <v>23.355256658428978</v>
      </c>
      <c r="DI80">
        <v>200</v>
      </c>
      <c r="DJ80">
        <v>26.914586742815338</v>
      </c>
    </row>
    <row r="81" spans="1:114" x14ac:dyDescent="0.25">
      <c r="A81" t="s">
        <v>211</v>
      </c>
      <c r="B81" t="s">
        <v>199</v>
      </c>
      <c r="C81" s="9">
        <v>42027</v>
      </c>
      <c r="F81">
        <v>95</v>
      </c>
      <c r="G81" t="s">
        <v>196</v>
      </c>
      <c r="H81" s="6"/>
      <c r="U81" s="4"/>
      <c r="W81" s="7"/>
      <c r="X81" s="7"/>
      <c r="Y81" s="7"/>
      <c r="Z81" s="7"/>
      <c r="AA81" s="7"/>
      <c r="AB81" s="4"/>
      <c r="AC81" s="7"/>
      <c r="AD81" s="7"/>
      <c r="AE81" s="7"/>
      <c r="AF81" s="7"/>
      <c r="AG81" s="7"/>
      <c r="AH81" s="7"/>
      <c r="AK81" s="7"/>
      <c r="AL81" s="7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B81" s="4"/>
      <c r="BC81" s="4"/>
      <c r="BD81" s="4"/>
      <c r="BG81" s="6"/>
      <c r="BH81" s="4"/>
      <c r="BI81" s="4"/>
      <c r="BJ81" s="4"/>
      <c r="BK81" s="4"/>
      <c r="BL81" s="6"/>
      <c r="BM81" s="6"/>
      <c r="BN81" s="6"/>
      <c r="BO81" s="6"/>
      <c r="BP81" s="6"/>
      <c r="BQ81" s="6"/>
      <c r="BR81" s="6"/>
      <c r="BS81" s="4"/>
      <c r="BT81" s="4"/>
      <c r="BU81" s="4"/>
      <c r="BV81" s="4"/>
      <c r="BW81" s="4"/>
      <c r="BX81" s="4"/>
      <c r="BY81" s="4"/>
      <c r="BZ81" s="4"/>
      <c r="CA81" s="4"/>
      <c r="CB81" s="4"/>
      <c r="CD81" s="4">
        <v>139.20620366123867</v>
      </c>
      <c r="CE81" s="4">
        <v>1300</v>
      </c>
      <c r="CG81" s="4"/>
      <c r="CH81" s="4"/>
      <c r="CI81" s="4"/>
      <c r="CK81">
        <v>150</v>
      </c>
      <c r="CL81">
        <v>18.093449495869315</v>
      </c>
      <c r="CN81">
        <v>100</v>
      </c>
      <c r="CO81">
        <v>9.0491430593917883</v>
      </c>
      <c r="CQ81">
        <v>100</v>
      </c>
      <c r="CR81">
        <v>5.415150665537773</v>
      </c>
      <c r="CT81">
        <v>100</v>
      </c>
      <c r="CU81">
        <v>6.7959268173899119</v>
      </c>
      <c r="CW81">
        <v>100</v>
      </c>
      <c r="CX81">
        <v>8.8062928284660131</v>
      </c>
      <c r="CZ81">
        <v>100</v>
      </c>
      <c r="DA81">
        <v>12.688185481872821</v>
      </c>
      <c r="DC81">
        <v>250</v>
      </c>
      <c r="DD81">
        <v>32.408307308788096</v>
      </c>
      <c r="DF81">
        <v>200</v>
      </c>
      <c r="DG81">
        <v>21.380796732956533</v>
      </c>
      <c r="DI81">
        <v>200</v>
      </c>
      <c r="DJ81">
        <v>24.56895127096643</v>
      </c>
    </row>
    <row r="82" spans="1:114" x14ac:dyDescent="0.25">
      <c r="A82" t="s">
        <v>211</v>
      </c>
      <c r="B82" t="s">
        <v>199</v>
      </c>
      <c r="C82" s="9">
        <v>42030</v>
      </c>
      <c r="F82">
        <v>98</v>
      </c>
      <c r="G82" t="s">
        <v>196</v>
      </c>
      <c r="H82" s="6"/>
      <c r="U82" s="4"/>
      <c r="W82" s="7"/>
      <c r="X82" s="7"/>
      <c r="Y82" s="7"/>
      <c r="Z82" s="7"/>
      <c r="AA82" s="7"/>
      <c r="AB82" s="4"/>
      <c r="AC82" s="7"/>
      <c r="AD82" s="7"/>
      <c r="AE82" s="7"/>
      <c r="AF82" s="7"/>
      <c r="AG82" s="7"/>
      <c r="AH82" s="7"/>
      <c r="AK82" s="7"/>
      <c r="AL82" s="7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B82" s="4"/>
      <c r="BC82" s="4"/>
      <c r="BD82" s="4"/>
      <c r="BG82" s="6"/>
      <c r="BH82" s="4"/>
      <c r="BI82" s="4"/>
      <c r="BJ82" s="4"/>
      <c r="BK82" s="4"/>
      <c r="BL82" s="6"/>
      <c r="BM82" s="6"/>
      <c r="BN82" s="6"/>
      <c r="BO82" s="6"/>
      <c r="BP82" s="6"/>
      <c r="BQ82" s="6"/>
      <c r="BR82" s="6"/>
      <c r="BS82" s="4"/>
      <c r="BT82" s="4"/>
      <c r="BU82" s="4"/>
      <c r="BV82" s="4"/>
      <c r="BW82" s="4"/>
      <c r="BX82" s="4"/>
      <c r="BY82" s="4"/>
      <c r="BZ82" s="4"/>
      <c r="CA82" s="4"/>
      <c r="CB82" s="4"/>
      <c r="CD82" s="4">
        <v>202.7111028908877</v>
      </c>
      <c r="CE82" s="4">
        <v>1300</v>
      </c>
      <c r="CG82" s="4"/>
      <c r="CH82" s="4"/>
      <c r="CI82" s="4"/>
      <c r="CK82">
        <v>150</v>
      </c>
      <c r="CL82">
        <v>36.09508977108576</v>
      </c>
      <c r="CN82">
        <v>100</v>
      </c>
      <c r="CO82">
        <v>22.566228638119327</v>
      </c>
      <c r="CQ82">
        <v>100</v>
      </c>
      <c r="CR82">
        <v>18.056092477839215</v>
      </c>
      <c r="CT82">
        <v>100</v>
      </c>
      <c r="CU82">
        <v>15.543441613499363</v>
      </c>
      <c r="CW82">
        <v>100</v>
      </c>
      <c r="CX82">
        <v>15.427975750826732</v>
      </c>
      <c r="CZ82">
        <v>100</v>
      </c>
      <c r="DA82">
        <v>15.110005928390848</v>
      </c>
      <c r="DC82">
        <v>250</v>
      </c>
      <c r="DD82">
        <v>33.132785598865823</v>
      </c>
      <c r="DF82">
        <v>200</v>
      </c>
      <c r="DG82">
        <v>22.17189115181764</v>
      </c>
      <c r="DI82">
        <v>200</v>
      </c>
      <c r="DJ82">
        <v>24.607591960442981</v>
      </c>
    </row>
    <row r="83" spans="1:114" x14ac:dyDescent="0.25">
      <c r="A83" t="s">
        <v>211</v>
      </c>
      <c r="B83" t="s">
        <v>199</v>
      </c>
      <c r="C83" s="9">
        <v>42041</v>
      </c>
      <c r="F83">
        <v>109</v>
      </c>
      <c r="G83" t="s">
        <v>196</v>
      </c>
      <c r="H83" s="6"/>
      <c r="U83" s="4"/>
      <c r="W83" s="7"/>
      <c r="X83" s="7"/>
      <c r="Y83" s="7"/>
      <c r="Z83" s="7"/>
      <c r="AA83" s="7"/>
      <c r="AB83" s="4"/>
      <c r="AC83" s="7"/>
      <c r="AD83" s="7"/>
      <c r="AE83" s="7"/>
      <c r="AF83" s="7"/>
      <c r="AG83" s="7"/>
      <c r="AH83" s="7"/>
      <c r="AK83" s="7"/>
      <c r="AL83" s="7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B83" s="4"/>
      <c r="BC83" s="4"/>
      <c r="BD83" s="4"/>
      <c r="BG83" s="6"/>
      <c r="BH83" s="4"/>
      <c r="BI83" s="4"/>
      <c r="BJ83" s="4"/>
      <c r="BK83" s="4"/>
      <c r="BL83" s="6"/>
      <c r="BM83" s="6"/>
      <c r="BN83" s="6"/>
      <c r="BO83" s="6"/>
      <c r="BP83" s="6"/>
      <c r="BQ83" s="6"/>
      <c r="BR83" s="6"/>
      <c r="BS83" s="4"/>
      <c r="BT83" s="4"/>
      <c r="BU83" s="4"/>
      <c r="BV83" s="4"/>
      <c r="BW83" s="4"/>
      <c r="BX83" s="4"/>
      <c r="BY83" s="4"/>
      <c r="BZ83" s="4"/>
      <c r="CA83" s="4"/>
      <c r="CB83" s="4"/>
      <c r="CD83" s="4">
        <v>158.87542903823953</v>
      </c>
      <c r="CE83" s="4">
        <v>1300</v>
      </c>
      <c r="CG83" s="4"/>
      <c r="CH83" s="4"/>
      <c r="CI83" s="4"/>
      <c r="CK83">
        <v>150</v>
      </c>
      <c r="CL83">
        <v>20.712438139861209</v>
      </c>
      <c r="CN83">
        <v>100</v>
      </c>
      <c r="CO83">
        <v>15.156154552154755</v>
      </c>
      <c r="CQ83">
        <v>100</v>
      </c>
      <c r="CR83">
        <v>11.866781994409756</v>
      </c>
      <c r="CT83">
        <v>100</v>
      </c>
      <c r="CU83">
        <v>11.11180234145089</v>
      </c>
      <c r="CW83">
        <v>100</v>
      </c>
      <c r="CX83">
        <v>11.667507588214242</v>
      </c>
      <c r="CZ83">
        <v>100</v>
      </c>
      <c r="DA83">
        <v>12.077436806275465</v>
      </c>
      <c r="DC83">
        <v>250</v>
      </c>
      <c r="DD83">
        <v>30.89845019921168</v>
      </c>
      <c r="DF83">
        <v>200</v>
      </c>
      <c r="DG83">
        <v>21.20989112715403</v>
      </c>
      <c r="DI83">
        <v>200</v>
      </c>
      <c r="DJ83">
        <v>24.174966289507502</v>
      </c>
    </row>
    <row r="84" spans="1:114" x14ac:dyDescent="0.25">
      <c r="A84" t="s">
        <v>211</v>
      </c>
      <c r="B84" t="s">
        <v>199</v>
      </c>
      <c r="C84" s="9">
        <v>42044</v>
      </c>
      <c r="F84">
        <v>112</v>
      </c>
      <c r="G84" t="s">
        <v>196</v>
      </c>
      <c r="H84" s="6"/>
      <c r="U84" s="4"/>
      <c r="W84" s="7"/>
      <c r="X84" s="7"/>
      <c r="Y84" s="7"/>
      <c r="Z84" s="7"/>
      <c r="AA84" s="7"/>
      <c r="AB84" s="4"/>
      <c r="AC84" s="7"/>
      <c r="AD84" s="7"/>
      <c r="AE84" s="7"/>
      <c r="AF84" s="7"/>
      <c r="AG84" s="7"/>
      <c r="AH84" s="7"/>
      <c r="AK84" s="7"/>
      <c r="AL84" s="7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B84" s="4"/>
      <c r="BC84" s="4"/>
      <c r="BD84" s="4"/>
      <c r="BG84" s="6"/>
      <c r="BH84" s="4"/>
      <c r="BI84" s="4"/>
      <c r="BJ84" s="4"/>
      <c r="BK84" s="4"/>
      <c r="BL84" s="6"/>
      <c r="BM84" s="6"/>
      <c r="BN84" s="6"/>
      <c r="BO84" s="6"/>
      <c r="BP84" s="6"/>
      <c r="BQ84" s="6"/>
      <c r="BR84" s="6"/>
      <c r="BS84" s="4"/>
      <c r="BT84" s="4"/>
      <c r="BU84" s="4"/>
      <c r="BV84" s="4"/>
      <c r="BW84" s="4"/>
      <c r="BX84" s="4"/>
      <c r="BY84" s="4"/>
      <c r="BZ84" s="4"/>
      <c r="CA84" s="4"/>
      <c r="CB84" s="4"/>
      <c r="CD84" s="4">
        <v>200.93846668633859</v>
      </c>
      <c r="CE84" s="4">
        <v>1300</v>
      </c>
      <c r="CG84" s="4"/>
      <c r="CH84" s="4"/>
      <c r="CI84" s="4"/>
      <c r="CK84">
        <v>150</v>
      </c>
      <c r="CL84">
        <v>37.559977343443578</v>
      </c>
      <c r="CN84">
        <v>100</v>
      </c>
      <c r="CO84">
        <v>22.229456412825655</v>
      </c>
      <c r="CQ84">
        <v>100</v>
      </c>
      <c r="CR84">
        <v>17.948607492763301</v>
      </c>
      <c r="CT84">
        <v>100</v>
      </c>
      <c r="CU84">
        <v>15.266631109844615</v>
      </c>
      <c r="CW84">
        <v>100</v>
      </c>
      <c r="CX84">
        <v>14.814203755135196</v>
      </c>
      <c r="CZ84">
        <v>100</v>
      </c>
      <c r="DA84">
        <v>14.359667181988902</v>
      </c>
      <c r="DC84">
        <v>250</v>
      </c>
      <c r="DD84">
        <v>32.114409853195824</v>
      </c>
      <c r="DF84">
        <v>200</v>
      </c>
      <c r="DG84">
        <v>21.82805556059926</v>
      </c>
      <c r="DI84">
        <v>200</v>
      </c>
      <c r="DJ84">
        <v>24.817457976542265</v>
      </c>
    </row>
    <row r="85" spans="1:114" x14ac:dyDescent="0.25">
      <c r="A85" t="s">
        <v>211</v>
      </c>
      <c r="B85" t="s">
        <v>199</v>
      </c>
      <c r="C85" s="9">
        <v>42050</v>
      </c>
      <c r="F85">
        <v>118</v>
      </c>
      <c r="G85" t="s">
        <v>196</v>
      </c>
      <c r="H85" s="6"/>
      <c r="U85" s="4"/>
      <c r="W85" s="7"/>
      <c r="X85" s="7"/>
      <c r="Y85" s="7"/>
      <c r="Z85" s="7"/>
      <c r="AA85" s="7"/>
      <c r="AB85" s="4"/>
      <c r="AC85" s="7"/>
      <c r="AD85" s="7"/>
      <c r="AE85" s="7"/>
      <c r="AF85" s="7"/>
      <c r="AG85" s="7"/>
      <c r="AH85" s="7"/>
      <c r="AK85" s="7"/>
      <c r="AL85" s="7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B85" s="4"/>
      <c r="BC85" s="4"/>
      <c r="BD85" s="4"/>
      <c r="BG85" s="6"/>
      <c r="BH85" s="4"/>
      <c r="BI85" s="4"/>
      <c r="BJ85" s="4"/>
      <c r="BK85" s="4"/>
      <c r="BL85" s="6"/>
      <c r="BM85" s="6"/>
      <c r="BN85" s="6"/>
      <c r="BO85" s="6"/>
      <c r="BP85" s="6"/>
      <c r="BQ85" s="6"/>
      <c r="BR85" s="6"/>
      <c r="BS85" s="4"/>
      <c r="BT85" s="4"/>
      <c r="BU85" s="4"/>
      <c r="BV85" s="4"/>
      <c r="BW85" s="4"/>
      <c r="BX85" s="4"/>
      <c r="BY85" s="4"/>
      <c r="BZ85" s="4"/>
      <c r="CA85" s="4"/>
      <c r="CB85" s="4"/>
      <c r="CD85" s="4">
        <v>170.57765689055793</v>
      </c>
      <c r="CE85" s="4">
        <v>1300</v>
      </c>
      <c r="CG85" s="4"/>
      <c r="CH85" s="4"/>
      <c r="CI85" s="4"/>
      <c r="CK85">
        <v>150</v>
      </c>
      <c r="CL85">
        <v>17.437015202514793</v>
      </c>
      <c r="CN85">
        <v>100</v>
      </c>
      <c r="CO85">
        <v>18.458910066356069</v>
      </c>
      <c r="CQ85">
        <v>100</v>
      </c>
      <c r="CR85">
        <v>14.863624735281656</v>
      </c>
      <c r="CT85">
        <v>100</v>
      </c>
      <c r="CU85">
        <v>13.353202728091697</v>
      </c>
      <c r="CW85">
        <v>100</v>
      </c>
      <c r="CX85">
        <v>13.306127759857896</v>
      </c>
      <c r="CZ85">
        <v>100</v>
      </c>
      <c r="DA85">
        <v>13.527594087685094</v>
      </c>
      <c r="DC85">
        <v>250</v>
      </c>
      <c r="DD85">
        <v>31.504438961116971</v>
      </c>
      <c r="DF85">
        <v>200</v>
      </c>
      <c r="DG85">
        <v>22.354457090611142</v>
      </c>
      <c r="DI85">
        <v>200</v>
      </c>
      <c r="DJ85">
        <v>25.772286259042609</v>
      </c>
    </row>
    <row r="86" spans="1:114" x14ac:dyDescent="0.25">
      <c r="A86" t="s">
        <v>211</v>
      </c>
      <c r="B86" t="s">
        <v>199</v>
      </c>
      <c r="C86" s="9">
        <v>42053</v>
      </c>
      <c r="F86">
        <v>121</v>
      </c>
      <c r="G86" t="s">
        <v>196</v>
      </c>
      <c r="H86" s="6"/>
      <c r="U86" s="4"/>
      <c r="W86" s="7"/>
      <c r="X86" s="7"/>
      <c r="Y86" s="7"/>
      <c r="Z86" s="7"/>
      <c r="AA86" s="7"/>
      <c r="AB86" s="4"/>
      <c r="AC86" s="7"/>
      <c r="AD86" s="7"/>
      <c r="AE86" s="7"/>
      <c r="AF86" s="7"/>
      <c r="AG86" s="7"/>
      <c r="AH86" s="7"/>
      <c r="AK86" s="7"/>
      <c r="AL86" s="7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B86" s="4"/>
      <c r="BC86" s="4"/>
      <c r="BD86" s="4"/>
      <c r="BG86" s="6"/>
      <c r="BH86" s="4"/>
      <c r="BI86" s="4"/>
      <c r="BJ86" s="4"/>
      <c r="BK86" s="4"/>
      <c r="BL86" s="6"/>
      <c r="BM86" s="6"/>
      <c r="BN86" s="6"/>
      <c r="BO86" s="6"/>
      <c r="BP86" s="6"/>
      <c r="BQ86" s="6"/>
      <c r="BR86" s="6"/>
      <c r="BS86" s="4"/>
      <c r="BT86" s="4"/>
      <c r="BU86" s="4"/>
      <c r="BV86" s="4"/>
      <c r="BW86" s="4"/>
      <c r="BX86" s="4"/>
      <c r="BY86" s="4"/>
      <c r="BZ86" s="4"/>
      <c r="CA86" s="4"/>
      <c r="CB86" s="4"/>
      <c r="CD86" s="4">
        <v>201.42783866262323</v>
      </c>
      <c r="CE86" s="4">
        <v>1300</v>
      </c>
      <c r="CG86" s="4"/>
      <c r="CH86" s="4"/>
      <c r="CI86" s="4"/>
      <c r="CK86">
        <v>150</v>
      </c>
      <c r="CL86">
        <v>34.260082344107261</v>
      </c>
      <c r="CN86">
        <v>100</v>
      </c>
      <c r="CO86">
        <v>23.017888827378677</v>
      </c>
      <c r="CQ86">
        <v>100</v>
      </c>
      <c r="CR86">
        <v>18.648081307044805</v>
      </c>
      <c r="CT86">
        <v>100</v>
      </c>
      <c r="CU86">
        <v>15.661353530704446</v>
      </c>
      <c r="CW86">
        <v>100</v>
      </c>
      <c r="CX86">
        <v>15.170488649726712</v>
      </c>
      <c r="CZ86">
        <v>100</v>
      </c>
      <c r="DA86">
        <v>14.573132264256378</v>
      </c>
      <c r="DC86">
        <v>250</v>
      </c>
      <c r="DD86">
        <v>31.567288578865618</v>
      </c>
      <c r="DF86">
        <v>200</v>
      </c>
      <c r="DG86">
        <v>22.591009362353155</v>
      </c>
      <c r="DI86">
        <v>200</v>
      </c>
      <c r="DJ86">
        <v>25.938513798186158</v>
      </c>
    </row>
    <row r="87" spans="1:114" x14ac:dyDescent="0.25">
      <c r="A87" t="s">
        <v>211</v>
      </c>
      <c r="B87" t="s">
        <v>199</v>
      </c>
      <c r="C87" s="9">
        <v>42084</v>
      </c>
      <c r="D87" s="4">
        <v>8</v>
      </c>
      <c r="E87" s="5" t="s">
        <v>165</v>
      </c>
      <c r="F87">
        <v>152</v>
      </c>
      <c r="G87" t="s">
        <v>196</v>
      </c>
      <c r="H87" s="6"/>
      <c r="U87" s="4"/>
      <c r="W87" s="7"/>
      <c r="X87" s="7"/>
      <c r="Y87" s="7"/>
      <c r="Z87" s="7"/>
      <c r="AA87" s="7"/>
      <c r="AB87" s="4"/>
      <c r="AC87" s="7"/>
      <c r="AD87" s="7"/>
      <c r="AE87" s="7"/>
      <c r="AF87" s="7"/>
      <c r="AG87" s="7"/>
      <c r="AH87" s="7"/>
      <c r="AK87" s="7"/>
      <c r="AL87" s="7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B87" s="4"/>
      <c r="BC87" s="4"/>
      <c r="BD87" s="4"/>
      <c r="BG87" s="6"/>
      <c r="BH87" s="4"/>
      <c r="BI87" s="4"/>
      <c r="BJ87" s="4"/>
      <c r="BK87" s="4"/>
      <c r="BL87" s="6"/>
      <c r="BM87" s="6"/>
      <c r="BN87" s="6"/>
      <c r="BO87" s="6"/>
      <c r="BP87" s="6"/>
      <c r="BQ87" s="6"/>
      <c r="BR87" s="6"/>
      <c r="BS87" s="4"/>
      <c r="BT87" s="4"/>
      <c r="BU87" s="4"/>
      <c r="BV87" s="4"/>
      <c r="BW87" s="4"/>
      <c r="BX87" s="4"/>
      <c r="BY87" s="4"/>
      <c r="BZ87" s="4"/>
      <c r="CA87" s="4"/>
      <c r="CB87" s="4"/>
      <c r="CD87" s="4"/>
      <c r="CE87" s="4"/>
      <c r="CG87" s="4"/>
      <c r="CH87" s="4"/>
      <c r="CI87" s="4"/>
    </row>
    <row r="88" spans="1:114" x14ac:dyDescent="0.25">
      <c r="A88" t="s">
        <v>211</v>
      </c>
      <c r="B88" t="s">
        <v>199</v>
      </c>
      <c r="C88" s="9">
        <v>42087</v>
      </c>
      <c r="F88">
        <v>155</v>
      </c>
      <c r="G88" t="s">
        <v>196</v>
      </c>
      <c r="H88" s="6"/>
      <c r="U88" s="4"/>
      <c r="W88" s="7"/>
      <c r="X88" s="7"/>
      <c r="Y88" s="7"/>
      <c r="Z88" s="7"/>
      <c r="AA88" s="7"/>
      <c r="AB88" s="4"/>
      <c r="AC88" s="7"/>
      <c r="AD88" s="7"/>
      <c r="AE88" s="7"/>
      <c r="AF88" s="7"/>
      <c r="AG88" s="7"/>
      <c r="AH88" s="7"/>
      <c r="AK88" s="7"/>
      <c r="AL88" s="7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B88" s="4"/>
      <c r="BC88" s="4"/>
      <c r="BD88" s="4"/>
      <c r="BG88" s="6"/>
      <c r="BH88" s="4"/>
      <c r="BI88" s="4"/>
      <c r="BJ88" s="4"/>
      <c r="BK88" s="4"/>
      <c r="BL88" s="6"/>
      <c r="BM88" s="6"/>
      <c r="BN88" s="6"/>
      <c r="BO88" s="6"/>
      <c r="BP88" s="6"/>
      <c r="BQ88" s="6"/>
      <c r="BR88" s="6"/>
      <c r="BS88" s="4"/>
      <c r="BT88" s="4"/>
      <c r="BU88" s="4"/>
      <c r="BV88" s="4"/>
      <c r="BW88" s="4"/>
      <c r="BX88" s="4"/>
      <c r="BY88" s="4"/>
      <c r="BZ88" s="4"/>
      <c r="CA88" s="4"/>
      <c r="CB88" s="4"/>
      <c r="CD88" s="4">
        <v>115.72898274513139</v>
      </c>
      <c r="CE88" s="4">
        <v>1300</v>
      </c>
      <c r="CG88" s="4"/>
      <c r="CH88" s="4"/>
      <c r="CI88" s="4"/>
      <c r="CK88">
        <v>150</v>
      </c>
      <c r="CL88">
        <v>6.1349999999999998</v>
      </c>
      <c r="CN88">
        <v>100</v>
      </c>
      <c r="CO88">
        <v>11.591770156506016</v>
      </c>
      <c r="CQ88">
        <v>100</v>
      </c>
      <c r="CR88">
        <v>9.21673879880219</v>
      </c>
      <c r="CT88">
        <v>100</v>
      </c>
      <c r="CU88">
        <v>9.9612746330531508</v>
      </c>
      <c r="CW88">
        <v>100</v>
      </c>
      <c r="CX88">
        <v>10.487197566552219</v>
      </c>
      <c r="CZ88">
        <v>100</v>
      </c>
      <c r="DA88">
        <v>11.013477299870488</v>
      </c>
      <c r="DC88">
        <v>250</v>
      </c>
      <c r="DD88">
        <v>24.027322587303342</v>
      </c>
      <c r="DF88">
        <v>200</v>
      </c>
      <c r="DG88">
        <v>14.615212623373514</v>
      </c>
      <c r="DI88">
        <v>200</v>
      </c>
      <c r="DJ88">
        <v>18.680989079670489</v>
      </c>
    </row>
    <row r="89" spans="1:114" x14ac:dyDescent="0.25">
      <c r="A89" t="s">
        <v>211</v>
      </c>
      <c r="B89" t="s">
        <v>199</v>
      </c>
      <c r="C89" s="10">
        <v>42109</v>
      </c>
      <c r="D89" s="4">
        <v>9</v>
      </c>
      <c r="E89" s="5" t="s">
        <v>70</v>
      </c>
      <c r="F89" s="11">
        <v>177</v>
      </c>
      <c r="G89" t="s">
        <v>196</v>
      </c>
      <c r="H89" s="6"/>
      <c r="U89" s="4"/>
      <c r="W89" s="7"/>
      <c r="X89" s="7"/>
      <c r="Y89" s="7"/>
      <c r="Z89" s="7"/>
      <c r="AA89" s="7"/>
      <c r="AB89" s="4"/>
      <c r="AC89" s="7"/>
      <c r="AD89" s="7"/>
      <c r="AE89" s="7"/>
      <c r="AF89" s="7"/>
      <c r="AG89" s="7"/>
      <c r="AH89" s="7"/>
      <c r="AK89" s="7"/>
      <c r="AL89" s="7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>
        <v>601.26666666666699</v>
      </c>
      <c r="AZ89" s="4"/>
      <c r="BB89" s="4"/>
      <c r="BC89" s="4"/>
      <c r="BD89" s="4"/>
      <c r="BF89" s="4">
        <f>BH89*(1/(BG89/100))</f>
        <v>601.26666666666711</v>
      </c>
      <c r="BG89" s="6">
        <v>43.349462849957341</v>
      </c>
      <c r="BH89" s="4">
        <v>260.64587029584368</v>
      </c>
      <c r="BI89" s="4">
        <f>BF89-BH89</f>
        <v>340.62079637082343</v>
      </c>
      <c r="BJ89" s="4"/>
      <c r="BK89" s="4"/>
      <c r="BL89" s="6">
        <v>11.482196929332321</v>
      </c>
      <c r="BM89" s="6"/>
      <c r="BN89" s="6"/>
      <c r="BO89" s="6"/>
      <c r="BP89" s="6"/>
      <c r="BQ89" s="6"/>
      <c r="BR89" s="6"/>
      <c r="BS89" s="4"/>
      <c r="BT89" s="4"/>
      <c r="BU89" s="4"/>
      <c r="BV89" s="4"/>
      <c r="BW89" s="4"/>
      <c r="BX89" s="4"/>
      <c r="BY89" s="4"/>
      <c r="BZ89" s="4"/>
      <c r="CA89" s="4"/>
      <c r="CB89" s="4"/>
      <c r="CD89" s="4"/>
      <c r="CE89" s="4"/>
    </row>
    <row r="90" spans="1:114" x14ac:dyDescent="0.25">
      <c r="A90" t="s">
        <v>211</v>
      </c>
      <c r="B90" t="s">
        <v>199</v>
      </c>
      <c r="C90" s="5">
        <v>42166</v>
      </c>
      <c r="F90">
        <v>234</v>
      </c>
      <c r="G90" t="s">
        <v>196</v>
      </c>
      <c r="AM90"/>
      <c r="AN90"/>
      <c r="AO90"/>
      <c r="AQ90"/>
      <c r="AR90"/>
      <c r="AS90"/>
      <c r="AT90"/>
      <c r="AU90"/>
      <c r="AV90"/>
      <c r="CD90" s="4">
        <v>124.24237924508965</v>
      </c>
      <c r="CE90" s="4">
        <v>1200</v>
      </c>
    </row>
    <row r="91" spans="1:114" x14ac:dyDescent="0.25">
      <c r="A91" t="s">
        <v>232</v>
      </c>
      <c r="B91" s="20"/>
      <c r="C91" s="19">
        <v>39799</v>
      </c>
      <c r="D91" s="20"/>
      <c r="E91" s="20"/>
      <c r="F91">
        <v>64</v>
      </c>
      <c r="G91" t="s">
        <v>77</v>
      </c>
      <c r="H91">
        <v>7.8</v>
      </c>
      <c r="U91" s="4">
        <v>43.437339533504712</v>
      </c>
      <c r="AB91" s="4">
        <v>53.10745519704183</v>
      </c>
      <c r="AC91" s="6">
        <v>0.77599669102229374</v>
      </c>
      <c r="AD91" s="6"/>
      <c r="AE91" s="6"/>
      <c r="AF91" s="6"/>
      <c r="AG91" s="6"/>
      <c r="AH91" s="6"/>
      <c r="AM91" s="4">
        <v>3.5065094128400895</v>
      </c>
      <c r="AN91" s="4"/>
      <c r="AO91" s="4"/>
      <c r="AQ91" s="4">
        <v>0</v>
      </c>
      <c r="AR91" s="4"/>
      <c r="AS91" s="4"/>
      <c r="AT91" s="4"/>
      <c r="AU91" s="4"/>
      <c r="AV91" s="4"/>
      <c r="AY91" s="4">
        <v>0</v>
      </c>
      <c r="AZ91" s="4">
        <v>3.5065094128400895</v>
      </c>
      <c r="BC91" s="4">
        <v>100.05130414338663</v>
      </c>
      <c r="BD91" s="4"/>
      <c r="BE91" s="7">
        <f>AZ91/BC91</f>
        <v>3.5047113507034371E-2</v>
      </c>
      <c r="BF91" s="7"/>
      <c r="BP91" s="7">
        <f>U91/BC91</f>
        <v>0.43415065805892256</v>
      </c>
      <c r="BQ91" s="7">
        <f>AB91/BC91</f>
        <v>0.53080222843404301</v>
      </c>
      <c r="BR91" s="7">
        <f>AZ91/BC91</f>
        <v>3.5047113507034371E-2</v>
      </c>
    </row>
    <row r="92" spans="1:114" x14ac:dyDescent="0.25">
      <c r="A92" t="s">
        <v>232</v>
      </c>
      <c r="B92" s="20"/>
      <c r="C92" s="19">
        <v>39812</v>
      </c>
      <c r="D92" s="20"/>
      <c r="E92" s="20"/>
      <c r="F92">
        <v>77</v>
      </c>
      <c r="G92" t="s">
        <v>77</v>
      </c>
      <c r="H92">
        <v>8.4</v>
      </c>
      <c r="U92" s="4">
        <v>134.02026249210036</v>
      </c>
      <c r="AB92" s="4">
        <v>122.06277003046678</v>
      </c>
      <c r="AC92" s="6">
        <v>1.979475842745672</v>
      </c>
      <c r="AD92" s="6"/>
      <c r="AE92" s="6"/>
      <c r="AF92" s="6"/>
      <c r="AG92" s="6"/>
      <c r="AH92" s="6"/>
      <c r="AM92" s="4">
        <v>16.765092669816994</v>
      </c>
      <c r="AN92" s="4"/>
      <c r="AO92" s="4"/>
      <c r="AQ92" s="4">
        <v>4.9828764735917668</v>
      </c>
      <c r="AR92" s="4"/>
      <c r="AS92" s="4"/>
      <c r="AT92" s="4"/>
      <c r="AU92" s="4"/>
      <c r="AV92" s="4"/>
      <c r="AY92" s="4">
        <v>0</v>
      </c>
      <c r="AZ92" s="4">
        <v>21.74796914340876</v>
      </c>
      <c r="BC92" s="4">
        <v>277.83100166597586</v>
      </c>
      <c r="BD92" s="4"/>
      <c r="BE92" s="7">
        <f>AZ92/BC92</f>
        <v>7.8277690441311512E-2</v>
      </c>
      <c r="BF92" s="7"/>
      <c r="BP92" s="7">
        <f>U92/BC92</f>
        <v>0.48238051797123455</v>
      </c>
      <c r="BQ92" s="7">
        <f>AB92/BC92</f>
        <v>0.43934179158745412</v>
      </c>
      <c r="BR92" s="7">
        <f>AZ92/BC92</f>
        <v>7.8277690441311512E-2</v>
      </c>
    </row>
    <row r="93" spans="1:114" x14ac:dyDescent="0.25">
      <c r="A93" t="s">
        <v>232</v>
      </c>
      <c r="B93" s="20"/>
      <c r="C93" s="19">
        <v>39828</v>
      </c>
      <c r="D93" s="20"/>
      <c r="E93" s="20"/>
      <c r="F93">
        <v>93</v>
      </c>
      <c r="G93" t="s">
        <v>77</v>
      </c>
      <c r="H93">
        <v>7.8</v>
      </c>
      <c r="U93" s="4">
        <v>315.70199632315979</v>
      </c>
      <c r="AB93" s="4">
        <v>205.85140406850056</v>
      </c>
      <c r="AC93" s="6">
        <v>3.7508093160289016</v>
      </c>
      <c r="AD93" s="6"/>
      <c r="AE93" s="6"/>
      <c r="AF93" s="6"/>
      <c r="AG93" s="6"/>
      <c r="AH93" s="6"/>
      <c r="AM93" s="4">
        <v>26.056972805680537</v>
      </c>
      <c r="AN93" s="4"/>
      <c r="AO93" s="4"/>
      <c r="AQ93" s="4">
        <v>109.15579283810368</v>
      </c>
      <c r="AR93" s="4"/>
      <c r="AS93" s="4"/>
      <c r="AT93" s="4"/>
      <c r="AU93" s="4"/>
      <c r="AV93" s="4"/>
      <c r="AY93" s="4">
        <v>0</v>
      </c>
      <c r="AZ93" s="4">
        <v>135.21276564378422</v>
      </c>
      <c r="BC93" s="4">
        <v>656.7661660354446</v>
      </c>
      <c r="BD93" s="4"/>
      <c r="BE93" s="7">
        <f>AZ93/BC93</f>
        <v>0.2058765701345325</v>
      </c>
      <c r="BF93" s="7"/>
      <c r="BP93" s="7">
        <f>U93/BC93</f>
        <v>0.48069162610627214</v>
      </c>
      <c r="BQ93" s="7">
        <f>AB93/BC93</f>
        <v>0.31343180375919533</v>
      </c>
      <c r="BR93" s="7">
        <f>AZ93/BC93</f>
        <v>0.2058765701345325</v>
      </c>
    </row>
    <row r="94" spans="1:114" x14ac:dyDescent="0.25">
      <c r="A94" t="s">
        <v>232</v>
      </c>
      <c r="B94" s="20"/>
      <c r="C94" s="19">
        <v>39846</v>
      </c>
      <c r="D94" s="20"/>
      <c r="E94" s="20"/>
      <c r="F94">
        <v>111</v>
      </c>
      <c r="G94" t="s">
        <v>77</v>
      </c>
      <c r="H94">
        <v>7.2</v>
      </c>
      <c r="U94" s="4">
        <v>326.30961880381881</v>
      </c>
      <c r="AB94" s="4">
        <v>229.83548871281187</v>
      </c>
      <c r="AC94" s="6">
        <v>4.0391300807568822</v>
      </c>
      <c r="AD94" s="6"/>
      <c r="AE94" s="6"/>
      <c r="AF94" s="6"/>
      <c r="AG94" s="6"/>
      <c r="AH94" s="6"/>
      <c r="AM94" s="4">
        <v>1.784486454030151</v>
      </c>
      <c r="AN94" s="4"/>
      <c r="AO94" s="4"/>
      <c r="AQ94" s="4">
        <v>488.02374723866831</v>
      </c>
      <c r="AR94" s="4"/>
      <c r="AS94" s="4"/>
      <c r="AT94" s="4"/>
      <c r="AU94" s="4"/>
      <c r="AV94" s="4"/>
      <c r="AY94" s="4">
        <v>0</v>
      </c>
      <c r="AZ94" s="4">
        <v>489.80823369269848</v>
      </c>
      <c r="BC94" s="4">
        <v>1045.9533412093292</v>
      </c>
      <c r="BD94" s="4"/>
      <c r="BE94" s="7">
        <f>AZ94/BC94</f>
        <v>0.46828879873970586</v>
      </c>
      <c r="BF94" s="7"/>
      <c r="BP94" s="7">
        <f>U94/BC94</f>
        <v>0.31197339876226243</v>
      </c>
      <c r="BQ94" s="7">
        <f>AB94/BC94</f>
        <v>0.21973780249803163</v>
      </c>
      <c r="BR94" s="7">
        <f>AZ94/BC94</f>
        <v>0.46828879873970586</v>
      </c>
    </row>
    <row r="95" spans="1:114" x14ac:dyDescent="0.25">
      <c r="A95" t="s">
        <v>232</v>
      </c>
      <c r="B95" s="20"/>
      <c r="C95" s="19">
        <v>39860</v>
      </c>
      <c r="D95" s="20"/>
      <c r="E95" s="20"/>
      <c r="F95">
        <v>125</v>
      </c>
      <c r="G95" t="s">
        <v>77</v>
      </c>
      <c r="H95">
        <v>7.4</v>
      </c>
      <c r="U95" s="4">
        <v>343.57217559681851</v>
      </c>
      <c r="AB95" s="4">
        <v>229.40736379658088</v>
      </c>
      <c r="AC95" s="6">
        <v>3.6498391246253661</v>
      </c>
      <c r="AD95" s="6"/>
      <c r="AE95" s="6"/>
      <c r="AF95" s="6"/>
      <c r="AG95" s="6"/>
      <c r="AH95" s="6"/>
      <c r="AM95" s="4">
        <v>0</v>
      </c>
      <c r="AN95" s="4"/>
      <c r="AO95" s="4"/>
      <c r="AQ95" s="4">
        <v>722.74767041010944</v>
      </c>
      <c r="AR95" s="4"/>
      <c r="AS95" s="4"/>
      <c r="AT95" s="4"/>
      <c r="AU95" s="4"/>
      <c r="AV95" s="4"/>
      <c r="AY95" s="4">
        <v>21.103750417637684</v>
      </c>
      <c r="AZ95" s="4">
        <v>743.85142082774712</v>
      </c>
      <c r="BC95" s="4">
        <v>1316.8309602211466</v>
      </c>
      <c r="BD95" s="4"/>
      <c r="BE95" s="7">
        <f>AZ95/BC95</f>
        <v>0.56487996052494527</v>
      </c>
      <c r="BF95" s="7"/>
      <c r="BP95" s="7">
        <f>U95/BC95</f>
        <v>0.2609083367383157</v>
      </c>
      <c r="BQ95" s="7">
        <f>AB95/BC95</f>
        <v>0.17421170273673894</v>
      </c>
      <c r="BR95" s="7">
        <f>AZ95/BC95</f>
        <v>0.56487996052494527</v>
      </c>
    </row>
    <row r="96" spans="1:114" x14ac:dyDescent="0.25">
      <c r="A96" t="s">
        <v>232</v>
      </c>
      <c r="B96" s="20"/>
      <c r="C96" s="19">
        <v>39897</v>
      </c>
      <c r="D96" s="20"/>
      <c r="E96" s="20"/>
      <c r="F96">
        <v>162</v>
      </c>
      <c r="G96" t="s">
        <v>77</v>
      </c>
      <c r="H96">
        <v>8.6</v>
      </c>
      <c r="U96" s="4">
        <v>364.65984216304935</v>
      </c>
      <c r="AB96" s="4">
        <v>194.42733147163207</v>
      </c>
      <c r="AC96" s="6">
        <v>2.9209326731795207</v>
      </c>
      <c r="AD96" s="6"/>
      <c r="AE96" s="6"/>
      <c r="AF96" s="6"/>
      <c r="AG96" s="6"/>
      <c r="AH96" s="6"/>
      <c r="AM96" s="4">
        <v>0</v>
      </c>
      <c r="AN96" s="4"/>
      <c r="AO96" s="4"/>
      <c r="AQ96" s="4">
        <v>86.88199019589922</v>
      </c>
      <c r="AR96" s="4"/>
      <c r="AS96" s="4"/>
      <c r="AT96" s="4"/>
      <c r="AU96" s="4"/>
      <c r="AV96" s="4"/>
      <c r="AY96" s="4">
        <v>938.55826910377164</v>
      </c>
      <c r="AZ96" s="4">
        <v>1025.440259299671</v>
      </c>
      <c r="BC96" s="4">
        <v>1584.5274329343524</v>
      </c>
      <c r="BD96" s="4"/>
      <c r="BE96" s="7">
        <f>AZ96/BC96</f>
        <v>0.64715841328204715</v>
      </c>
      <c r="BF96" s="7"/>
      <c r="BP96" s="7">
        <f>U96/BC96</f>
        <v>0.23013791656970153</v>
      </c>
      <c r="BQ96" s="7">
        <f>AB96/BC96</f>
        <v>0.12270367014825125</v>
      </c>
      <c r="BR96" s="7">
        <f>AZ96/BC96</f>
        <v>0.64715841328204715</v>
      </c>
    </row>
    <row r="97" spans="1:70" x14ac:dyDescent="0.25">
      <c r="A97" t="s">
        <v>233</v>
      </c>
      <c r="B97" s="20"/>
      <c r="C97" s="19">
        <v>39799</v>
      </c>
      <c r="D97" s="20"/>
      <c r="E97" s="20"/>
      <c r="F97">
        <v>64</v>
      </c>
      <c r="G97" t="s">
        <v>77</v>
      </c>
      <c r="H97">
        <v>8.1999999999999993</v>
      </c>
      <c r="U97" s="4">
        <v>42.848277463912879</v>
      </c>
      <c r="AB97" s="4">
        <v>51.541697005251343</v>
      </c>
      <c r="AC97" s="6">
        <v>0.78448614715132392</v>
      </c>
      <c r="AD97" s="6"/>
      <c r="AE97" s="6"/>
      <c r="AF97" s="6"/>
      <c r="AG97" s="6"/>
      <c r="AH97" s="6"/>
      <c r="AM97" s="4">
        <v>3.7551706957895687</v>
      </c>
      <c r="AN97" s="4"/>
      <c r="AO97" s="4"/>
      <c r="AQ97" s="4">
        <v>0</v>
      </c>
      <c r="AR97" s="4"/>
      <c r="AS97" s="4"/>
      <c r="AT97" s="4"/>
      <c r="AU97" s="4"/>
      <c r="AV97" s="4"/>
      <c r="AY97" s="4">
        <v>0</v>
      </c>
      <c r="AZ97" s="4">
        <v>3.7551706957895687</v>
      </c>
      <c r="BC97" s="4">
        <v>98.145145164953803</v>
      </c>
      <c r="BD97" s="4"/>
      <c r="BE97" s="7">
        <f>AZ97/BC97</f>
        <v>3.8261400393042419E-2</v>
      </c>
      <c r="BF97" s="7"/>
      <c r="BP97" s="7">
        <f>U97/BC97</f>
        <v>0.43658071310503671</v>
      </c>
      <c r="BQ97" s="7">
        <f>AB97/BC97</f>
        <v>0.52515788650192075</v>
      </c>
      <c r="BR97" s="7">
        <f>AZ97/BC97</f>
        <v>3.8261400393042419E-2</v>
      </c>
    </row>
    <row r="98" spans="1:70" x14ac:dyDescent="0.25">
      <c r="A98" t="s">
        <v>233</v>
      </c>
      <c r="B98" s="20"/>
      <c r="C98" s="19">
        <v>39812</v>
      </c>
      <c r="D98" s="20"/>
      <c r="E98" s="20"/>
      <c r="F98">
        <v>77</v>
      </c>
      <c r="G98" t="s">
        <v>77</v>
      </c>
      <c r="H98">
        <v>10.199999999999999</v>
      </c>
      <c r="U98" s="4">
        <v>148.54810859431194</v>
      </c>
      <c r="AB98" s="4">
        <v>129.08057834206971</v>
      </c>
      <c r="AC98" s="6">
        <v>2.0570802316946071</v>
      </c>
      <c r="AD98" s="6"/>
      <c r="AE98" s="6"/>
      <c r="AF98" s="6"/>
      <c r="AG98" s="6"/>
      <c r="AH98" s="6"/>
      <c r="AM98" s="4">
        <v>16.671121066882954</v>
      </c>
      <c r="AN98" s="4"/>
      <c r="AO98" s="4"/>
      <c r="AQ98" s="4">
        <v>5.2338295800085364</v>
      </c>
      <c r="AR98" s="4"/>
      <c r="AS98" s="4"/>
      <c r="AT98" s="4"/>
      <c r="AU98" s="4"/>
      <c r="AV98" s="4"/>
      <c r="AY98" s="4">
        <v>0</v>
      </c>
      <c r="AZ98" s="4">
        <v>21.904950646891493</v>
      </c>
      <c r="BC98" s="4">
        <v>299.53363758327316</v>
      </c>
      <c r="BD98" s="4"/>
      <c r="BE98" s="7">
        <f>AZ98/BC98</f>
        <v>7.3130186057322896E-2</v>
      </c>
      <c r="BF98" s="7"/>
      <c r="BP98" s="7">
        <f>U98/BC98</f>
        <v>0.49593130772504362</v>
      </c>
      <c r="BQ98" s="7">
        <f>AB98/BC98</f>
        <v>0.43093850621763341</v>
      </c>
      <c r="BR98" s="7">
        <f>AZ98/BC98</f>
        <v>7.3130186057322896E-2</v>
      </c>
    </row>
    <row r="99" spans="1:70" x14ac:dyDescent="0.25">
      <c r="A99" t="s">
        <v>233</v>
      </c>
      <c r="B99" s="20"/>
      <c r="C99" s="19">
        <v>39828</v>
      </c>
      <c r="D99" s="20"/>
      <c r="E99" s="20"/>
      <c r="F99">
        <v>93</v>
      </c>
      <c r="G99" t="s">
        <v>77</v>
      </c>
      <c r="H99">
        <v>8.1999999999999993</v>
      </c>
      <c r="U99" s="4">
        <v>341.98588410260101</v>
      </c>
      <c r="AB99" s="4">
        <v>241.6831790717344</v>
      </c>
      <c r="AC99" s="6">
        <v>4.1067359944668507</v>
      </c>
      <c r="AD99" s="6"/>
      <c r="AE99" s="6"/>
      <c r="AF99" s="6"/>
      <c r="AG99" s="6"/>
      <c r="AH99" s="6"/>
      <c r="AM99" s="4">
        <v>25.551983409886354</v>
      </c>
      <c r="AN99" s="4"/>
      <c r="AO99" s="4"/>
      <c r="AQ99" s="4">
        <v>89.701374277558529</v>
      </c>
      <c r="AR99" s="4"/>
      <c r="AS99" s="4"/>
      <c r="AT99" s="4"/>
      <c r="AU99" s="4"/>
      <c r="AV99" s="4"/>
      <c r="AY99" s="4">
        <v>0</v>
      </c>
      <c r="AZ99" s="4">
        <v>115.25335768744488</v>
      </c>
      <c r="BC99" s="4">
        <v>698.92242086178021</v>
      </c>
      <c r="BD99" s="4"/>
      <c r="BE99" s="7">
        <f>AZ99/BC99</f>
        <v>0.16490150300992781</v>
      </c>
      <c r="BF99" s="7"/>
      <c r="BP99" s="7">
        <f>U99/BC99</f>
        <v>0.48930449774515472</v>
      </c>
      <c r="BQ99" s="7">
        <f>AB99/BC99</f>
        <v>0.3457939992449176</v>
      </c>
      <c r="BR99" s="7">
        <f>AZ99/BC99</f>
        <v>0.16490150300992781</v>
      </c>
    </row>
    <row r="100" spans="1:70" x14ac:dyDescent="0.25">
      <c r="A100" t="s">
        <v>233</v>
      </c>
      <c r="B100" s="20"/>
      <c r="C100" s="19">
        <v>39846</v>
      </c>
      <c r="D100" s="20"/>
      <c r="E100" s="20"/>
      <c r="F100">
        <v>111</v>
      </c>
      <c r="G100" t="s">
        <v>77</v>
      </c>
      <c r="H100">
        <v>7</v>
      </c>
      <c r="U100" s="4">
        <v>365.05079467073119</v>
      </c>
      <c r="AB100" s="4">
        <v>230.44996898040654</v>
      </c>
      <c r="AC100" s="6">
        <v>4.3049826334223891</v>
      </c>
      <c r="AD100" s="6"/>
      <c r="AE100" s="6"/>
      <c r="AF100" s="6"/>
      <c r="AG100" s="6"/>
      <c r="AH100" s="6"/>
      <c r="AM100" s="4">
        <v>5.6477225680056957</v>
      </c>
      <c r="AN100" s="4"/>
      <c r="AO100" s="4"/>
      <c r="AQ100" s="4">
        <v>469.3029670428744</v>
      </c>
      <c r="AR100" s="4"/>
      <c r="AS100" s="4"/>
      <c r="AT100" s="4"/>
      <c r="AU100" s="4"/>
      <c r="AV100" s="4"/>
      <c r="AY100" s="4">
        <v>0</v>
      </c>
      <c r="AZ100" s="4">
        <v>474.95068961088009</v>
      </c>
      <c r="BC100" s="4">
        <v>1070.4514532620178</v>
      </c>
      <c r="BD100" s="4"/>
      <c r="BE100" s="7">
        <f>AZ100/BC100</f>
        <v>0.44369194713459359</v>
      </c>
      <c r="BF100" s="7"/>
      <c r="BP100" s="7">
        <f>U100/BC100</f>
        <v>0.34102508204206861</v>
      </c>
      <c r="BQ100" s="7">
        <f>AB100/BC100</f>
        <v>0.2152829708233378</v>
      </c>
      <c r="BR100" s="7">
        <f>AZ100/BC100</f>
        <v>0.44369194713459359</v>
      </c>
    </row>
    <row r="101" spans="1:70" x14ac:dyDescent="0.25">
      <c r="A101" t="s">
        <v>233</v>
      </c>
      <c r="B101" s="20"/>
      <c r="C101" s="19">
        <v>39860</v>
      </c>
      <c r="D101" s="20"/>
      <c r="E101" s="20"/>
      <c r="F101">
        <v>125</v>
      </c>
      <c r="G101" t="s">
        <v>77</v>
      </c>
      <c r="H101">
        <v>7.8</v>
      </c>
      <c r="U101" s="4">
        <v>410.29196825414948</v>
      </c>
      <c r="AB101" s="4">
        <v>239.99667854461114</v>
      </c>
      <c r="AC101" s="6">
        <v>4.1885886771114036</v>
      </c>
      <c r="AD101" s="6"/>
      <c r="AE101" s="6"/>
      <c r="AF101" s="6"/>
      <c r="AG101" s="6"/>
      <c r="AH101" s="6"/>
      <c r="AM101" s="4">
        <v>0</v>
      </c>
      <c r="AN101" s="4"/>
      <c r="AO101" s="4"/>
      <c r="AQ101" s="4">
        <v>654.88944612350508</v>
      </c>
      <c r="AR101" s="4"/>
      <c r="AS101" s="4"/>
      <c r="AT101" s="4"/>
      <c r="AU101" s="4"/>
      <c r="AV101" s="4"/>
      <c r="AY101" s="4">
        <v>11.526905686538962</v>
      </c>
      <c r="AZ101" s="4">
        <v>666.41635181004403</v>
      </c>
      <c r="BC101" s="4">
        <v>1316.7049986088045</v>
      </c>
      <c r="BD101" s="4"/>
      <c r="BE101" s="7">
        <f>AZ101/BC101</f>
        <v>0.50612426664603072</v>
      </c>
      <c r="BF101" s="7"/>
      <c r="BP101" s="7">
        <f>U101/BC101</f>
        <v>0.31160508138698728</v>
      </c>
      <c r="BQ101" s="7">
        <f>AB101/BC101</f>
        <v>0.18227065196698217</v>
      </c>
      <c r="BR101" s="7">
        <f>AZ101/BC101</f>
        <v>0.50612426664603072</v>
      </c>
    </row>
    <row r="102" spans="1:70" x14ac:dyDescent="0.25">
      <c r="A102" t="s">
        <v>233</v>
      </c>
      <c r="C102" s="19">
        <v>39897</v>
      </c>
      <c r="D102" s="20"/>
      <c r="E102" s="20"/>
      <c r="F102">
        <v>162</v>
      </c>
      <c r="G102" t="s">
        <v>77</v>
      </c>
      <c r="H102">
        <v>9.1999999999999993</v>
      </c>
      <c r="U102" s="4">
        <v>463.11229858566111</v>
      </c>
      <c r="AB102" s="4">
        <v>227.7381787266666</v>
      </c>
      <c r="AC102" s="6">
        <v>3.4187129000797141</v>
      </c>
      <c r="AD102" s="6"/>
      <c r="AE102" s="6"/>
      <c r="AF102" s="6"/>
      <c r="AG102" s="6"/>
      <c r="AH102" s="6"/>
      <c r="AM102" s="4">
        <v>0</v>
      </c>
      <c r="AN102" s="4"/>
      <c r="AO102" s="4"/>
      <c r="AQ102" s="4">
        <v>167.12425903453573</v>
      </c>
      <c r="AR102" s="4"/>
      <c r="AS102" s="4"/>
      <c r="AT102" s="4"/>
      <c r="AU102" s="4"/>
      <c r="AV102" s="4"/>
      <c r="AY102" s="4">
        <v>971.1358774759932</v>
      </c>
      <c r="AZ102" s="4">
        <v>1138.2601365105288</v>
      </c>
      <c r="BC102" s="4">
        <v>1829.1106138228563</v>
      </c>
      <c r="BD102" s="4"/>
      <c r="BE102" s="7">
        <f>AZ102/BC102</f>
        <v>0.62230251571913175</v>
      </c>
      <c r="BF102" s="7"/>
      <c r="BP102" s="7">
        <f>U102/BC102</f>
        <v>0.2531898809650186</v>
      </c>
      <c r="BQ102" s="7">
        <f>AB102/BC102</f>
        <v>0.12450760331584973</v>
      </c>
      <c r="BR102" s="7">
        <f>AZ102/BC102</f>
        <v>0.62230251571913175</v>
      </c>
    </row>
    <row r="103" spans="1:70" x14ac:dyDescent="0.25">
      <c r="A103" t="s">
        <v>229</v>
      </c>
      <c r="B103" s="20"/>
      <c r="C103" s="19">
        <v>39799</v>
      </c>
      <c r="D103" s="20"/>
      <c r="E103" s="20"/>
      <c r="F103">
        <v>64</v>
      </c>
      <c r="G103" t="s">
        <v>77</v>
      </c>
      <c r="H103">
        <v>7.4</v>
      </c>
      <c r="U103" s="4">
        <v>31.833347374093744</v>
      </c>
      <c r="AB103" s="4">
        <v>42.15456961437161</v>
      </c>
      <c r="AC103" s="6">
        <v>0.61907917403444268</v>
      </c>
      <c r="AD103" s="6"/>
      <c r="AE103" s="6"/>
      <c r="AF103" s="6"/>
      <c r="AG103" s="6"/>
      <c r="AH103" s="6"/>
      <c r="AM103" s="4">
        <v>2.3923020884702448</v>
      </c>
      <c r="AN103" s="4"/>
      <c r="AO103" s="4"/>
      <c r="AQ103" s="4">
        <v>0</v>
      </c>
      <c r="AR103" s="4"/>
      <c r="AS103" s="4"/>
      <c r="AT103" s="4"/>
      <c r="AU103" s="4"/>
      <c r="AV103" s="4"/>
      <c r="AY103" s="4">
        <v>0</v>
      </c>
      <c r="AZ103" s="4">
        <v>2.3923020884702448</v>
      </c>
      <c r="BC103" s="4">
        <v>76.380219076935603</v>
      </c>
      <c r="BD103" s="4"/>
      <c r="BE103" s="7">
        <f>AZ103/BC103</f>
        <v>3.1320963953514552E-2</v>
      </c>
      <c r="BF103" s="7"/>
      <c r="BP103" s="7">
        <f>U103/BC103</f>
        <v>0.41677475868495384</v>
      </c>
      <c r="BQ103" s="7">
        <f>AB103/BC103</f>
        <v>0.55190427736153158</v>
      </c>
      <c r="BR103" s="7">
        <f>AZ103/BC103</f>
        <v>3.1320963953514552E-2</v>
      </c>
    </row>
    <row r="104" spans="1:70" x14ac:dyDescent="0.25">
      <c r="A104" t="s">
        <v>229</v>
      </c>
      <c r="B104" s="20"/>
      <c r="C104" s="19">
        <v>39812</v>
      </c>
      <c r="D104" s="20"/>
      <c r="E104" s="20"/>
      <c r="F104">
        <v>77</v>
      </c>
      <c r="G104" t="s">
        <v>77</v>
      </c>
      <c r="H104">
        <v>7.4</v>
      </c>
      <c r="U104" s="4">
        <v>98.075591982617865</v>
      </c>
      <c r="AB104" s="4">
        <v>100.10507165316371</v>
      </c>
      <c r="AC104" s="6">
        <v>1.4962651376096141</v>
      </c>
      <c r="AD104" s="6"/>
      <c r="AE104" s="6"/>
      <c r="AF104" s="6"/>
      <c r="AG104" s="6"/>
      <c r="AH104" s="6"/>
      <c r="AM104" s="4">
        <v>14.548099538624328</v>
      </c>
      <c r="AN104" s="4"/>
      <c r="AO104" s="4"/>
      <c r="AQ104" s="4">
        <v>4.7373744256102857</v>
      </c>
      <c r="AR104" s="4"/>
      <c r="AS104" s="4"/>
      <c r="AT104" s="4"/>
      <c r="AU104" s="4"/>
      <c r="AV104" s="4"/>
      <c r="AY104" s="4">
        <v>0</v>
      </c>
      <c r="AZ104" s="4">
        <v>19.285473964234615</v>
      </c>
      <c r="BC104" s="4">
        <v>217.4661376000162</v>
      </c>
      <c r="BD104" s="4"/>
      <c r="BE104" s="7">
        <f>AZ104/BC104</f>
        <v>8.8682652743418106E-2</v>
      </c>
      <c r="BF104" s="7"/>
      <c r="BP104" s="7">
        <f>U104/BC104</f>
        <v>0.45099247664483538</v>
      </c>
      <c r="BQ104" s="7">
        <f>AB104/BC104</f>
        <v>0.46032487061174643</v>
      </c>
      <c r="BR104" s="7">
        <f>AZ104/BC104</f>
        <v>8.8682652743418106E-2</v>
      </c>
    </row>
    <row r="105" spans="1:70" x14ac:dyDescent="0.25">
      <c r="A105" t="s">
        <v>229</v>
      </c>
      <c r="B105" s="20"/>
      <c r="C105" s="19">
        <v>39828</v>
      </c>
      <c r="D105" s="20"/>
      <c r="E105" s="20"/>
      <c r="F105">
        <v>93</v>
      </c>
      <c r="G105" t="s">
        <v>77</v>
      </c>
      <c r="H105">
        <v>8.8000000000000007</v>
      </c>
      <c r="U105" s="4">
        <v>216.30942296097041</v>
      </c>
      <c r="AB105" s="4">
        <v>146.94357922354988</v>
      </c>
      <c r="AC105" s="6">
        <v>2.2479649344472974</v>
      </c>
      <c r="AD105" s="6"/>
      <c r="AE105" s="6"/>
      <c r="AF105" s="6"/>
      <c r="AG105" s="6"/>
      <c r="AH105" s="6"/>
      <c r="AM105" s="4">
        <v>19.279628811258913</v>
      </c>
      <c r="AN105" s="4"/>
      <c r="AO105" s="4"/>
      <c r="AQ105" s="4">
        <v>110.94364844807826</v>
      </c>
      <c r="AR105" s="4"/>
      <c r="AS105" s="4"/>
      <c r="AT105" s="4"/>
      <c r="AU105" s="4"/>
      <c r="AV105" s="4"/>
      <c r="AY105" s="4">
        <v>0</v>
      </c>
      <c r="AZ105" s="4">
        <v>130.22327725933718</v>
      </c>
      <c r="BC105" s="4">
        <v>493.47627944385738</v>
      </c>
      <c r="BD105" s="4"/>
      <c r="BE105" s="7">
        <f>AZ105/BC105</f>
        <v>0.26388963904424639</v>
      </c>
      <c r="BF105" s="7"/>
      <c r="BP105" s="7">
        <f>U105/BC105</f>
        <v>0.43833803562908613</v>
      </c>
      <c r="BQ105" s="7">
        <f>AB105/BC105</f>
        <v>0.2977723253266677</v>
      </c>
      <c r="BR105" s="7">
        <f>AZ105/BC105</f>
        <v>0.26388963904424639</v>
      </c>
    </row>
    <row r="106" spans="1:70" x14ac:dyDescent="0.25">
      <c r="A106" t="s">
        <v>229</v>
      </c>
      <c r="B106" s="20"/>
      <c r="C106" s="19">
        <v>39846</v>
      </c>
      <c r="D106" s="20"/>
      <c r="E106" s="20"/>
      <c r="F106">
        <v>111</v>
      </c>
      <c r="G106" t="s">
        <v>77</v>
      </c>
      <c r="H106">
        <v>8.4</v>
      </c>
      <c r="U106" s="4">
        <v>218.27853707200498</v>
      </c>
      <c r="AB106" s="4">
        <v>171.95566983936084</v>
      </c>
      <c r="AC106" s="6">
        <v>2.3640825747745731</v>
      </c>
      <c r="AD106" s="6"/>
      <c r="AE106" s="6"/>
      <c r="AF106" s="6"/>
      <c r="AG106" s="6"/>
      <c r="AH106" s="6"/>
      <c r="AM106" s="4">
        <v>0</v>
      </c>
      <c r="AN106" s="4"/>
      <c r="AO106" s="4"/>
      <c r="AQ106" s="4">
        <v>388.71319651358766</v>
      </c>
      <c r="AR106" s="4"/>
      <c r="AS106" s="4"/>
      <c r="AT106" s="4"/>
      <c r="AU106" s="4"/>
      <c r="AV106" s="4"/>
      <c r="AY106" s="4">
        <v>0</v>
      </c>
      <c r="AZ106" s="4">
        <v>388.71319651358766</v>
      </c>
      <c r="BC106" s="4">
        <v>778.94740342495356</v>
      </c>
      <c r="BD106" s="4"/>
      <c r="BE106" s="7">
        <f>AZ106/BC106</f>
        <v>0.49902367580205642</v>
      </c>
      <c r="BF106" s="7"/>
      <c r="BP106" s="7">
        <f>U106/BC106</f>
        <v>0.28022243364860855</v>
      </c>
      <c r="BQ106" s="7">
        <f>AB106/BC106</f>
        <v>0.22075389054933492</v>
      </c>
      <c r="BR106" s="7">
        <f>AZ106/BC106</f>
        <v>0.49902367580205642</v>
      </c>
    </row>
    <row r="107" spans="1:70" x14ac:dyDescent="0.25">
      <c r="A107" t="s">
        <v>229</v>
      </c>
      <c r="B107" s="20"/>
      <c r="C107" s="19">
        <v>39860</v>
      </c>
      <c r="D107" s="20"/>
      <c r="E107" s="20"/>
      <c r="F107">
        <v>125</v>
      </c>
      <c r="G107" t="s">
        <v>77</v>
      </c>
      <c r="H107">
        <v>7.6</v>
      </c>
      <c r="U107" s="4">
        <v>194.65138397399537</v>
      </c>
      <c r="AB107" s="4">
        <v>130.41783056835493</v>
      </c>
      <c r="AC107" s="6">
        <v>1.8094019882499062</v>
      </c>
      <c r="AD107" s="6"/>
      <c r="AE107" s="6"/>
      <c r="AF107" s="6"/>
      <c r="AG107" s="6"/>
      <c r="AH107" s="6"/>
      <c r="AM107" s="4">
        <v>0</v>
      </c>
      <c r="AN107" s="4"/>
      <c r="AO107" s="4"/>
      <c r="AQ107" s="4">
        <v>278.70830361343769</v>
      </c>
      <c r="AR107" s="4"/>
      <c r="AS107" s="4"/>
      <c r="AT107" s="4"/>
      <c r="AU107" s="4"/>
      <c r="AV107" s="4"/>
      <c r="AY107" s="4">
        <v>133.92482190622576</v>
      </c>
      <c r="AZ107" s="4">
        <v>412.63312551966345</v>
      </c>
      <c r="BC107" s="4">
        <v>737.70234006201372</v>
      </c>
      <c r="BD107" s="4"/>
      <c r="BE107" s="7">
        <f>AZ107/BC107</f>
        <v>0.5593490803959984</v>
      </c>
      <c r="BF107" s="7"/>
      <c r="BP107" s="7">
        <f>U107/BC107</f>
        <v>0.26386168702898832</v>
      </c>
      <c r="BQ107" s="7">
        <f>AB107/BC107</f>
        <v>0.17678923257501336</v>
      </c>
      <c r="BR107" s="7">
        <f>AZ107/BC107</f>
        <v>0.5593490803959984</v>
      </c>
    </row>
    <row r="108" spans="1:70" x14ac:dyDescent="0.25">
      <c r="A108" t="s">
        <v>229</v>
      </c>
      <c r="B108" s="20"/>
      <c r="C108" s="19">
        <v>39897</v>
      </c>
      <c r="D108" s="20"/>
      <c r="E108" s="20"/>
      <c r="F108">
        <v>162</v>
      </c>
      <c r="G108" t="s">
        <v>77</v>
      </c>
      <c r="H108">
        <v>8.6</v>
      </c>
      <c r="U108" s="4">
        <v>244.77292929766918</v>
      </c>
      <c r="AB108" s="4">
        <v>133.45308400025289</v>
      </c>
      <c r="AC108" s="6">
        <v>2.0053923047209152</v>
      </c>
      <c r="AD108" s="6"/>
      <c r="AE108" s="6"/>
      <c r="AF108" s="6"/>
      <c r="AG108" s="6"/>
      <c r="AH108" s="6"/>
      <c r="AM108" s="4">
        <v>0</v>
      </c>
      <c r="AN108" s="4"/>
      <c r="AO108" s="4"/>
      <c r="AQ108" s="4">
        <v>23.238017532217302</v>
      </c>
      <c r="AR108" s="4"/>
      <c r="AS108" s="4"/>
      <c r="AT108" s="4"/>
      <c r="AU108" s="4"/>
      <c r="AV108" s="4"/>
      <c r="AY108" s="4">
        <v>429.76326192244204</v>
      </c>
      <c r="AZ108" s="4">
        <v>453.00127945465937</v>
      </c>
      <c r="BC108" s="4">
        <v>831.22729275258132</v>
      </c>
      <c r="BD108" s="4"/>
      <c r="BE108" s="7">
        <f>AZ108/BC108</f>
        <v>0.54497883238958722</v>
      </c>
      <c r="BF108" s="7"/>
      <c r="BP108" s="7">
        <f>U108/BC108</f>
        <v>0.29447171842386433</v>
      </c>
      <c r="BQ108" s="7">
        <f>AB108/BC108</f>
        <v>0.16054944918654857</v>
      </c>
      <c r="BR108" s="7">
        <f>AZ108/BC108</f>
        <v>0.54497883238958722</v>
      </c>
    </row>
    <row r="109" spans="1:70" x14ac:dyDescent="0.25">
      <c r="A109" t="s">
        <v>230</v>
      </c>
      <c r="B109" s="20"/>
      <c r="C109" s="19">
        <v>39799</v>
      </c>
      <c r="D109" s="20"/>
      <c r="E109" s="20"/>
      <c r="F109">
        <v>64</v>
      </c>
      <c r="G109" t="s">
        <v>77</v>
      </c>
      <c r="H109">
        <v>7.2</v>
      </c>
      <c r="U109" s="4">
        <v>31.14477853886558</v>
      </c>
      <c r="AB109" s="4">
        <v>41.183214298679232</v>
      </c>
      <c r="AC109" s="6">
        <v>0.62401100516142949</v>
      </c>
      <c r="AD109" s="6"/>
      <c r="AE109" s="6"/>
      <c r="AF109" s="6"/>
      <c r="AG109" s="6"/>
      <c r="AH109" s="6"/>
      <c r="AM109" s="4">
        <v>3.1241584559679203</v>
      </c>
      <c r="AN109" s="4"/>
      <c r="AO109" s="4"/>
      <c r="AQ109" s="4">
        <v>0</v>
      </c>
      <c r="AR109" s="4"/>
      <c r="AS109" s="4"/>
      <c r="AT109" s="4"/>
      <c r="AU109" s="4"/>
      <c r="AV109" s="4"/>
      <c r="AY109" s="4">
        <v>0</v>
      </c>
      <c r="AZ109" s="4">
        <v>3.1241584559679203</v>
      </c>
      <c r="BC109" s="4">
        <v>75.452151293512728</v>
      </c>
      <c r="BD109" s="4"/>
      <c r="BE109" s="7">
        <f>AZ109/BC109</f>
        <v>4.1405823457767083E-2</v>
      </c>
      <c r="BF109" s="7"/>
      <c r="BP109" s="7">
        <f>U109/BC109</f>
        <v>0.41277522250771614</v>
      </c>
      <c r="BQ109" s="7">
        <f>AB109/BC109</f>
        <v>0.54581895403451686</v>
      </c>
      <c r="BR109" s="7">
        <f>AZ109/BC109</f>
        <v>4.1405823457767083E-2</v>
      </c>
    </row>
    <row r="110" spans="1:70" x14ac:dyDescent="0.25">
      <c r="A110" t="s">
        <v>230</v>
      </c>
      <c r="B110" s="20"/>
      <c r="C110" s="19">
        <v>39812</v>
      </c>
      <c r="D110" s="20"/>
      <c r="E110" s="20"/>
      <c r="F110">
        <v>77</v>
      </c>
      <c r="G110" t="s">
        <v>77</v>
      </c>
      <c r="H110">
        <v>6.2</v>
      </c>
      <c r="U110" s="4">
        <v>98.882807025292436</v>
      </c>
      <c r="AB110" s="4">
        <v>93.855127798039007</v>
      </c>
      <c r="AC110" s="6">
        <v>1.6370891948744859</v>
      </c>
      <c r="AD110" s="6"/>
      <c r="AE110" s="6"/>
      <c r="AF110" s="6"/>
      <c r="AG110" s="6"/>
      <c r="AH110" s="6"/>
      <c r="AM110" s="4">
        <v>12.500608837284545</v>
      </c>
      <c r="AN110" s="4"/>
      <c r="AO110" s="4"/>
      <c r="AQ110" s="4">
        <v>3.6551794314154593</v>
      </c>
      <c r="AR110" s="4"/>
      <c r="AS110" s="4"/>
      <c r="AT110" s="4"/>
      <c r="AU110" s="4"/>
      <c r="AV110" s="4"/>
      <c r="AY110" s="4">
        <v>0</v>
      </c>
      <c r="AZ110" s="4">
        <v>16.1557882687</v>
      </c>
      <c r="BC110" s="4">
        <v>208.89372309203145</v>
      </c>
      <c r="BD110" s="4"/>
      <c r="BE110" s="7">
        <f>AZ110/BC110</f>
        <v>7.73397497519938E-2</v>
      </c>
      <c r="BF110" s="7"/>
      <c r="BP110" s="7">
        <f>U110/BC110</f>
        <v>0.47336418520209939</v>
      </c>
      <c r="BQ110" s="7">
        <f>AB110/BC110</f>
        <v>0.4492960650459068</v>
      </c>
      <c r="BR110" s="7">
        <f>AZ110/BC110</f>
        <v>7.73397497519938E-2</v>
      </c>
    </row>
    <row r="111" spans="1:70" x14ac:dyDescent="0.25">
      <c r="A111" t="s">
        <v>230</v>
      </c>
      <c r="B111" s="20"/>
      <c r="C111" s="19">
        <v>39828</v>
      </c>
      <c r="D111" s="20"/>
      <c r="E111" s="20"/>
      <c r="F111">
        <v>93</v>
      </c>
      <c r="G111" t="s">
        <v>77</v>
      </c>
      <c r="H111">
        <v>7.8</v>
      </c>
      <c r="U111" s="4">
        <v>235.15893558722428</v>
      </c>
      <c r="AB111" s="4">
        <v>174.34703592076698</v>
      </c>
      <c r="AC111" s="6">
        <v>2.573702500595668</v>
      </c>
      <c r="AD111" s="6"/>
      <c r="AE111" s="6"/>
      <c r="AF111" s="6"/>
      <c r="AG111" s="6"/>
      <c r="AH111" s="6"/>
      <c r="AM111" s="4">
        <v>22.752754352145971</v>
      </c>
      <c r="AN111" s="4"/>
      <c r="AO111" s="4"/>
      <c r="AQ111" s="4">
        <v>104.99891039392983</v>
      </c>
      <c r="AR111" s="4"/>
      <c r="AS111" s="4"/>
      <c r="AT111" s="4"/>
      <c r="AU111" s="4"/>
      <c r="AV111" s="4"/>
      <c r="AY111" s="4">
        <v>0</v>
      </c>
      <c r="AZ111" s="4">
        <v>127.75166474607582</v>
      </c>
      <c r="BC111" s="4">
        <v>537.25763625406705</v>
      </c>
      <c r="BD111" s="4"/>
      <c r="BE111" s="7">
        <f>AZ111/BC111</f>
        <v>0.23778473515388537</v>
      </c>
      <c r="BF111" s="7"/>
      <c r="BP111" s="7">
        <f>U111/BC111</f>
        <v>0.43770236050403671</v>
      </c>
      <c r="BQ111" s="7">
        <f>AB111/BC111</f>
        <v>0.32451290434207797</v>
      </c>
      <c r="BR111" s="7">
        <f>AZ111/BC111</f>
        <v>0.23778473515388537</v>
      </c>
    </row>
    <row r="112" spans="1:70" x14ac:dyDescent="0.25">
      <c r="A112" t="s">
        <v>230</v>
      </c>
      <c r="B112" s="20"/>
      <c r="C112" s="19">
        <v>39846</v>
      </c>
      <c r="D112" s="20"/>
      <c r="E112" s="20"/>
      <c r="F112">
        <v>111</v>
      </c>
      <c r="G112" t="s">
        <v>77</v>
      </c>
      <c r="H112">
        <v>7.4</v>
      </c>
      <c r="U112" s="4">
        <v>256.66733415563101</v>
      </c>
      <c r="AB112" s="4">
        <v>184.78746473547511</v>
      </c>
      <c r="AC112" s="6">
        <v>2.6874421621672702</v>
      </c>
      <c r="AD112" s="6"/>
      <c r="AE112" s="6"/>
      <c r="AF112" s="6"/>
      <c r="AG112" s="6"/>
      <c r="AH112" s="6"/>
      <c r="AM112" s="4">
        <v>7.6765107804433644E-2</v>
      </c>
      <c r="AN112" s="4"/>
      <c r="AO112" s="4"/>
      <c r="AQ112" s="4">
        <v>404.23211366318941</v>
      </c>
      <c r="AR112" s="4"/>
      <c r="AS112" s="4"/>
      <c r="AT112" s="4"/>
      <c r="AU112" s="4"/>
      <c r="AV112" s="4"/>
      <c r="AY112" s="4">
        <v>0</v>
      </c>
      <c r="AZ112" s="4">
        <v>404.30887877099383</v>
      </c>
      <c r="BC112" s="4">
        <v>845.76367766209989</v>
      </c>
      <c r="BD112" s="4"/>
      <c r="BE112" s="7">
        <f>AZ112/BC112</f>
        <v>0.47804001218000236</v>
      </c>
      <c r="BF112" s="7"/>
      <c r="BP112" s="7">
        <f>U112/BC112</f>
        <v>0.30347405656521337</v>
      </c>
      <c r="BQ112" s="7">
        <f>AB112/BC112</f>
        <v>0.2184859312547843</v>
      </c>
      <c r="BR112" s="7">
        <f>AZ112/BC112</f>
        <v>0.47804001218000236</v>
      </c>
    </row>
    <row r="113" spans="1:70" x14ac:dyDescent="0.25">
      <c r="A113" t="s">
        <v>230</v>
      </c>
      <c r="B113" s="20"/>
      <c r="C113" s="19">
        <v>39860</v>
      </c>
      <c r="D113" s="20"/>
      <c r="E113" s="20"/>
      <c r="F113">
        <v>125</v>
      </c>
      <c r="G113" t="s">
        <v>77</v>
      </c>
      <c r="H113">
        <v>6.8</v>
      </c>
      <c r="U113" s="4">
        <v>235.02363507551013</v>
      </c>
      <c r="AB113" s="4">
        <v>168.14675243538676</v>
      </c>
      <c r="AC113" s="6">
        <v>2.3862095820281817</v>
      </c>
      <c r="AD113" s="6"/>
      <c r="AE113" s="6"/>
      <c r="AF113" s="6"/>
      <c r="AG113" s="6"/>
      <c r="AH113" s="6"/>
      <c r="AM113" s="4">
        <v>0</v>
      </c>
      <c r="AN113" s="4"/>
      <c r="AO113" s="4"/>
      <c r="AQ113" s="4">
        <v>432.40210027398115</v>
      </c>
      <c r="AR113" s="4"/>
      <c r="AS113" s="4"/>
      <c r="AT113" s="4"/>
      <c r="AU113" s="4"/>
      <c r="AV113" s="4"/>
      <c r="AY113" s="4">
        <v>90.229660608084856</v>
      </c>
      <c r="AZ113" s="4">
        <v>522.63176088206592</v>
      </c>
      <c r="BC113" s="4">
        <v>925.80214839296275</v>
      </c>
      <c r="BD113" s="4"/>
      <c r="BE113" s="7">
        <f>AZ113/BC113</f>
        <v>0.56451776633837691</v>
      </c>
      <c r="BF113" s="7"/>
      <c r="BP113" s="7">
        <f>U113/BC113</f>
        <v>0.25385946174727692</v>
      </c>
      <c r="BQ113" s="7">
        <f>AB113/BC113</f>
        <v>0.1816227719143462</v>
      </c>
      <c r="BR113" s="7">
        <f>AZ113/BC113</f>
        <v>0.56451776633837691</v>
      </c>
    </row>
    <row r="114" spans="1:70" x14ac:dyDescent="0.25">
      <c r="A114" t="s">
        <v>230</v>
      </c>
      <c r="B114" s="20"/>
      <c r="C114" s="19">
        <v>39897</v>
      </c>
      <c r="D114" s="20"/>
      <c r="E114" s="20"/>
      <c r="F114">
        <v>162</v>
      </c>
      <c r="G114" t="s">
        <v>77</v>
      </c>
      <c r="H114">
        <v>9.1999999999999993</v>
      </c>
      <c r="U114" s="4">
        <v>297.83871215552625</v>
      </c>
      <c r="AB114" s="4">
        <v>162.32728420842184</v>
      </c>
      <c r="AC114" s="6">
        <v>2.4367368959854576</v>
      </c>
      <c r="AD114" s="6"/>
      <c r="AE114" s="6"/>
      <c r="AF114" s="6"/>
      <c r="AG114" s="6"/>
      <c r="AH114" s="6"/>
      <c r="AM114" s="4">
        <v>0</v>
      </c>
      <c r="AN114" s="4"/>
      <c r="AO114" s="4"/>
      <c r="AQ114" s="4">
        <v>16.346213131625404</v>
      </c>
      <c r="AR114" s="4"/>
      <c r="AS114" s="4"/>
      <c r="AT114" s="4"/>
      <c r="AU114" s="4"/>
      <c r="AV114" s="4"/>
      <c r="AY114" s="4">
        <v>647.05574851053575</v>
      </c>
      <c r="AZ114" s="4">
        <v>663.40196164216127</v>
      </c>
      <c r="BC114" s="4">
        <v>1123.5679580061092</v>
      </c>
      <c r="BD114" s="4"/>
      <c r="BE114" s="7">
        <f>AZ114/BC114</f>
        <v>0.59044222195463691</v>
      </c>
      <c r="BF114" s="7"/>
      <c r="BP114" s="7">
        <f>U114/BC114</f>
        <v>0.26508295295646622</v>
      </c>
      <c r="BQ114" s="7">
        <f>AB114/BC114</f>
        <v>0.14447482508889706</v>
      </c>
      <c r="BR114" s="7">
        <f>AZ114/BC114</f>
        <v>0.59044222195463691</v>
      </c>
    </row>
    <row r="115" spans="1:70" x14ac:dyDescent="0.25">
      <c r="A115" t="s">
        <v>231</v>
      </c>
      <c r="B115" s="20"/>
      <c r="C115" s="19">
        <v>39799</v>
      </c>
      <c r="D115" s="20"/>
      <c r="E115" s="20"/>
      <c r="F115">
        <v>64</v>
      </c>
      <c r="G115" t="s">
        <v>77</v>
      </c>
      <c r="H115">
        <v>7.6</v>
      </c>
      <c r="U115" s="4">
        <v>30.691992663999894</v>
      </c>
      <c r="AB115" s="4">
        <v>40.071515242695156</v>
      </c>
      <c r="AC115" s="6">
        <v>0.59213449868113444</v>
      </c>
      <c r="AD115" s="6"/>
      <c r="AE115" s="6"/>
      <c r="AF115" s="6"/>
      <c r="AG115" s="6"/>
      <c r="AH115" s="6"/>
      <c r="AM115" s="4">
        <v>2.7929058745955215</v>
      </c>
      <c r="AN115" s="4"/>
      <c r="AO115" s="4"/>
      <c r="AQ115" s="4">
        <v>0</v>
      </c>
      <c r="AR115" s="4"/>
      <c r="AS115" s="4"/>
      <c r="AT115" s="4"/>
      <c r="AU115" s="4"/>
      <c r="AV115" s="4"/>
      <c r="AY115" s="4">
        <v>0</v>
      </c>
      <c r="AZ115" s="4">
        <v>2.7929058745955215</v>
      </c>
      <c r="BC115" s="4">
        <v>73.556413781290573</v>
      </c>
      <c r="BD115" s="4"/>
      <c r="BE115" s="7">
        <f>AZ115/BC115</f>
        <v>3.7969576424699357E-2</v>
      </c>
      <c r="BF115" s="7"/>
      <c r="BP115" s="7">
        <f>U115/BC115</f>
        <v>0.41725787169638429</v>
      </c>
      <c r="BQ115" s="7">
        <f>AB115/BC115</f>
        <v>0.54477255187891638</v>
      </c>
      <c r="BR115" s="7">
        <f>AZ115/BC115</f>
        <v>3.7969576424699357E-2</v>
      </c>
    </row>
    <row r="116" spans="1:70" x14ac:dyDescent="0.25">
      <c r="A116" t="s">
        <v>231</v>
      </c>
      <c r="B116" s="20"/>
      <c r="C116" s="19">
        <v>39812</v>
      </c>
      <c r="D116" s="20"/>
      <c r="E116" s="20"/>
      <c r="F116">
        <v>77</v>
      </c>
      <c r="G116" t="s">
        <v>77</v>
      </c>
      <c r="H116">
        <v>7.4</v>
      </c>
      <c r="U116" s="4">
        <v>96.804195332422665</v>
      </c>
      <c r="AB116" s="4">
        <v>104.47959124036497</v>
      </c>
      <c r="AC116" s="6">
        <v>1.6873959588592615</v>
      </c>
      <c r="AD116" s="6"/>
      <c r="AE116" s="6"/>
      <c r="AF116" s="6"/>
      <c r="AG116" s="6"/>
      <c r="AH116" s="6"/>
      <c r="AM116" s="4">
        <v>12.123697216832316</v>
      </c>
      <c r="AN116" s="4"/>
      <c r="AO116" s="4"/>
      <c r="AQ116" s="4">
        <v>3.7568895551640238</v>
      </c>
      <c r="AR116" s="4"/>
      <c r="AS116" s="4"/>
      <c r="AT116" s="4"/>
      <c r="AU116" s="4"/>
      <c r="AV116" s="4"/>
      <c r="AY116" s="4">
        <v>0</v>
      </c>
      <c r="AZ116" s="4">
        <v>15.880586771996338</v>
      </c>
      <c r="BC116" s="4">
        <v>217.16437334478397</v>
      </c>
      <c r="BD116" s="4"/>
      <c r="BE116" s="7">
        <f>AZ116/BC116</f>
        <v>7.312703519183282E-2</v>
      </c>
      <c r="BF116" s="7"/>
      <c r="BP116" s="7">
        <f>U116/BC116</f>
        <v>0.44576462447056253</v>
      </c>
      <c r="BQ116" s="7">
        <f>AB116/BC116</f>
        <v>0.48110834033760469</v>
      </c>
      <c r="BR116" s="7">
        <f>AZ116/BC116</f>
        <v>7.312703519183282E-2</v>
      </c>
    </row>
    <row r="117" spans="1:70" x14ac:dyDescent="0.25">
      <c r="A117" t="s">
        <v>231</v>
      </c>
      <c r="B117" s="20"/>
      <c r="C117" s="19">
        <v>39828</v>
      </c>
      <c r="D117" s="20"/>
      <c r="E117" s="20"/>
      <c r="F117">
        <v>93</v>
      </c>
      <c r="G117" t="s">
        <v>77</v>
      </c>
      <c r="H117">
        <v>8</v>
      </c>
      <c r="U117" s="4">
        <v>291.9079430713735</v>
      </c>
      <c r="AB117" s="4">
        <v>224.95691145259511</v>
      </c>
      <c r="AC117" s="6">
        <v>3.7135296407515193</v>
      </c>
      <c r="AD117" s="6"/>
      <c r="AE117" s="6"/>
      <c r="AF117" s="6"/>
      <c r="AG117" s="6"/>
      <c r="AH117" s="6"/>
      <c r="AM117" s="4">
        <v>27.528698273306453</v>
      </c>
      <c r="AN117" s="4"/>
      <c r="AO117" s="4"/>
      <c r="AQ117" s="4">
        <v>153.39039012993166</v>
      </c>
      <c r="AR117" s="4"/>
      <c r="AS117" s="4"/>
      <c r="AT117" s="4"/>
      <c r="AU117" s="4"/>
      <c r="AV117" s="4"/>
      <c r="AY117" s="4">
        <v>0</v>
      </c>
      <c r="AZ117" s="4">
        <v>180.91908840323811</v>
      </c>
      <c r="BC117" s="4">
        <v>697.78394292720679</v>
      </c>
      <c r="BD117" s="4"/>
      <c r="BE117" s="7">
        <f>AZ117/BC117</f>
        <v>0.25927665753425294</v>
      </c>
      <c r="BF117" s="7"/>
      <c r="BP117" s="7">
        <f>U117/BC117</f>
        <v>0.41833571269470371</v>
      </c>
      <c r="BQ117" s="7">
        <f>AB117/BC117</f>
        <v>0.32238762977104324</v>
      </c>
      <c r="BR117" s="7">
        <f>AZ117/BC117</f>
        <v>0.25927665753425294</v>
      </c>
    </row>
    <row r="118" spans="1:70" x14ac:dyDescent="0.25">
      <c r="A118" t="s">
        <v>231</v>
      </c>
      <c r="B118" s="20"/>
      <c r="C118" s="19">
        <v>39846</v>
      </c>
      <c r="D118" s="20"/>
      <c r="E118" s="20"/>
      <c r="F118">
        <v>111</v>
      </c>
      <c r="G118" t="s">
        <v>77</v>
      </c>
      <c r="H118">
        <v>8.1999999999999993</v>
      </c>
      <c r="U118" s="4">
        <v>293.69266723134604</v>
      </c>
      <c r="AB118" s="4">
        <v>208.99693383431372</v>
      </c>
      <c r="AC118" s="6">
        <v>3.9509591546815725</v>
      </c>
      <c r="AD118" s="6"/>
      <c r="AE118" s="6"/>
      <c r="AF118" s="6"/>
      <c r="AG118" s="6"/>
      <c r="AH118" s="6"/>
      <c r="AM118" s="4">
        <v>9.0748858447488576E-2</v>
      </c>
      <c r="AN118" s="4"/>
      <c r="AO118" s="4"/>
      <c r="AQ118" s="4">
        <v>465.14298784923295</v>
      </c>
      <c r="AR118" s="4"/>
      <c r="AS118" s="4"/>
      <c r="AT118" s="4"/>
      <c r="AU118" s="4"/>
      <c r="AV118" s="4"/>
      <c r="AY118" s="4">
        <v>0</v>
      </c>
      <c r="AZ118" s="4">
        <v>465.23373670768041</v>
      </c>
      <c r="BC118" s="4">
        <v>967.92333777334022</v>
      </c>
      <c r="BD118" s="4"/>
      <c r="BE118" s="7">
        <f>AZ118/BC118</f>
        <v>0.48065143028571622</v>
      </c>
      <c r="BF118" s="7"/>
      <c r="BP118" s="7">
        <f>U118/BC118</f>
        <v>0.30342554598070909</v>
      </c>
      <c r="BQ118" s="7">
        <f>AB118/BC118</f>
        <v>0.21592302373357464</v>
      </c>
      <c r="BR118" s="7">
        <f>AZ118/BC118</f>
        <v>0.48065143028571622</v>
      </c>
    </row>
    <row r="119" spans="1:70" x14ac:dyDescent="0.25">
      <c r="A119" t="s">
        <v>231</v>
      </c>
      <c r="B119" s="20"/>
      <c r="C119" s="19">
        <v>39860</v>
      </c>
      <c r="D119" s="20"/>
      <c r="E119" s="20"/>
      <c r="F119">
        <v>125</v>
      </c>
      <c r="G119" t="s">
        <v>77</v>
      </c>
      <c r="H119">
        <v>7.6</v>
      </c>
      <c r="U119" s="4">
        <v>274.19843291978913</v>
      </c>
      <c r="AB119" s="4">
        <v>200.72597248220137</v>
      </c>
      <c r="AC119" s="6">
        <v>2.779082063208552</v>
      </c>
      <c r="AD119" s="6"/>
      <c r="AE119" s="6"/>
      <c r="AF119" s="6"/>
      <c r="AG119" s="6"/>
      <c r="AH119" s="6"/>
      <c r="AM119" s="4">
        <v>0</v>
      </c>
      <c r="AN119" s="4"/>
      <c r="AO119" s="4"/>
      <c r="AQ119" s="4">
        <v>525.89537261710882</v>
      </c>
      <c r="AR119" s="4"/>
      <c r="AS119" s="4"/>
      <c r="AT119" s="4"/>
      <c r="AU119" s="4"/>
      <c r="AV119" s="4"/>
      <c r="AY119" s="4">
        <v>66.23595639039317</v>
      </c>
      <c r="AZ119" s="4">
        <v>592.13132900750202</v>
      </c>
      <c r="BC119" s="4">
        <v>1067.0557344094927</v>
      </c>
      <c r="BD119" s="4"/>
      <c r="BE119" s="7">
        <f>AZ119/BC119</f>
        <v>0.55492071305458723</v>
      </c>
      <c r="BF119" s="7"/>
      <c r="BP119" s="7">
        <f>U119/BC119</f>
        <v>0.25696730177972399</v>
      </c>
      <c r="BQ119" s="7">
        <f>AB119/BC119</f>
        <v>0.18811198516568853</v>
      </c>
      <c r="BR119" s="7">
        <f>AZ119/BC119</f>
        <v>0.55492071305458723</v>
      </c>
    </row>
    <row r="120" spans="1:70" x14ac:dyDescent="0.25">
      <c r="A120" t="s">
        <v>231</v>
      </c>
      <c r="B120" s="20"/>
      <c r="C120" s="19">
        <v>39897</v>
      </c>
      <c r="D120" s="20"/>
      <c r="E120" s="20"/>
      <c r="F120">
        <v>162</v>
      </c>
      <c r="G120" t="s">
        <v>77</v>
      </c>
      <c r="H120">
        <v>8.8000000000000007</v>
      </c>
      <c r="U120" s="4">
        <v>313.15846945964853</v>
      </c>
      <c r="AB120" s="4">
        <v>170.41917357368547</v>
      </c>
      <c r="AC120" s="6">
        <v>2.5676018718913864</v>
      </c>
      <c r="AD120" s="6"/>
      <c r="AE120" s="6"/>
      <c r="AF120" s="6"/>
      <c r="AG120" s="6"/>
      <c r="AH120" s="6"/>
      <c r="AM120" s="4">
        <v>0</v>
      </c>
      <c r="AN120" s="4"/>
      <c r="AO120" s="4"/>
      <c r="AQ120" s="4">
        <v>28.980646602993193</v>
      </c>
      <c r="AR120" s="4"/>
      <c r="AS120" s="4"/>
      <c r="AT120" s="4"/>
      <c r="AU120" s="4"/>
      <c r="AV120" s="4"/>
      <c r="AY120" s="4">
        <v>791.82952867821018</v>
      </c>
      <c r="AZ120" s="4">
        <v>820.81017528120321</v>
      </c>
      <c r="BC120" s="4">
        <v>1304.3878183145373</v>
      </c>
      <c r="BD120" s="4"/>
      <c r="BE120" s="7">
        <f>AZ120/BC120</f>
        <v>0.62926850723108696</v>
      </c>
      <c r="BF120" s="7"/>
      <c r="BP120" s="7">
        <f>U120/BC120</f>
        <v>0.24008079887183842</v>
      </c>
      <c r="BQ120" s="7">
        <f>AB120/BC120</f>
        <v>0.13065069389707451</v>
      </c>
      <c r="BR120" s="7">
        <f>AZ120/BC120</f>
        <v>0.62926850723108696</v>
      </c>
    </row>
    <row r="121" spans="1:70" x14ac:dyDescent="0.25">
      <c r="A121" t="s">
        <v>239</v>
      </c>
      <c r="B121" t="s">
        <v>227</v>
      </c>
      <c r="C121" s="19">
        <v>39360</v>
      </c>
      <c r="F121">
        <v>0</v>
      </c>
      <c r="G121" t="s">
        <v>77</v>
      </c>
      <c r="V121" s="4"/>
      <c r="AB121" s="7"/>
      <c r="AM121"/>
      <c r="AN121"/>
      <c r="AO121"/>
      <c r="AQ121"/>
      <c r="AR121"/>
      <c r="AS121"/>
      <c r="AT121"/>
      <c r="AU121"/>
      <c r="AV121"/>
    </row>
    <row r="122" spans="1:70" x14ac:dyDescent="0.25">
      <c r="A122" t="s">
        <v>239</v>
      </c>
      <c r="B122" t="s">
        <v>227</v>
      </c>
      <c r="C122" s="19">
        <v>39366</v>
      </c>
      <c r="F122">
        <v>6</v>
      </c>
      <c r="G122" t="s">
        <v>77</v>
      </c>
      <c r="V122" s="4"/>
      <c r="AB122" s="7"/>
      <c r="AM122"/>
      <c r="AN122"/>
      <c r="AO122"/>
      <c r="AQ122"/>
      <c r="AR122"/>
      <c r="AS122"/>
      <c r="AT122"/>
      <c r="AU122"/>
      <c r="AV122"/>
    </row>
    <row r="123" spans="1:70" x14ac:dyDescent="0.25">
      <c r="A123" t="s">
        <v>239</v>
      </c>
      <c r="B123" t="s">
        <v>227</v>
      </c>
      <c r="C123" s="19">
        <v>39423</v>
      </c>
      <c r="F123">
        <v>63</v>
      </c>
      <c r="G123" t="s">
        <v>77</v>
      </c>
      <c r="L123">
        <v>330.4</v>
      </c>
      <c r="M123">
        <v>12.52</v>
      </c>
      <c r="AM123"/>
      <c r="AN123"/>
      <c r="AO123"/>
      <c r="AQ123"/>
      <c r="AR123"/>
      <c r="AS123"/>
      <c r="AT123"/>
      <c r="AU123"/>
      <c r="AV123"/>
    </row>
    <row r="124" spans="1:70" x14ac:dyDescent="0.25">
      <c r="A124" t="s">
        <v>239</v>
      </c>
      <c r="B124" t="s">
        <v>227</v>
      </c>
      <c r="C124" s="19">
        <v>39428</v>
      </c>
      <c r="F124">
        <v>68</v>
      </c>
      <c r="G124" t="s">
        <v>77</v>
      </c>
      <c r="H124">
        <v>8.4</v>
      </c>
      <c r="U124">
        <v>59.785891091251507</v>
      </c>
      <c r="AB124">
        <v>70.745931479499603</v>
      </c>
      <c r="AC124">
        <v>1.0623654101791682</v>
      </c>
      <c r="AM124">
        <v>8.8912911208413821</v>
      </c>
      <c r="AN124"/>
      <c r="AO124"/>
      <c r="AQ124">
        <v>0</v>
      </c>
      <c r="AR124"/>
      <c r="AS124"/>
      <c r="AT124"/>
      <c r="AU124"/>
      <c r="AV124"/>
      <c r="AY124">
        <v>0</v>
      </c>
      <c r="AZ124">
        <v>8.8912911208413821</v>
      </c>
      <c r="BC124">
        <v>139.42311369159248</v>
      </c>
      <c r="BE124" s="7">
        <f>AZ124/BC124</f>
        <v>6.3772002255731763E-2</v>
      </c>
      <c r="BF124" s="7"/>
      <c r="BP124" s="7">
        <f>U124/BC124</f>
        <v>0.42880903681077903</v>
      </c>
      <c r="BQ124" s="7">
        <f>AB124/BC124</f>
        <v>0.50741896093348937</v>
      </c>
      <c r="BR124" s="7">
        <f>AZ124/BC124</f>
        <v>6.3772002255731763E-2</v>
      </c>
    </row>
    <row r="125" spans="1:70" x14ac:dyDescent="0.25">
      <c r="A125" t="s">
        <v>239</v>
      </c>
      <c r="B125" t="s">
        <v>227</v>
      </c>
      <c r="C125" s="19">
        <v>39430</v>
      </c>
      <c r="F125">
        <v>70</v>
      </c>
      <c r="G125" t="s">
        <v>77</v>
      </c>
      <c r="L125">
        <v>481.59999999999997</v>
      </c>
      <c r="M125">
        <v>12.96</v>
      </c>
      <c r="AM125"/>
      <c r="AN125"/>
      <c r="AO125"/>
      <c r="AQ125"/>
      <c r="AR125"/>
      <c r="AS125"/>
      <c r="AT125"/>
      <c r="AU125"/>
      <c r="AV125"/>
    </row>
    <row r="126" spans="1:70" x14ac:dyDescent="0.25">
      <c r="A126" t="s">
        <v>239</v>
      </c>
      <c r="B126" t="s">
        <v>227</v>
      </c>
      <c r="C126" s="19">
        <v>39437</v>
      </c>
      <c r="F126">
        <v>77</v>
      </c>
      <c r="G126" t="s">
        <v>77</v>
      </c>
      <c r="L126">
        <v>639.6</v>
      </c>
      <c r="M126">
        <v>16.28</v>
      </c>
      <c r="AM126"/>
      <c r="AN126"/>
      <c r="AO126"/>
      <c r="AQ126"/>
      <c r="AR126"/>
      <c r="AS126"/>
      <c r="AT126"/>
      <c r="AU126"/>
      <c r="AV126"/>
    </row>
    <row r="127" spans="1:70" x14ac:dyDescent="0.25">
      <c r="A127" t="s">
        <v>239</v>
      </c>
      <c r="B127" t="s">
        <v>227</v>
      </c>
      <c r="C127" s="19">
        <v>39444</v>
      </c>
      <c r="F127">
        <v>84</v>
      </c>
      <c r="G127" t="s">
        <v>77</v>
      </c>
      <c r="L127">
        <v>765.19999999999993</v>
      </c>
      <c r="M127">
        <v>16.559999999999999</v>
      </c>
      <c r="AM127"/>
      <c r="AN127"/>
      <c r="AO127"/>
      <c r="AQ127"/>
      <c r="AR127"/>
      <c r="AS127"/>
      <c r="AT127"/>
      <c r="AU127"/>
      <c r="AV127"/>
    </row>
    <row r="128" spans="1:70" x14ac:dyDescent="0.25">
      <c r="A128" t="s">
        <v>239</v>
      </c>
      <c r="B128" t="s">
        <v>227</v>
      </c>
      <c r="C128" s="19">
        <v>39454</v>
      </c>
      <c r="F128">
        <v>94</v>
      </c>
      <c r="G128" t="s">
        <v>77</v>
      </c>
      <c r="L128">
        <v>899.9</v>
      </c>
      <c r="M128">
        <v>18.757999999999999</v>
      </c>
      <c r="AM128"/>
      <c r="AN128"/>
      <c r="AO128"/>
      <c r="AQ128"/>
      <c r="AR128"/>
      <c r="AS128"/>
      <c r="AT128"/>
      <c r="AU128"/>
      <c r="AV128"/>
    </row>
    <row r="129" spans="1:70" x14ac:dyDescent="0.25">
      <c r="A129" t="s">
        <v>239</v>
      </c>
      <c r="B129" t="s">
        <v>227</v>
      </c>
      <c r="C129" s="19">
        <v>39456</v>
      </c>
      <c r="F129">
        <v>96</v>
      </c>
      <c r="G129" t="s">
        <v>77</v>
      </c>
      <c r="H129">
        <v>9.4</v>
      </c>
      <c r="U129">
        <v>273.55472681547326</v>
      </c>
      <c r="AB129">
        <v>197.362871791804</v>
      </c>
      <c r="AC129">
        <v>3.0062715889200993</v>
      </c>
      <c r="AM129">
        <v>28.141684270466236</v>
      </c>
      <c r="AN129"/>
      <c r="AO129"/>
      <c r="AQ129">
        <v>88.571455085936165</v>
      </c>
      <c r="AR129"/>
      <c r="AS129"/>
      <c r="AT129"/>
      <c r="AU129"/>
      <c r="AV129"/>
      <c r="AY129">
        <v>0</v>
      </c>
      <c r="AZ129">
        <v>116.71313935640242</v>
      </c>
      <c r="BC129">
        <v>587.63073796367962</v>
      </c>
      <c r="BE129" s="7">
        <f>AZ129/BC129</f>
        <v>0.19861646407546543</v>
      </c>
      <c r="BF129" s="7"/>
      <c r="BP129" s="7">
        <f>U129/BC129</f>
        <v>0.46552147316769732</v>
      </c>
      <c r="BQ129" s="7">
        <f>AB129/BC129</f>
        <v>0.33586206275683733</v>
      </c>
      <c r="BR129" s="7">
        <f>AZ129/BC129</f>
        <v>0.19861646407546543</v>
      </c>
    </row>
    <row r="130" spans="1:70" x14ac:dyDescent="0.25">
      <c r="A130" t="s">
        <v>239</v>
      </c>
      <c r="B130" t="s">
        <v>227</v>
      </c>
      <c r="C130" s="19">
        <v>39469</v>
      </c>
      <c r="F130">
        <v>109</v>
      </c>
      <c r="G130" t="s">
        <v>77</v>
      </c>
      <c r="L130">
        <v>988.40000000000009</v>
      </c>
      <c r="M130">
        <v>20.079999999999998</v>
      </c>
      <c r="AM130"/>
      <c r="AN130"/>
      <c r="AO130"/>
      <c r="AQ130"/>
      <c r="AR130"/>
      <c r="AS130"/>
      <c r="AT130"/>
      <c r="AU130"/>
      <c r="AV130"/>
    </row>
    <row r="131" spans="1:70" x14ac:dyDescent="0.25">
      <c r="A131" t="s">
        <v>239</v>
      </c>
      <c r="B131" t="s">
        <v>227</v>
      </c>
      <c r="C131" s="19">
        <v>39471</v>
      </c>
      <c r="F131">
        <v>111</v>
      </c>
      <c r="G131" t="s">
        <v>77</v>
      </c>
      <c r="H131">
        <v>7.4</v>
      </c>
      <c r="U131">
        <v>314.04233252987393</v>
      </c>
      <c r="AB131">
        <v>219.91583551779644</v>
      </c>
      <c r="AC131">
        <v>3.5813493313974538</v>
      </c>
      <c r="AM131">
        <v>13.684505972246146</v>
      </c>
      <c r="AN131"/>
      <c r="AO131"/>
      <c r="AQ131">
        <v>300.22148397675772</v>
      </c>
      <c r="AR131"/>
      <c r="AS131"/>
      <c r="AT131"/>
      <c r="AU131"/>
      <c r="AV131"/>
      <c r="AY131">
        <v>0</v>
      </c>
      <c r="AZ131">
        <v>313.90598994900392</v>
      </c>
      <c r="BC131">
        <v>847.86415799667407</v>
      </c>
      <c r="BE131" s="7">
        <f>AZ131/BC131</f>
        <v>0.37023146572287974</v>
      </c>
      <c r="BF131" s="7"/>
      <c r="BP131" s="7">
        <f>U131/BC131</f>
        <v>0.370392272828103</v>
      </c>
      <c r="BQ131" s="7">
        <f>AB131/BC131</f>
        <v>0.25937626144901754</v>
      </c>
      <c r="BR131" s="7">
        <f>AZ131/BC131</f>
        <v>0.37023146572287974</v>
      </c>
    </row>
    <row r="132" spans="1:70" x14ac:dyDescent="0.25">
      <c r="A132" t="s">
        <v>239</v>
      </c>
      <c r="B132" t="s">
        <v>227</v>
      </c>
      <c r="C132" s="19">
        <v>39476</v>
      </c>
      <c r="F132">
        <v>116</v>
      </c>
      <c r="G132" t="s">
        <v>77</v>
      </c>
      <c r="V132" s="4"/>
      <c r="AB132" s="7"/>
      <c r="AM132"/>
      <c r="AN132"/>
      <c r="AO132"/>
      <c r="AQ132"/>
      <c r="AR132"/>
      <c r="AS132"/>
      <c r="AT132"/>
      <c r="AU132"/>
      <c r="AV132"/>
    </row>
    <row r="133" spans="1:70" x14ac:dyDescent="0.25">
      <c r="A133" t="s">
        <v>239</v>
      </c>
      <c r="B133" t="s">
        <v>227</v>
      </c>
      <c r="C133" s="19">
        <v>39477</v>
      </c>
      <c r="F133">
        <v>117</v>
      </c>
      <c r="G133" t="s">
        <v>77</v>
      </c>
      <c r="L133">
        <v>1016.8000000000001</v>
      </c>
      <c r="M133">
        <v>21</v>
      </c>
      <c r="AM133"/>
      <c r="AN133"/>
      <c r="AO133"/>
      <c r="AQ133"/>
      <c r="AR133"/>
      <c r="AS133"/>
      <c r="AT133"/>
      <c r="AU133"/>
      <c r="AV133"/>
    </row>
    <row r="134" spans="1:70" x14ac:dyDescent="0.25">
      <c r="A134" t="s">
        <v>239</v>
      </c>
      <c r="B134" t="s">
        <v>227</v>
      </c>
      <c r="C134" s="19">
        <v>39492</v>
      </c>
      <c r="F134">
        <v>132</v>
      </c>
      <c r="G134" t="s">
        <v>77</v>
      </c>
      <c r="L134">
        <v>1036.4000000000001</v>
      </c>
      <c r="M134">
        <v>22.76</v>
      </c>
      <c r="AM134"/>
      <c r="AN134"/>
      <c r="AO134"/>
      <c r="AQ134"/>
      <c r="AR134"/>
      <c r="AS134"/>
      <c r="AT134"/>
      <c r="AU134"/>
      <c r="AV134"/>
    </row>
    <row r="135" spans="1:70" x14ac:dyDescent="0.25">
      <c r="A135" t="s">
        <v>239</v>
      </c>
      <c r="B135" t="s">
        <v>227</v>
      </c>
      <c r="C135" s="19">
        <v>39498</v>
      </c>
      <c r="F135">
        <v>138</v>
      </c>
      <c r="G135" t="s">
        <v>77</v>
      </c>
      <c r="H135">
        <v>10</v>
      </c>
      <c r="U135">
        <v>409.89027710613402</v>
      </c>
      <c r="AB135">
        <v>256.52170216641071</v>
      </c>
      <c r="AC135">
        <v>4.0361481098865903</v>
      </c>
      <c r="AM135">
        <v>1.3458893313158837</v>
      </c>
      <c r="AN135"/>
      <c r="AO135"/>
      <c r="AQ135">
        <v>730.90073278791203</v>
      </c>
      <c r="AR135"/>
      <c r="AS135"/>
      <c r="AT135"/>
      <c r="AU135"/>
      <c r="AV135"/>
      <c r="AY135">
        <v>28.103849791100458</v>
      </c>
      <c r="AZ135">
        <v>760.35047191032834</v>
      </c>
      <c r="BC135">
        <v>1426.7624511828731</v>
      </c>
      <c r="BE135" s="7">
        <f>AZ135/BC135</f>
        <v>0.53292015869912435</v>
      </c>
      <c r="BF135" s="7"/>
      <c r="BP135" s="7">
        <f>U135/BC135</f>
        <v>0.28728698093106531</v>
      </c>
      <c r="BQ135" s="7">
        <f>AB135/BC135</f>
        <v>0.17979286036981038</v>
      </c>
      <c r="BR135" s="7">
        <f>AZ135/BC135</f>
        <v>0.53292015869912435</v>
      </c>
    </row>
    <row r="136" spans="1:70" x14ac:dyDescent="0.25">
      <c r="A136" t="s">
        <v>239</v>
      </c>
      <c r="B136" t="s">
        <v>227</v>
      </c>
      <c r="C136" s="19">
        <v>39533</v>
      </c>
      <c r="F136">
        <v>173</v>
      </c>
      <c r="G136" t="s">
        <v>77</v>
      </c>
      <c r="H136">
        <v>7.4</v>
      </c>
      <c r="U136">
        <v>456.03855932801872</v>
      </c>
      <c r="AB136">
        <v>269.70937267404918</v>
      </c>
      <c r="AC136">
        <v>3.8571883501943822</v>
      </c>
      <c r="AM136">
        <v>4.5632809797377893</v>
      </c>
      <c r="AN136"/>
      <c r="AO136"/>
      <c r="AQ136">
        <v>278.98442204316223</v>
      </c>
      <c r="AR136"/>
      <c r="AS136"/>
      <c r="AT136"/>
      <c r="AU136"/>
      <c r="AV136"/>
      <c r="AY136">
        <v>704.19474580562473</v>
      </c>
      <c r="AZ136">
        <v>987.74244882852486</v>
      </c>
      <c r="BC136">
        <v>1713.4903808305928</v>
      </c>
      <c r="BE136" s="7">
        <f>AZ136/BC136</f>
        <v>0.57645053621469944</v>
      </c>
      <c r="BF136" s="7"/>
      <c r="BP136" s="7">
        <f>U136/BC136</f>
        <v>0.26614596990440048</v>
      </c>
      <c r="BQ136" s="7">
        <f>AB136/BC136</f>
        <v>0.15740349388089997</v>
      </c>
      <c r="BR136" s="7">
        <f>AZ136/BC136</f>
        <v>0.57645053621469944</v>
      </c>
    </row>
    <row r="137" spans="1:70" x14ac:dyDescent="0.25">
      <c r="A137" t="s">
        <v>239</v>
      </c>
      <c r="B137" t="s">
        <v>227</v>
      </c>
      <c r="C137" s="19">
        <v>39538</v>
      </c>
      <c r="F137">
        <v>178</v>
      </c>
      <c r="G137" t="s">
        <v>77</v>
      </c>
      <c r="V137" s="4"/>
      <c r="AB137" s="7"/>
      <c r="AM137"/>
      <c r="AN137"/>
      <c r="AO137"/>
      <c r="AQ137"/>
      <c r="AR137"/>
      <c r="AS137"/>
      <c r="AT137"/>
      <c r="AU137"/>
      <c r="AV137"/>
    </row>
    <row r="138" spans="1:70" x14ac:dyDescent="0.25">
      <c r="A138" t="s">
        <v>239</v>
      </c>
      <c r="B138" t="s">
        <v>227</v>
      </c>
      <c r="C138" s="19">
        <v>39539</v>
      </c>
      <c r="F138">
        <v>179</v>
      </c>
      <c r="G138" t="s">
        <v>77</v>
      </c>
      <c r="V138" s="4"/>
      <c r="AB138" s="7"/>
      <c r="AM138"/>
      <c r="AN138"/>
      <c r="AO138"/>
      <c r="AQ138"/>
      <c r="AR138"/>
      <c r="AS138"/>
      <c r="AT138"/>
      <c r="AU138"/>
      <c r="AV138"/>
    </row>
    <row r="139" spans="1:70" x14ac:dyDescent="0.25">
      <c r="A139" t="s">
        <v>239</v>
      </c>
      <c r="B139" t="s">
        <v>227</v>
      </c>
      <c r="C139" s="19"/>
      <c r="F139" s="11"/>
      <c r="G139" t="s">
        <v>77</v>
      </c>
      <c r="V139" s="4"/>
      <c r="AB139" s="7"/>
      <c r="AM139"/>
      <c r="AN139"/>
      <c r="AO139"/>
      <c r="AQ139"/>
      <c r="AR139"/>
      <c r="AS139"/>
      <c r="AT139"/>
      <c r="AU139"/>
      <c r="AV139"/>
    </row>
    <row r="140" spans="1:70" x14ac:dyDescent="0.25">
      <c r="A140" t="s">
        <v>239</v>
      </c>
      <c r="B140" t="s">
        <v>227</v>
      </c>
      <c r="C140" s="19"/>
      <c r="F140" s="11"/>
      <c r="G140" t="s">
        <v>77</v>
      </c>
      <c r="V140" s="4"/>
      <c r="AB140" s="7"/>
      <c r="AM140"/>
      <c r="AN140"/>
      <c r="AO140"/>
      <c r="AQ140"/>
      <c r="AR140"/>
      <c r="AS140"/>
      <c r="AT140"/>
      <c r="AU140"/>
      <c r="AV140"/>
    </row>
    <row r="141" spans="1:70" x14ac:dyDescent="0.25">
      <c r="A141" t="s">
        <v>239</v>
      </c>
      <c r="B141" t="s">
        <v>227</v>
      </c>
      <c r="C141" s="19"/>
      <c r="F141" s="11"/>
      <c r="G141" t="s">
        <v>77</v>
      </c>
      <c r="V141" s="4"/>
      <c r="AB141" s="7"/>
      <c r="AM141"/>
      <c r="AN141"/>
      <c r="AO141"/>
      <c r="AQ141"/>
      <c r="AR141"/>
      <c r="AS141"/>
      <c r="AT141"/>
      <c r="AU141"/>
      <c r="AV141"/>
    </row>
    <row r="142" spans="1:70" x14ac:dyDescent="0.25">
      <c r="A142" t="s">
        <v>239</v>
      </c>
      <c r="B142" t="s">
        <v>227</v>
      </c>
      <c r="C142" s="19"/>
      <c r="F142" s="11"/>
      <c r="G142" t="s">
        <v>77</v>
      </c>
      <c r="V142" s="4"/>
      <c r="AB142" s="7"/>
      <c r="AM142"/>
      <c r="AN142"/>
      <c r="AO142"/>
      <c r="AQ142"/>
      <c r="AR142"/>
      <c r="AS142"/>
      <c r="AT142"/>
      <c r="AU142"/>
      <c r="AV142"/>
    </row>
    <row r="143" spans="1:70" x14ac:dyDescent="0.25">
      <c r="A143" t="s">
        <v>240</v>
      </c>
      <c r="B143" t="s">
        <v>228</v>
      </c>
      <c r="C143" s="19">
        <v>39360</v>
      </c>
      <c r="F143">
        <v>0</v>
      </c>
      <c r="G143" t="s">
        <v>77</v>
      </c>
      <c r="V143" s="4"/>
      <c r="AB143" s="7"/>
      <c r="AM143"/>
      <c r="AN143"/>
      <c r="AO143"/>
      <c r="AQ143"/>
      <c r="AR143"/>
      <c r="AS143"/>
      <c r="AT143"/>
      <c r="AU143"/>
      <c r="AV143"/>
    </row>
    <row r="144" spans="1:70" x14ac:dyDescent="0.25">
      <c r="A144" t="s">
        <v>240</v>
      </c>
      <c r="B144" t="s">
        <v>228</v>
      </c>
      <c r="C144" s="19">
        <v>39366</v>
      </c>
      <c r="F144">
        <v>6</v>
      </c>
      <c r="G144" t="s">
        <v>77</v>
      </c>
      <c r="V144" s="4"/>
      <c r="AB144" s="7"/>
      <c r="AM144"/>
      <c r="AN144"/>
      <c r="AO144"/>
      <c r="AQ144"/>
      <c r="AR144"/>
      <c r="AS144"/>
      <c r="AT144"/>
      <c r="AU144"/>
      <c r="AV144"/>
    </row>
    <row r="145" spans="1:79" x14ac:dyDescent="0.25">
      <c r="A145" t="s">
        <v>240</v>
      </c>
      <c r="B145" t="s">
        <v>228</v>
      </c>
      <c r="C145" s="19">
        <v>39423</v>
      </c>
      <c r="F145">
        <v>63</v>
      </c>
      <c r="G145" t="s">
        <v>77</v>
      </c>
      <c r="L145">
        <v>330.4</v>
      </c>
      <c r="AC145" s="21"/>
      <c r="AM145"/>
      <c r="AN145"/>
      <c r="AO145"/>
      <c r="AQ145"/>
      <c r="AR145"/>
      <c r="AS145"/>
      <c r="AT145"/>
      <c r="AU145"/>
      <c r="AV145"/>
      <c r="BT145" s="21"/>
      <c r="BU145" s="21"/>
      <c r="BW145" s="21"/>
      <c r="BX145" s="21"/>
      <c r="BY145" s="21"/>
      <c r="BZ145" s="21"/>
      <c r="CA145" s="21"/>
    </row>
    <row r="146" spans="1:79" x14ac:dyDescent="0.25">
      <c r="A146" t="s">
        <v>240</v>
      </c>
      <c r="B146" t="s">
        <v>228</v>
      </c>
      <c r="C146" s="19">
        <v>39428</v>
      </c>
      <c r="F146">
        <v>68</v>
      </c>
      <c r="G146" t="s">
        <v>77</v>
      </c>
      <c r="H146">
        <v>8.1999999999999993</v>
      </c>
      <c r="U146">
        <v>64.041986727997667</v>
      </c>
      <c r="AB146">
        <v>73.055945670640995</v>
      </c>
      <c r="AC146" s="21">
        <v>1.1584700266246051</v>
      </c>
      <c r="AM146">
        <v>8.8120725073835171</v>
      </c>
      <c r="AN146"/>
      <c r="AO146"/>
      <c r="AQ146">
        <v>0</v>
      </c>
      <c r="AR146"/>
      <c r="AS146"/>
      <c r="AT146"/>
      <c r="AU146"/>
      <c r="AV146"/>
      <c r="AY146">
        <v>0</v>
      </c>
      <c r="AZ146">
        <v>8.8120725073835171</v>
      </c>
      <c r="BC146">
        <v>145.91000490602215</v>
      </c>
      <c r="BE146" s="7">
        <f>AZ146/BC146</f>
        <v>6.0393888089162941E-2</v>
      </c>
      <c r="BF146" s="7"/>
      <c r="BP146" s="7">
        <f>U146/BC146</f>
        <v>0.43891429356914824</v>
      </c>
      <c r="BQ146" s="7">
        <f>AB146/BC146</f>
        <v>0.50069181834168897</v>
      </c>
      <c r="BR146" s="7">
        <f>AZ146/BC146</f>
        <v>6.0393888089162941E-2</v>
      </c>
      <c r="BT146" s="21"/>
      <c r="BU146" s="21"/>
      <c r="BW146" s="21"/>
      <c r="BX146" s="21"/>
      <c r="BY146" s="21"/>
      <c r="BZ146" s="21"/>
      <c r="CA146" s="21"/>
    </row>
    <row r="147" spans="1:79" x14ac:dyDescent="0.25">
      <c r="A147" t="s">
        <v>240</v>
      </c>
      <c r="B147" t="s">
        <v>228</v>
      </c>
      <c r="C147" s="19">
        <v>39430</v>
      </c>
      <c r="F147">
        <v>70</v>
      </c>
      <c r="G147" t="s">
        <v>77</v>
      </c>
      <c r="L147">
        <v>477.2</v>
      </c>
      <c r="M147">
        <v>12.48</v>
      </c>
      <c r="AC147" s="21"/>
      <c r="AM147"/>
      <c r="AN147"/>
      <c r="AO147"/>
      <c r="AQ147"/>
      <c r="AR147"/>
      <c r="AS147"/>
      <c r="AT147"/>
      <c r="AU147"/>
      <c r="AV147"/>
      <c r="BT147" s="21"/>
      <c r="BU147" s="21"/>
      <c r="BW147" s="21"/>
      <c r="BX147" s="21"/>
      <c r="BY147" s="21"/>
      <c r="BZ147" s="21"/>
      <c r="CA147" s="21"/>
    </row>
    <row r="148" spans="1:79" x14ac:dyDescent="0.25">
      <c r="A148" t="s">
        <v>240</v>
      </c>
      <c r="B148" t="s">
        <v>228</v>
      </c>
      <c r="C148" s="19">
        <v>39437</v>
      </c>
      <c r="F148">
        <v>77</v>
      </c>
      <c r="G148" t="s">
        <v>77</v>
      </c>
      <c r="L148">
        <v>639.6</v>
      </c>
      <c r="M148">
        <v>15.68</v>
      </c>
      <c r="AC148" s="21"/>
      <c r="AM148"/>
      <c r="AN148"/>
      <c r="AO148"/>
      <c r="AQ148"/>
      <c r="AR148"/>
      <c r="AS148"/>
      <c r="AT148"/>
      <c r="AU148"/>
      <c r="AV148"/>
      <c r="BT148" s="21"/>
      <c r="BU148" s="21"/>
      <c r="BW148" s="21"/>
      <c r="BX148" s="21"/>
      <c r="BY148" s="21"/>
      <c r="BZ148" s="21"/>
      <c r="CA148" s="21"/>
    </row>
    <row r="149" spans="1:79" x14ac:dyDescent="0.25">
      <c r="A149" t="s">
        <v>240</v>
      </c>
      <c r="B149" t="s">
        <v>228</v>
      </c>
      <c r="C149" s="19">
        <v>39444</v>
      </c>
      <c r="F149">
        <v>84</v>
      </c>
      <c r="G149" t="s">
        <v>77</v>
      </c>
      <c r="L149">
        <v>755.19999999999993</v>
      </c>
      <c r="M149">
        <v>16.079999999999998</v>
      </c>
      <c r="AC149" s="21"/>
      <c r="AM149"/>
      <c r="AN149"/>
      <c r="AO149"/>
      <c r="AQ149"/>
      <c r="AR149"/>
      <c r="AS149"/>
      <c r="AT149"/>
      <c r="AU149"/>
      <c r="AV149"/>
      <c r="BT149" s="21"/>
      <c r="BU149" s="21"/>
      <c r="BW149" s="21"/>
      <c r="BX149" s="21"/>
      <c r="BY149" s="21"/>
      <c r="BZ149" s="21"/>
      <c r="CA149" s="21"/>
    </row>
    <row r="150" spans="1:79" x14ac:dyDescent="0.25">
      <c r="A150" t="s">
        <v>240</v>
      </c>
      <c r="B150" t="s">
        <v>228</v>
      </c>
      <c r="C150" s="19">
        <v>39454</v>
      </c>
      <c r="F150">
        <v>94</v>
      </c>
      <c r="G150" t="s">
        <v>77</v>
      </c>
      <c r="L150">
        <v>926.4</v>
      </c>
      <c r="M150">
        <v>18.658000000000001</v>
      </c>
      <c r="AM150"/>
      <c r="AN150"/>
      <c r="AO150"/>
      <c r="AQ150"/>
      <c r="AR150"/>
      <c r="AS150"/>
      <c r="AT150"/>
      <c r="AU150"/>
      <c r="AV150"/>
    </row>
    <row r="151" spans="1:79" x14ac:dyDescent="0.25">
      <c r="A151" t="s">
        <v>240</v>
      </c>
      <c r="B151" t="s">
        <v>228</v>
      </c>
      <c r="C151" s="19">
        <v>39456</v>
      </c>
      <c r="F151">
        <v>96</v>
      </c>
      <c r="G151" t="s">
        <v>77</v>
      </c>
      <c r="H151">
        <v>9.6</v>
      </c>
      <c r="U151">
        <v>295.15005820866202</v>
      </c>
      <c r="AB151">
        <v>203.06257734539088</v>
      </c>
      <c r="AC151">
        <v>3.461271235372164</v>
      </c>
      <c r="AM151">
        <v>28.619697782553761</v>
      </c>
      <c r="AN151"/>
      <c r="AO151"/>
      <c r="AQ151">
        <v>94.03282589629525</v>
      </c>
      <c r="AR151"/>
      <c r="AS151"/>
      <c r="AT151"/>
      <c r="AU151"/>
      <c r="AV151"/>
      <c r="AY151">
        <v>0</v>
      </c>
      <c r="AZ151">
        <v>122.65252367884901</v>
      </c>
      <c r="BC151">
        <v>620.86515923290187</v>
      </c>
      <c r="BE151" s="7">
        <f>AZ151/BC151</f>
        <v>0.19755098487148159</v>
      </c>
      <c r="BF151" s="7"/>
      <c r="BP151" s="7">
        <f>U151/BC151</f>
        <v>0.47538511997247368</v>
      </c>
      <c r="BQ151" s="7">
        <f>AB151/BC151</f>
        <v>0.32706389515604478</v>
      </c>
      <c r="BR151" s="7">
        <f>AZ151/BC151</f>
        <v>0.19755098487148159</v>
      </c>
    </row>
    <row r="152" spans="1:79" x14ac:dyDescent="0.25">
      <c r="A152" t="s">
        <v>240</v>
      </c>
      <c r="B152" t="s">
        <v>228</v>
      </c>
      <c r="C152" s="19">
        <v>39469</v>
      </c>
      <c r="F152">
        <v>109</v>
      </c>
      <c r="G152" t="s">
        <v>77</v>
      </c>
      <c r="L152">
        <v>1058.8</v>
      </c>
      <c r="M152">
        <v>20.04</v>
      </c>
      <c r="AM152"/>
      <c r="AN152"/>
      <c r="AO152"/>
      <c r="AQ152"/>
      <c r="AR152"/>
      <c r="AS152"/>
      <c r="AT152"/>
      <c r="AU152"/>
      <c r="AV152"/>
    </row>
    <row r="153" spans="1:79" x14ac:dyDescent="0.25">
      <c r="A153" t="s">
        <v>240</v>
      </c>
      <c r="B153" t="s">
        <v>228</v>
      </c>
      <c r="C153" s="19">
        <v>39471</v>
      </c>
      <c r="F153">
        <v>111</v>
      </c>
      <c r="G153" t="s">
        <v>77</v>
      </c>
      <c r="H153">
        <v>9</v>
      </c>
      <c r="U153">
        <v>380.79902248357564</v>
      </c>
      <c r="AB153">
        <v>251.75649013397532</v>
      </c>
      <c r="AC153">
        <v>4.4603729006321613</v>
      </c>
      <c r="AM153">
        <v>11.734104769890383</v>
      </c>
      <c r="AN153"/>
      <c r="AO153"/>
      <c r="AQ153">
        <v>296.87831666686554</v>
      </c>
      <c r="AR153"/>
      <c r="AS153"/>
      <c r="AT153"/>
      <c r="AU153"/>
      <c r="AV153"/>
      <c r="AY153">
        <v>0</v>
      </c>
      <c r="AZ153">
        <v>308.61242143675588</v>
      </c>
      <c r="BC153">
        <v>941.1679340543069</v>
      </c>
      <c r="BE153" s="7">
        <f>AZ153/BC153</f>
        <v>0.3279036718849247</v>
      </c>
      <c r="BF153" s="7"/>
      <c r="BP153" s="7">
        <f>U153/BC153</f>
        <v>0.4046026311618931</v>
      </c>
      <c r="BQ153" s="7">
        <f>AB153/BC153</f>
        <v>0.2674936969531822</v>
      </c>
      <c r="BR153" s="7">
        <f>AZ153/BC153</f>
        <v>0.3279036718849247</v>
      </c>
    </row>
    <row r="154" spans="1:79" x14ac:dyDescent="0.25">
      <c r="A154" t="s">
        <v>240</v>
      </c>
      <c r="B154" t="s">
        <v>228</v>
      </c>
      <c r="C154" s="19">
        <v>39477</v>
      </c>
      <c r="F154">
        <v>117</v>
      </c>
      <c r="G154" t="s">
        <v>77</v>
      </c>
      <c r="L154">
        <v>1105.2</v>
      </c>
      <c r="M154">
        <v>21.32</v>
      </c>
      <c r="AM154"/>
      <c r="AN154"/>
      <c r="AO154"/>
      <c r="AQ154"/>
      <c r="AR154"/>
      <c r="AS154"/>
      <c r="AT154"/>
      <c r="AU154"/>
      <c r="AV154"/>
    </row>
    <row r="155" spans="1:79" x14ac:dyDescent="0.25">
      <c r="A155" t="s">
        <v>240</v>
      </c>
      <c r="B155" t="s">
        <v>228</v>
      </c>
      <c r="C155" s="19">
        <v>39480</v>
      </c>
      <c r="F155">
        <v>120</v>
      </c>
      <c r="G155" t="s">
        <v>77</v>
      </c>
      <c r="V155" s="4"/>
      <c r="AB155" s="7"/>
      <c r="AM155"/>
      <c r="AN155"/>
      <c r="AO155"/>
      <c r="AQ155"/>
      <c r="AR155"/>
      <c r="AS155"/>
      <c r="AT155"/>
      <c r="AU155"/>
      <c r="AV155"/>
    </row>
    <row r="156" spans="1:79" x14ac:dyDescent="0.25">
      <c r="A156" t="s">
        <v>240</v>
      </c>
      <c r="B156" t="s">
        <v>228</v>
      </c>
      <c r="C156" s="19">
        <v>39492</v>
      </c>
      <c r="F156">
        <v>132</v>
      </c>
      <c r="G156" t="s">
        <v>77</v>
      </c>
      <c r="L156">
        <v>1127.2</v>
      </c>
      <c r="M156">
        <v>23.48</v>
      </c>
      <c r="AM156"/>
      <c r="AN156"/>
      <c r="AO156"/>
      <c r="AQ156"/>
      <c r="AR156"/>
      <c r="AS156"/>
      <c r="AT156"/>
      <c r="AU156"/>
      <c r="AV156"/>
    </row>
    <row r="157" spans="1:79" x14ac:dyDescent="0.25">
      <c r="A157" t="s">
        <v>240</v>
      </c>
      <c r="B157" t="s">
        <v>228</v>
      </c>
      <c r="C157" s="19">
        <v>39498</v>
      </c>
      <c r="F157">
        <v>138</v>
      </c>
      <c r="G157" t="s">
        <v>77</v>
      </c>
      <c r="H157">
        <v>7.6</v>
      </c>
      <c r="U157">
        <v>392.11660183075617</v>
      </c>
      <c r="AB157">
        <v>232.91770136206569</v>
      </c>
      <c r="AC157">
        <v>3.7909090075304461</v>
      </c>
      <c r="AM157">
        <v>1.4006710270706999</v>
      </c>
      <c r="AN157"/>
      <c r="AO157"/>
      <c r="AQ157">
        <v>573.59429871809527</v>
      </c>
      <c r="AR157"/>
      <c r="AS157"/>
      <c r="AT157"/>
      <c r="AU157"/>
      <c r="AV157"/>
      <c r="AY157">
        <v>18.930225668439505</v>
      </c>
      <c r="AZ157">
        <v>593.92519541360548</v>
      </c>
      <c r="BC157">
        <v>1218.9594986064274</v>
      </c>
      <c r="BE157" s="7">
        <f>AZ157/BC157</f>
        <v>0.48723948260184946</v>
      </c>
      <c r="BF157" s="7"/>
      <c r="BP157" s="7">
        <f>U157/BC157</f>
        <v>0.32168140309751275</v>
      </c>
      <c r="BQ157" s="7">
        <f>AB157/BC157</f>
        <v>0.19107911430063781</v>
      </c>
      <c r="BR157" s="7">
        <f>AZ157/BC157</f>
        <v>0.48723948260184946</v>
      </c>
    </row>
    <row r="158" spans="1:79" x14ac:dyDescent="0.25">
      <c r="A158" t="s">
        <v>240</v>
      </c>
      <c r="B158" t="s">
        <v>228</v>
      </c>
      <c r="C158" s="19">
        <v>39500</v>
      </c>
      <c r="F158">
        <v>140</v>
      </c>
      <c r="G158" t="s">
        <v>77</v>
      </c>
      <c r="L158">
        <v>1164.4000000000001</v>
      </c>
      <c r="M158">
        <v>24.058</v>
      </c>
      <c r="AM158"/>
      <c r="AN158"/>
      <c r="AO158"/>
      <c r="AQ158"/>
      <c r="AR158"/>
      <c r="AS158"/>
      <c r="AT158"/>
      <c r="AU158"/>
      <c r="AV158"/>
    </row>
    <row r="159" spans="1:79" x14ac:dyDescent="0.25">
      <c r="A159" t="s">
        <v>240</v>
      </c>
      <c r="B159" t="s">
        <v>228</v>
      </c>
      <c r="C159" s="19">
        <v>39533</v>
      </c>
      <c r="F159">
        <v>173</v>
      </c>
      <c r="G159" t="s">
        <v>77</v>
      </c>
      <c r="H159">
        <v>9</v>
      </c>
      <c r="U159">
        <v>611.28580282313487</v>
      </c>
      <c r="AB159">
        <v>268.38140288622628</v>
      </c>
      <c r="AC159">
        <v>3.9257140689116339</v>
      </c>
      <c r="AM159">
        <v>0.54352586832724259</v>
      </c>
      <c r="AN159"/>
      <c r="AO159"/>
      <c r="AQ159">
        <v>291.7149247061642</v>
      </c>
      <c r="AR159"/>
      <c r="AS159"/>
      <c r="AT159"/>
      <c r="AU159"/>
      <c r="AV159"/>
      <c r="AY159">
        <v>724.03734112376765</v>
      </c>
      <c r="AZ159">
        <v>1016.295791698259</v>
      </c>
      <c r="BC159">
        <v>1895.9629974076204</v>
      </c>
      <c r="BE159" s="7">
        <f>AZ159/BC159</f>
        <v>0.53603144844485673</v>
      </c>
      <c r="BF159" s="7"/>
      <c r="BP159" s="7">
        <f>U159/BC159</f>
        <v>0.32241441613520699</v>
      </c>
      <c r="BQ159" s="7">
        <f>AB159/BC159</f>
        <v>0.14155413541993611</v>
      </c>
      <c r="BR159" s="7">
        <f>AZ159/BC159</f>
        <v>0.53603144844485673</v>
      </c>
    </row>
    <row r="160" spans="1:79" x14ac:dyDescent="0.25">
      <c r="A160" t="s">
        <v>240</v>
      </c>
      <c r="B160" t="s">
        <v>228</v>
      </c>
      <c r="C160" s="19">
        <v>39538</v>
      </c>
      <c r="F160">
        <v>178</v>
      </c>
      <c r="G160" t="s">
        <v>77</v>
      </c>
      <c r="V160" s="4"/>
      <c r="AB160" s="7"/>
      <c r="AM160"/>
      <c r="AN160"/>
      <c r="AO160"/>
      <c r="AQ160"/>
      <c r="AR160"/>
      <c r="AS160"/>
      <c r="AT160"/>
      <c r="AU160"/>
      <c r="AV160"/>
    </row>
    <row r="161" spans="1:79" x14ac:dyDescent="0.25">
      <c r="A161" t="s">
        <v>240</v>
      </c>
      <c r="B161" t="s">
        <v>228</v>
      </c>
      <c r="C161" s="19">
        <v>39539</v>
      </c>
      <c r="F161">
        <v>179</v>
      </c>
      <c r="G161" t="s">
        <v>77</v>
      </c>
      <c r="V161" s="4"/>
      <c r="AB161" s="7"/>
      <c r="AM161"/>
      <c r="AN161"/>
      <c r="AO161"/>
      <c r="AQ161"/>
      <c r="AR161"/>
      <c r="AS161"/>
      <c r="AT161"/>
      <c r="AU161"/>
      <c r="AV161"/>
    </row>
    <row r="162" spans="1:79" x14ac:dyDescent="0.25">
      <c r="A162" t="s">
        <v>240</v>
      </c>
      <c r="B162" t="s">
        <v>228</v>
      </c>
      <c r="C162" s="19"/>
      <c r="F162" s="11"/>
      <c r="G162" t="s">
        <v>77</v>
      </c>
      <c r="V162" s="4"/>
      <c r="AB162" s="7"/>
      <c r="AM162"/>
      <c r="AN162"/>
      <c r="AO162"/>
      <c r="AQ162"/>
      <c r="AR162"/>
      <c r="AS162"/>
      <c r="AT162"/>
      <c r="AU162"/>
      <c r="AV162"/>
    </row>
    <row r="163" spans="1:79" x14ac:dyDescent="0.25">
      <c r="A163" t="s">
        <v>240</v>
      </c>
      <c r="B163" t="s">
        <v>228</v>
      </c>
      <c r="C163" s="19"/>
      <c r="F163" s="11"/>
      <c r="G163" t="s">
        <v>77</v>
      </c>
      <c r="V163" s="4"/>
      <c r="AB163" s="7"/>
      <c r="AM163"/>
      <c r="AN163"/>
      <c r="AO163"/>
      <c r="AQ163"/>
      <c r="AR163"/>
      <c r="AS163"/>
      <c r="AT163"/>
      <c r="AU163"/>
      <c r="AV163"/>
    </row>
    <row r="164" spans="1:79" x14ac:dyDescent="0.25">
      <c r="A164" t="s">
        <v>240</v>
      </c>
      <c r="B164" t="s">
        <v>228</v>
      </c>
      <c r="C164" s="19"/>
      <c r="F164" s="11"/>
      <c r="G164" t="s">
        <v>77</v>
      </c>
      <c r="V164" s="4"/>
      <c r="AB164" s="7"/>
      <c r="AM164"/>
      <c r="AN164"/>
      <c r="AO164"/>
      <c r="AQ164"/>
      <c r="AR164"/>
      <c r="AS164"/>
      <c r="AT164"/>
      <c r="AU164"/>
      <c r="AV164"/>
    </row>
    <row r="165" spans="1:79" x14ac:dyDescent="0.25">
      <c r="A165" t="s">
        <v>240</v>
      </c>
      <c r="B165" t="s">
        <v>228</v>
      </c>
      <c r="C165" s="19"/>
      <c r="F165" s="11"/>
      <c r="G165" t="s">
        <v>77</v>
      </c>
      <c r="V165" s="4"/>
      <c r="AB165" s="7"/>
      <c r="AM165"/>
      <c r="AN165"/>
      <c r="AO165"/>
      <c r="AQ165"/>
      <c r="AR165"/>
      <c r="AS165"/>
      <c r="AT165"/>
      <c r="AU165"/>
      <c r="AV165"/>
    </row>
    <row r="166" spans="1:79" x14ac:dyDescent="0.25">
      <c r="A166" t="s">
        <v>241</v>
      </c>
      <c r="B166" t="s">
        <v>224</v>
      </c>
      <c r="C166" s="19">
        <v>39360</v>
      </c>
      <c r="F166">
        <v>0</v>
      </c>
      <c r="G166" t="s">
        <v>77</v>
      </c>
      <c r="V166" s="4"/>
      <c r="AB166" s="7"/>
      <c r="AC166" s="4"/>
      <c r="AD166" s="4"/>
      <c r="AE166" s="4"/>
      <c r="AF166" s="4"/>
      <c r="AG166" s="4"/>
      <c r="AH166" s="4"/>
      <c r="AM166"/>
      <c r="AN166"/>
      <c r="AO166"/>
      <c r="AQ166"/>
      <c r="AR166"/>
      <c r="AS166"/>
      <c r="AT166"/>
      <c r="AU166"/>
      <c r="AV166"/>
    </row>
    <row r="167" spans="1:79" x14ac:dyDescent="0.25">
      <c r="A167" t="s">
        <v>241</v>
      </c>
      <c r="B167" t="s">
        <v>224</v>
      </c>
      <c r="C167" s="19">
        <v>39366</v>
      </c>
      <c r="F167">
        <v>6</v>
      </c>
      <c r="G167" t="s">
        <v>77</v>
      </c>
      <c r="V167" s="4"/>
      <c r="AB167" s="7"/>
      <c r="AM167"/>
      <c r="AN167"/>
      <c r="AO167"/>
      <c r="AQ167"/>
      <c r="AR167"/>
      <c r="AS167"/>
      <c r="AT167"/>
      <c r="AU167"/>
      <c r="AV167"/>
    </row>
    <row r="168" spans="1:79" x14ac:dyDescent="0.25">
      <c r="A168" t="s">
        <v>241</v>
      </c>
      <c r="B168" t="s">
        <v>224</v>
      </c>
      <c r="C168" s="19">
        <v>39423</v>
      </c>
      <c r="F168">
        <v>63</v>
      </c>
      <c r="G168" t="s">
        <v>77</v>
      </c>
      <c r="L168">
        <v>330.4</v>
      </c>
      <c r="V168" s="4"/>
      <c r="AB168" s="7"/>
      <c r="AM168"/>
      <c r="AN168"/>
      <c r="AO168"/>
      <c r="AQ168"/>
      <c r="AR168"/>
      <c r="AS168"/>
      <c r="AT168"/>
      <c r="AU168"/>
      <c r="AV168"/>
    </row>
    <row r="169" spans="1:79" x14ac:dyDescent="0.25">
      <c r="A169" t="s">
        <v>241</v>
      </c>
      <c r="B169" t="s">
        <v>224</v>
      </c>
      <c r="C169" s="19">
        <v>39428</v>
      </c>
      <c r="F169">
        <v>68</v>
      </c>
      <c r="G169" t="s">
        <v>77</v>
      </c>
      <c r="H169">
        <v>9</v>
      </c>
      <c r="U169">
        <v>54.872040141892739</v>
      </c>
      <c r="AB169">
        <v>67.346352639004451</v>
      </c>
      <c r="AC169">
        <v>1.0620840712773529</v>
      </c>
      <c r="AM169">
        <v>7.1283378907325456</v>
      </c>
      <c r="AN169"/>
      <c r="AO169"/>
      <c r="AQ169">
        <v>0</v>
      </c>
      <c r="AR169"/>
      <c r="AS169"/>
      <c r="AT169"/>
      <c r="AU169"/>
      <c r="AV169"/>
      <c r="AY169">
        <v>0</v>
      </c>
      <c r="AZ169">
        <v>7.1283378907325456</v>
      </c>
      <c r="BC169">
        <v>129.34673067162973</v>
      </c>
      <c r="BE169" s="7">
        <f>AZ169/BC169</f>
        <v>5.5110305871040002E-2</v>
      </c>
      <c r="BF169" s="7"/>
      <c r="BP169" s="7">
        <f>U169/BC169</f>
        <v>0.42422440719584498</v>
      </c>
      <c r="BQ169" s="7">
        <f>AB169/BC169</f>
        <v>0.52066528693311509</v>
      </c>
      <c r="BR169" s="7">
        <f>AZ169/BC169</f>
        <v>5.5110305871040002E-2</v>
      </c>
    </row>
    <row r="170" spans="1:79" x14ac:dyDescent="0.25">
      <c r="A170" t="s">
        <v>241</v>
      </c>
      <c r="B170" t="s">
        <v>224</v>
      </c>
      <c r="C170" s="19">
        <v>39430</v>
      </c>
      <c r="F170">
        <v>70</v>
      </c>
      <c r="G170" t="s">
        <v>77</v>
      </c>
      <c r="L170">
        <v>476.8</v>
      </c>
      <c r="M170">
        <v>12.96</v>
      </c>
      <c r="V170" s="4"/>
      <c r="AB170" s="7"/>
      <c r="AM170"/>
      <c r="AN170"/>
      <c r="AO170"/>
      <c r="AQ170"/>
      <c r="AR170"/>
      <c r="AS170"/>
      <c r="AT170"/>
      <c r="AU170"/>
      <c r="AV170"/>
    </row>
    <row r="171" spans="1:79" x14ac:dyDescent="0.25">
      <c r="A171" t="s">
        <v>241</v>
      </c>
      <c r="B171" t="s">
        <v>224</v>
      </c>
      <c r="C171" s="19">
        <v>39437</v>
      </c>
      <c r="F171">
        <v>77</v>
      </c>
      <c r="G171" t="s">
        <v>77</v>
      </c>
      <c r="L171">
        <v>608.40000000000009</v>
      </c>
      <c r="M171">
        <v>15.72</v>
      </c>
      <c r="V171" s="4"/>
      <c r="AB171" s="7"/>
      <c r="AC171" s="21"/>
      <c r="AM171"/>
      <c r="AN171"/>
      <c r="AO171"/>
      <c r="AQ171"/>
      <c r="AR171"/>
      <c r="AS171"/>
      <c r="AT171"/>
      <c r="AU171"/>
      <c r="AV171"/>
      <c r="BT171" s="21"/>
      <c r="BU171" s="21"/>
      <c r="BW171" s="21"/>
      <c r="BX171" s="21"/>
      <c r="BY171" s="21"/>
      <c r="BZ171" s="21"/>
      <c r="CA171" s="21"/>
    </row>
    <row r="172" spans="1:79" x14ac:dyDescent="0.25">
      <c r="A172" t="s">
        <v>241</v>
      </c>
      <c r="B172" t="s">
        <v>224</v>
      </c>
      <c r="C172" s="19">
        <v>39444</v>
      </c>
      <c r="F172">
        <v>84</v>
      </c>
      <c r="G172" t="s">
        <v>77</v>
      </c>
      <c r="L172">
        <v>712</v>
      </c>
      <c r="M172">
        <v>16.2</v>
      </c>
      <c r="V172" s="4"/>
      <c r="AB172" s="7"/>
      <c r="AC172" s="21"/>
      <c r="AM172"/>
      <c r="AN172"/>
      <c r="AO172"/>
      <c r="AQ172"/>
      <c r="AR172"/>
      <c r="AS172"/>
      <c r="AT172"/>
      <c r="AU172"/>
      <c r="AV172"/>
      <c r="BT172" s="21"/>
      <c r="BU172" s="21"/>
      <c r="BW172" s="21"/>
      <c r="BX172" s="21"/>
      <c r="BY172" s="21"/>
      <c r="BZ172" s="21"/>
      <c r="CA172" s="21"/>
    </row>
    <row r="173" spans="1:79" x14ac:dyDescent="0.25">
      <c r="A173" t="s">
        <v>241</v>
      </c>
      <c r="B173" t="s">
        <v>224</v>
      </c>
      <c r="C173" s="19">
        <v>39454</v>
      </c>
      <c r="F173">
        <v>94</v>
      </c>
      <c r="G173" t="s">
        <v>77</v>
      </c>
      <c r="L173">
        <v>807.90000000000009</v>
      </c>
      <c r="M173">
        <v>16.859000000000002</v>
      </c>
      <c r="V173" s="4"/>
      <c r="AB173" s="7"/>
      <c r="AC173" s="21"/>
      <c r="AM173"/>
      <c r="AN173"/>
      <c r="AO173"/>
      <c r="AQ173"/>
      <c r="AR173"/>
      <c r="AS173"/>
      <c r="AT173"/>
      <c r="AU173"/>
      <c r="AV173"/>
      <c r="BT173" s="21"/>
      <c r="BU173" s="21"/>
      <c r="BW173" s="21"/>
      <c r="BX173" s="21"/>
      <c r="BY173" s="21"/>
      <c r="BZ173" s="21"/>
      <c r="CA173" s="21"/>
    </row>
    <row r="174" spans="1:79" x14ac:dyDescent="0.25">
      <c r="A174" t="s">
        <v>241</v>
      </c>
      <c r="B174" t="s">
        <v>224</v>
      </c>
      <c r="C174" s="19">
        <v>39456</v>
      </c>
      <c r="F174">
        <v>96</v>
      </c>
      <c r="G174" t="s">
        <v>77</v>
      </c>
      <c r="H174">
        <v>8.4</v>
      </c>
      <c r="U174">
        <v>213.29746183072521</v>
      </c>
      <c r="AB174">
        <v>164.1266929124462</v>
      </c>
      <c r="AC174" s="21">
        <v>2.3240681576077606</v>
      </c>
      <c r="AM174">
        <v>25.325603214832647</v>
      </c>
      <c r="AN174"/>
      <c r="AO174"/>
      <c r="AQ174">
        <v>109.77283586797223</v>
      </c>
      <c r="AR174"/>
      <c r="AS174"/>
      <c r="AT174"/>
      <c r="AU174"/>
      <c r="AV174"/>
      <c r="AY174">
        <v>0</v>
      </c>
      <c r="AZ174">
        <v>135.09843908280487</v>
      </c>
      <c r="BC174">
        <v>512.5225938259764</v>
      </c>
      <c r="BE174" s="7">
        <f>AZ174/BC174</f>
        <v>0.26359508968043005</v>
      </c>
      <c r="BF174" s="7"/>
      <c r="BP174" s="7">
        <f>U174/BC174</f>
        <v>0.41617182227706617</v>
      </c>
      <c r="BQ174" s="7">
        <f>AB174/BC174</f>
        <v>0.32023308804250356</v>
      </c>
      <c r="BR174" s="7">
        <f>AZ174/BC174</f>
        <v>0.26359508968043005</v>
      </c>
      <c r="BT174" s="21"/>
      <c r="BU174" s="21"/>
      <c r="BW174" s="21"/>
      <c r="BX174" s="21"/>
      <c r="BY174" s="21"/>
      <c r="BZ174" s="21"/>
      <c r="CA174" s="21"/>
    </row>
    <row r="175" spans="1:79" x14ac:dyDescent="0.25">
      <c r="A175" t="s">
        <v>241</v>
      </c>
      <c r="B175" t="s">
        <v>224</v>
      </c>
      <c r="C175" s="19">
        <v>39459</v>
      </c>
      <c r="F175">
        <v>99</v>
      </c>
      <c r="G175" t="s">
        <v>77</v>
      </c>
      <c r="V175" s="4"/>
      <c r="AB175" s="7"/>
      <c r="AC175" s="21"/>
      <c r="AM175"/>
      <c r="AN175"/>
      <c r="AO175"/>
      <c r="AQ175"/>
      <c r="AR175"/>
      <c r="AS175"/>
      <c r="AT175"/>
      <c r="AU175"/>
      <c r="AV175"/>
      <c r="BT175" s="21"/>
      <c r="BU175" s="21"/>
      <c r="BW175" s="21"/>
      <c r="BX175" s="21"/>
      <c r="BY175" s="21"/>
      <c r="BZ175" s="21"/>
      <c r="CA175" s="21"/>
    </row>
    <row r="176" spans="1:79" x14ac:dyDescent="0.25">
      <c r="A176" t="s">
        <v>241</v>
      </c>
      <c r="B176" t="s">
        <v>224</v>
      </c>
      <c r="C176" s="19">
        <v>39469</v>
      </c>
      <c r="F176">
        <v>109</v>
      </c>
      <c r="G176" t="s">
        <v>77</v>
      </c>
      <c r="L176">
        <v>817.6</v>
      </c>
      <c r="M176">
        <v>17.36</v>
      </c>
      <c r="V176" s="4"/>
      <c r="AB176" s="7"/>
      <c r="AM176"/>
      <c r="AN176"/>
      <c r="AO176"/>
      <c r="AQ176"/>
      <c r="AR176"/>
      <c r="AS176"/>
      <c r="AT176"/>
      <c r="AU176"/>
      <c r="AV176"/>
    </row>
    <row r="177" spans="1:70" x14ac:dyDescent="0.25">
      <c r="A177" t="s">
        <v>241</v>
      </c>
      <c r="B177" t="s">
        <v>224</v>
      </c>
      <c r="C177" s="19">
        <v>39471</v>
      </c>
      <c r="F177">
        <v>111</v>
      </c>
      <c r="G177" t="s">
        <v>77</v>
      </c>
      <c r="H177">
        <v>8.8000000000000007</v>
      </c>
      <c r="U177">
        <v>266.79145417371313</v>
      </c>
      <c r="AB177">
        <v>191.96417241617451</v>
      </c>
      <c r="AC177">
        <v>2.777420125191612</v>
      </c>
      <c r="AM177">
        <v>2.2588987338809283</v>
      </c>
      <c r="AN177"/>
      <c r="AO177"/>
      <c r="AQ177">
        <v>337.8242247866491</v>
      </c>
      <c r="AR177"/>
      <c r="AS177"/>
      <c r="AT177"/>
      <c r="AU177"/>
      <c r="AV177"/>
      <c r="AY177">
        <v>0</v>
      </c>
      <c r="AZ177">
        <v>340.08312352052997</v>
      </c>
      <c r="BC177">
        <v>798.83875011041766</v>
      </c>
      <c r="BE177" s="7">
        <f>AZ177/BC177</f>
        <v>0.42572186623836505</v>
      </c>
      <c r="BF177" s="7"/>
      <c r="BP177" s="7">
        <f>U177/BC177</f>
        <v>0.33397410195341237</v>
      </c>
      <c r="BQ177" s="7">
        <f>AB177/BC177</f>
        <v>0.24030403180822249</v>
      </c>
      <c r="BR177" s="7">
        <f>AZ177/BC177</f>
        <v>0.42572186623836505</v>
      </c>
    </row>
    <row r="178" spans="1:70" x14ac:dyDescent="0.25">
      <c r="A178" t="s">
        <v>241</v>
      </c>
      <c r="B178" t="s">
        <v>224</v>
      </c>
      <c r="C178" s="19">
        <v>39477</v>
      </c>
      <c r="F178">
        <v>117</v>
      </c>
      <c r="G178" t="s">
        <v>77</v>
      </c>
      <c r="L178">
        <v>835.19999999999993</v>
      </c>
      <c r="M178">
        <v>18.28</v>
      </c>
      <c r="V178" s="4"/>
      <c r="AB178" s="7"/>
      <c r="AM178"/>
      <c r="AN178"/>
      <c r="AO178"/>
      <c r="AQ178"/>
      <c r="AR178"/>
      <c r="AS178"/>
      <c r="AT178"/>
      <c r="AU178"/>
      <c r="AV178"/>
    </row>
    <row r="179" spans="1:70" x14ac:dyDescent="0.25">
      <c r="A179" t="s">
        <v>241</v>
      </c>
      <c r="B179" t="s">
        <v>224</v>
      </c>
      <c r="C179" s="19">
        <v>39498</v>
      </c>
      <c r="F179">
        <v>138</v>
      </c>
      <c r="G179" t="s">
        <v>77</v>
      </c>
      <c r="H179">
        <v>8</v>
      </c>
      <c r="U179">
        <v>261.94290792077493</v>
      </c>
      <c r="AB179">
        <v>192.33380821412902</v>
      </c>
      <c r="AC179">
        <v>2.4883531817131597</v>
      </c>
      <c r="AM179">
        <v>0.10941758241758241</v>
      </c>
      <c r="AN179"/>
      <c r="AO179"/>
      <c r="AQ179">
        <v>562.74271704376781</v>
      </c>
      <c r="AR179"/>
      <c r="AS179"/>
      <c r="AT179"/>
      <c r="AU179"/>
      <c r="AV179"/>
      <c r="AY179">
        <v>117.70830298580313</v>
      </c>
      <c r="AZ179">
        <v>680.5604376119885</v>
      </c>
      <c r="BC179">
        <v>1134.8371537468925</v>
      </c>
      <c r="BE179" s="7">
        <f>AZ179/BC179</f>
        <v>0.59969876326747118</v>
      </c>
      <c r="BF179" s="7"/>
      <c r="BP179" s="7">
        <f>U179/BC179</f>
        <v>0.23081982032040269</v>
      </c>
      <c r="BQ179" s="7">
        <f>AB179/BC179</f>
        <v>0.16948141641212608</v>
      </c>
      <c r="BR179" s="7">
        <f>AZ179/BC179</f>
        <v>0.59969876326747118</v>
      </c>
    </row>
    <row r="180" spans="1:70" x14ac:dyDescent="0.25">
      <c r="A180" t="s">
        <v>241</v>
      </c>
      <c r="B180" t="s">
        <v>224</v>
      </c>
      <c r="C180" s="19">
        <v>39533</v>
      </c>
      <c r="F180">
        <v>173</v>
      </c>
      <c r="G180" t="s">
        <v>77</v>
      </c>
      <c r="H180">
        <v>8.4</v>
      </c>
      <c r="U180">
        <v>328.00776463520356</v>
      </c>
      <c r="AB180">
        <v>150.75567338334358</v>
      </c>
      <c r="AC180">
        <v>1.7037408215746814</v>
      </c>
      <c r="AM180">
        <v>3.6151823789873694</v>
      </c>
      <c r="AN180"/>
      <c r="AO180"/>
      <c r="AQ180">
        <v>13.855180650062962</v>
      </c>
      <c r="AR180"/>
      <c r="AS180"/>
      <c r="AT180"/>
      <c r="AU180"/>
      <c r="AV180"/>
      <c r="AY180">
        <v>702.40893522116505</v>
      </c>
      <c r="AZ180">
        <v>719.87929825021524</v>
      </c>
      <c r="BC180">
        <v>1198.6427362687625</v>
      </c>
      <c r="BE180" s="7">
        <f>AZ180/BC180</f>
        <v>0.60057870161639404</v>
      </c>
      <c r="BF180" s="7"/>
      <c r="BP180" s="7">
        <f>U180/BC180</f>
        <v>0.27364931577214918</v>
      </c>
      <c r="BQ180" s="7">
        <f>AB180/BC180</f>
        <v>0.12577198261145661</v>
      </c>
      <c r="BR180" s="7">
        <f>AZ180/BC180</f>
        <v>0.60057870161639404</v>
      </c>
    </row>
    <row r="181" spans="1:70" x14ac:dyDescent="0.25">
      <c r="A181" t="s">
        <v>241</v>
      </c>
      <c r="B181" t="s">
        <v>224</v>
      </c>
      <c r="C181" s="19">
        <v>39538</v>
      </c>
      <c r="F181">
        <v>178</v>
      </c>
      <c r="G181" t="s">
        <v>77</v>
      </c>
      <c r="V181" s="4"/>
      <c r="AB181" s="7"/>
      <c r="AM181"/>
      <c r="AN181"/>
      <c r="AO181"/>
      <c r="AQ181"/>
      <c r="AR181"/>
      <c r="AS181"/>
      <c r="AT181"/>
      <c r="AU181"/>
      <c r="AV181"/>
    </row>
    <row r="182" spans="1:70" x14ac:dyDescent="0.25">
      <c r="A182" t="s">
        <v>241</v>
      </c>
      <c r="B182" t="s">
        <v>224</v>
      </c>
      <c r="C182" s="19">
        <v>39539</v>
      </c>
      <c r="F182">
        <v>179</v>
      </c>
      <c r="G182" t="s">
        <v>77</v>
      </c>
      <c r="V182" s="4"/>
      <c r="AB182" s="7"/>
      <c r="AM182"/>
      <c r="AN182"/>
      <c r="AO182"/>
      <c r="AQ182"/>
      <c r="AR182"/>
      <c r="AS182"/>
      <c r="AT182"/>
      <c r="AU182"/>
      <c r="AV182"/>
    </row>
    <row r="183" spans="1:70" x14ac:dyDescent="0.25">
      <c r="A183" t="s">
        <v>241</v>
      </c>
      <c r="B183" t="s">
        <v>224</v>
      </c>
      <c r="C183" s="19"/>
      <c r="F183" s="11"/>
      <c r="G183" t="s">
        <v>77</v>
      </c>
      <c r="V183" s="4"/>
      <c r="AB183" s="7"/>
      <c r="AM183"/>
      <c r="AN183"/>
      <c r="AO183"/>
      <c r="AQ183"/>
      <c r="AR183"/>
      <c r="AS183"/>
      <c r="AT183"/>
      <c r="AU183"/>
      <c r="AV183"/>
    </row>
    <row r="184" spans="1:70" x14ac:dyDescent="0.25">
      <c r="A184" t="s">
        <v>241</v>
      </c>
      <c r="B184" t="s">
        <v>224</v>
      </c>
      <c r="C184" s="19"/>
      <c r="F184" s="11"/>
      <c r="G184" t="s">
        <v>77</v>
      </c>
      <c r="V184" s="4"/>
      <c r="AB184" s="7"/>
      <c r="AM184"/>
      <c r="AN184"/>
      <c r="AO184"/>
      <c r="AQ184"/>
      <c r="AR184"/>
      <c r="AS184"/>
      <c r="AT184"/>
      <c r="AU184"/>
      <c r="AV184"/>
    </row>
    <row r="185" spans="1:70" x14ac:dyDescent="0.25">
      <c r="A185" t="s">
        <v>241</v>
      </c>
      <c r="B185" t="s">
        <v>224</v>
      </c>
      <c r="C185" s="19"/>
      <c r="F185" s="11"/>
      <c r="G185" t="s">
        <v>77</v>
      </c>
      <c r="V185" s="4"/>
      <c r="AB185" s="7"/>
      <c r="AM185"/>
      <c r="AN185"/>
      <c r="AO185"/>
      <c r="AQ185"/>
      <c r="AR185"/>
      <c r="AS185"/>
      <c r="AT185"/>
      <c r="AU185"/>
      <c r="AV185"/>
    </row>
    <row r="186" spans="1:70" x14ac:dyDescent="0.25">
      <c r="A186" t="s">
        <v>241</v>
      </c>
      <c r="B186" t="s">
        <v>224</v>
      </c>
      <c r="C186" s="19"/>
      <c r="F186" s="11"/>
      <c r="G186" t="s">
        <v>77</v>
      </c>
      <c r="V186" s="4"/>
      <c r="AB186" s="7"/>
      <c r="AM186"/>
      <c r="AN186"/>
      <c r="AO186"/>
      <c r="AQ186"/>
      <c r="AR186"/>
      <c r="AS186"/>
      <c r="AT186"/>
      <c r="AU186"/>
      <c r="AV186"/>
    </row>
    <row r="187" spans="1:70" x14ac:dyDescent="0.25">
      <c r="A187" t="s">
        <v>242</v>
      </c>
      <c r="B187" t="s">
        <v>225</v>
      </c>
      <c r="C187" s="19">
        <v>39360</v>
      </c>
      <c r="F187">
        <v>0</v>
      </c>
      <c r="G187" t="s">
        <v>77</v>
      </c>
      <c r="V187" s="4"/>
      <c r="AB187" s="7"/>
      <c r="AM187"/>
      <c r="AN187"/>
      <c r="AO187"/>
      <c r="AQ187"/>
      <c r="AR187"/>
      <c r="AS187"/>
      <c r="AT187"/>
      <c r="AU187"/>
      <c r="AV187"/>
    </row>
    <row r="188" spans="1:70" x14ac:dyDescent="0.25">
      <c r="A188" t="s">
        <v>242</v>
      </c>
      <c r="B188" t="s">
        <v>225</v>
      </c>
      <c r="C188" s="19">
        <v>39366</v>
      </c>
      <c r="F188">
        <v>6</v>
      </c>
      <c r="G188" t="s">
        <v>77</v>
      </c>
      <c r="V188" s="4"/>
      <c r="AB188" s="7"/>
      <c r="AM188"/>
      <c r="AN188"/>
      <c r="AO188"/>
      <c r="AQ188"/>
      <c r="AR188"/>
      <c r="AS188"/>
      <c r="AT188"/>
      <c r="AU188"/>
      <c r="AV188"/>
    </row>
    <row r="189" spans="1:70" x14ac:dyDescent="0.25">
      <c r="A189" t="s">
        <v>242</v>
      </c>
      <c r="B189" t="s">
        <v>225</v>
      </c>
      <c r="C189" s="19">
        <v>39423</v>
      </c>
      <c r="F189">
        <v>63</v>
      </c>
      <c r="G189" t="s">
        <v>77</v>
      </c>
      <c r="L189">
        <v>330.4</v>
      </c>
      <c r="V189" s="4"/>
      <c r="AB189" s="7"/>
      <c r="AM189"/>
      <c r="AN189"/>
      <c r="AO189"/>
      <c r="AQ189"/>
      <c r="AR189"/>
      <c r="AS189"/>
      <c r="AT189"/>
      <c r="AU189"/>
      <c r="AV189"/>
    </row>
    <row r="190" spans="1:70" x14ac:dyDescent="0.25">
      <c r="A190" t="s">
        <v>242</v>
      </c>
      <c r="B190" t="s">
        <v>225</v>
      </c>
      <c r="C190" s="19">
        <v>39428</v>
      </c>
      <c r="F190">
        <v>68</v>
      </c>
      <c r="G190" t="s">
        <v>77</v>
      </c>
      <c r="H190">
        <v>8.8000000000000007</v>
      </c>
      <c r="U190">
        <v>65.704569975158392</v>
      </c>
      <c r="AB190">
        <v>69.964044532295631</v>
      </c>
      <c r="AC190">
        <v>1.1417349034195177</v>
      </c>
      <c r="AM190">
        <v>8.706113425869308</v>
      </c>
      <c r="AN190"/>
      <c r="AO190"/>
      <c r="AQ190">
        <v>0</v>
      </c>
      <c r="AR190"/>
      <c r="AS190"/>
      <c r="AT190"/>
      <c r="AU190"/>
      <c r="AV190"/>
      <c r="AY190">
        <v>0</v>
      </c>
      <c r="AZ190">
        <v>8.706113425869308</v>
      </c>
      <c r="BC190">
        <v>144.37472793332333</v>
      </c>
      <c r="BE190" s="7">
        <f>AZ190/BC190</f>
        <v>6.0302197971171645E-2</v>
      </c>
      <c r="BF190" s="7"/>
      <c r="BP190" s="7">
        <f>U190/BC190</f>
        <v>0.45509744617841136</v>
      </c>
      <c r="BQ190" s="7">
        <f>AB190/BC190</f>
        <v>0.48460035585041705</v>
      </c>
      <c r="BR190" s="7">
        <f>AZ190/BC190</f>
        <v>6.0302197971171645E-2</v>
      </c>
    </row>
    <row r="191" spans="1:70" x14ac:dyDescent="0.25">
      <c r="A191" t="s">
        <v>242</v>
      </c>
      <c r="B191" t="s">
        <v>225</v>
      </c>
      <c r="C191" s="19">
        <v>39430</v>
      </c>
      <c r="F191">
        <v>70</v>
      </c>
      <c r="G191" t="s">
        <v>77</v>
      </c>
      <c r="L191">
        <v>465.20000000000005</v>
      </c>
      <c r="M191">
        <v>12.44</v>
      </c>
      <c r="V191" s="4"/>
      <c r="AB191" s="7"/>
      <c r="AM191"/>
      <c r="AN191"/>
      <c r="AO191"/>
      <c r="AQ191"/>
      <c r="AR191"/>
      <c r="AS191"/>
      <c r="AT191"/>
      <c r="AU191"/>
      <c r="AV191"/>
    </row>
    <row r="192" spans="1:70" x14ac:dyDescent="0.25">
      <c r="A192" t="s">
        <v>242</v>
      </c>
      <c r="B192" t="s">
        <v>225</v>
      </c>
      <c r="C192" s="19">
        <v>39437</v>
      </c>
      <c r="F192">
        <v>77</v>
      </c>
      <c r="G192" t="s">
        <v>77</v>
      </c>
      <c r="L192">
        <v>605.20000000000005</v>
      </c>
      <c r="M192">
        <v>15.48</v>
      </c>
      <c r="V192" s="4"/>
      <c r="AB192" s="7"/>
      <c r="AM192"/>
      <c r="AN192"/>
      <c r="AO192"/>
      <c r="AQ192"/>
      <c r="AR192"/>
      <c r="AS192"/>
      <c r="AT192"/>
      <c r="AU192"/>
      <c r="AV192"/>
    </row>
    <row r="193" spans="1:79" x14ac:dyDescent="0.25">
      <c r="A193" t="s">
        <v>242</v>
      </c>
      <c r="B193" t="s">
        <v>225</v>
      </c>
      <c r="C193" s="19">
        <v>39444</v>
      </c>
      <c r="F193">
        <v>84</v>
      </c>
      <c r="G193" t="s">
        <v>77</v>
      </c>
      <c r="L193">
        <v>714</v>
      </c>
      <c r="M193">
        <v>15.56</v>
      </c>
      <c r="V193" s="4"/>
      <c r="AB193" s="7"/>
      <c r="AM193"/>
      <c r="AN193"/>
      <c r="AO193"/>
      <c r="AQ193"/>
      <c r="AR193"/>
      <c r="AS193"/>
      <c r="AT193"/>
      <c r="AU193"/>
      <c r="AV193"/>
    </row>
    <row r="194" spans="1:79" x14ac:dyDescent="0.25">
      <c r="A194" t="s">
        <v>242</v>
      </c>
      <c r="B194" t="s">
        <v>225</v>
      </c>
      <c r="C194" s="19">
        <v>39454</v>
      </c>
      <c r="F194">
        <v>94</v>
      </c>
      <c r="G194" t="s">
        <v>77</v>
      </c>
      <c r="L194">
        <v>833.9</v>
      </c>
      <c r="M194">
        <v>17.259</v>
      </c>
      <c r="V194" s="4"/>
      <c r="AB194" s="7"/>
      <c r="AM194"/>
      <c r="AN194"/>
      <c r="AO194"/>
      <c r="AQ194"/>
      <c r="AR194"/>
      <c r="AS194"/>
      <c r="AT194"/>
      <c r="AU194"/>
      <c r="AV194"/>
    </row>
    <row r="195" spans="1:79" x14ac:dyDescent="0.25">
      <c r="A195" t="s">
        <v>242</v>
      </c>
      <c r="B195" t="s">
        <v>225</v>
      </c>
      <c r="C195" s="19">
        <v>39456</v>
      </c>
      <c r="F195">
        <v>96</v>
      </c>
      <c r="G195" t="s">
        <v>77</v>
      </c>
      <c r="H195">
        <v>7</v>
      </c>
      <c r="U195">
        <v>214.79785151903403</v>
      </c>
      <c r="AB195">
        <v>158.25206090928651</v>
      </c>
      <c r="AC195">
        <v>2.3953166931895877</v>
      </c>
      <c r="AM195">
        <v>24.953296952759754</v>
      </c>
      <c r="AN195"/>
      <c r="AO195"/>
      <c r="AQ195">
        <v>79.387718183346763</v>
      </c>
      <c r="AR195"/>
      <c r="AS195"/>
      <c r="AT195"/>
      <c r="AU195"/>
      <c r="AV195"/>
      <c r="AY195">
        <v>0</v>
      </c>
      <c r="AZ195">
        <v>104.34101513610651</v>
      </c>
      <c r="BC195">
        <v>477.39092756442716</v>
      </c>
      <c r="BE195" s="7">
        <f>AZ195/BC195</f>
        <v>0.21856514045718847</v>
      </c>
      <c r="BF195" s="7"/>
      <c r="BP195" s="7">
        <f>U195/BC195</f>
        <v>0.44994120984849589</v>
      </c>
      <c r="BQ195" s="7">
        <f>AB195/BC195</f>
        <v>0.33149364969431538</v>
      </c>
      <c r="BR195" s="7">
        <f>AZ195/BC195</f>
        <v>0.21856514045718847</v>
      </c>
    </row>
    <row r="196" spans="1:79" x14ac:dyDescent="0.25">
      <c r="A196" t="s">
        <v>242</v>
      </c>
      <c r="B196" t="s">
        <v>225</v>
      </c>
      <c r="C196" s="19">
        <v>39464</v>
      </c>
      <c r="F196">
        <v>104</v>
      </c>
      <c r="G196" t="s">
        <v>77</v>
      </c>
      <c r="V196" s="4"/>
      <c r="AB196" s="7"/>
      <c r="AM196"/>
      <c r="AN196"/>
      <c r="AO196"/>
      <c r="AQ196"/>
      <c r="AR196"/>
      <c r="AS196"/>
      <c r="AT196"/>
      <c r="AU196"/>
      <c r="AV196"/>
    </row>
    <row r="197" spans="1:79" x14ac:dyDescent="0.25">
      <c r="A197" t="s">
        <v>242</v>
      </c>
      <c r="B197" t="s">
        <v>225</v>
      </c>
      <c r="C197" s="19">
        <v>39469</v>
      </c>
      <c r="F197">
        <v>109</v>
      </c>
      <c r="G197" t="s">
        <v>77</v>
      </c>
      <c r="L197">
        <v>890.40000000000009</v>
      </c>
      <c r="M197">
        <v>18.399999999999999</v>
      </c>
      <c r="V197" s="4"/>
      <c r="AB197" s="7"/>
      <c r="AC197" s="21"/>
      <c r="AM197"/>
      <c r="AN197"/>
      <c r="AO197"/>
      <c r="AQ197"/>
      <c r="AR197"/>
      <c r="AS197"/>
      <c r="AT197"/>
      <c r="AU197"/>
      <c r="AV197"/>
      <c r="BT197" s="21"/>
      <c r="BU197" s="21"/>
      <c r="BW197" s="21"/>
      <c r="BX197" s="21"/>
      <c r="BY197" s="21"/>
      <c r="BZ197" s="21"/>
      <c r="CA197" s="21"/>
    </row>
    <row r="198" spans="1:79" x14ac:dyDescent="0.25">
      <c r="A198" t="s">
        <v>242</v>
      </c>
      <c r="B198" t="s">
        <v>225</v>
      </c>
      <c r="C198" s="19">
        <v>39471</v>
      </c>
      <c r="F198">
        <v>111</v>
      </c>
      <c r="G198" t="s">
        <v>77</v>
      </c>
      <c r="H198">
        <v>8.8000000000000007</v>
      </c>
      <c r="U198">
        <v>251.12116118324585</v>
      </c>
      <c r="AB198">
        <v>174.27745388994546</v>
      </c>
      <c r="AC198" s="21">
        <v>2.5508953989043643</v>
      </c>
      <c r="AM198">
        <v>9.0742958951325043</v>
      </c>
      <c r="AN198"/>
      <c r="AO198"/>
      <c r="AQ198">
        <v>308.19619067791001</v>
      </c>
      <c r="AR198"/>
      <c r="AS198"/>
      <c r="AT198"/>
      <c r="AU198"/>
      <c r="AV198"/>
      <c r="AY198">
        <v>0</v>
      </c>
      <c r="AZ198">
        <v>317.27048657304249</v>
      </c>
      <c r="BC198">
        <v>742.6691016462338</v>
      </c>
      <c r="BE198" s="7">
        <f>AZ198/BC198</f>
        <v>0.42720302469803367</v>
      </c>
      <c r="BF198" s="7"/>
      <c r="BP198" s="7">
        <f>U198/BC198</f>
        <v>0.33813330947335679</v>
      </c>
      <c r="BQ198" s="7">
        <f>AB198/BC198</f>
        <v>0.23466366582860954</v>
      </c>
      <c r="BR198" s="7">
        <f>AZ198/BC198</f>
        <v>0.42720302469803367</v>
      </c>
      <c r="BT198" s="21"/>
      <c r="BU198" s="21"/>
      <c r="BW198" s="21"/>
      <c r="BX198" s="21"/>
      <c r="BY198" s="21"/>
      <c r="BZ198" s="21"/>
      <c r="CA198" s="21"/>
    </row>
    <row r="199" spans="1:79" x14ac:dyDescent="0.25">
      <c r="A199" t="s">
        <v>242</v>
      </c>
      <c r="B199" t="s">
        <v>225</v>
      </c>
      <c r="C199" s="19">
        <v>39477</v>
      </c>
      <c r="F199">
        <v>117</v>
      </c>
      <c r="G199" t="s">
        <v>77</v>
      </c>
      <c r="L199">
        <v>891.59999999999991</v>
      </c>
      <c r="M199">
        <v>19.04</v>
      </c>
      <c r="AC199" s="21"/>
      <c r="AM199"/>
      <c r="AN199"/>
      <c r="AO199"/>
      <c r="AQ199"/>
      <c r="AR199"/>
      <c r="AS199"/>
      <c r="AT199"/>
      <c r="AU199"/>
      <c r="AV199"/>
      <c r="BT199" s="21"/>
      <c r="BU199" s="21"/>
      <c r="BW199" s="21"/>
      <c r="BX199" s="21"/>
      <c r="BY199" s="21"/>
      <c r="BZ199" s="21"/>
      <c r="CA199" s="21"/>
    </row>
    <row r="200" spans="1:79" x14ac:dyDescent="0.25">
      <c r="A200" t="s">
        <v>242</v>
      </c>
      <c r="B200" t="s">
        <v>225</v>
      </c>
      <c r="C200" s="19">
        <v>39498</v>
      </c>
      <c r="F200">
        <v>138</v>
      </c>
      <c r="G200" t="s">
        <v>77</v>
      </c>
      <c r="H200">
        <v>10.199999999999999</v>
      </c>
      <c r="U200">
        <v>301.77006392863359</v>
      </c>
      <c r="AB200">
        <v>217.91768787354135</v>
      </c>
      <c r="AC200" s="21">
        <v>3.106332915204542</v>
      </c>
      <c r="AM200">
        <v>0</v>
      </c>
      <c r="AN200"/>
      <c r="AO200"/>
      <c r="AQ200">
        <v>806.16669218878837</v>
      </c>
      <c r="AR200"/>
      <c r="AS200"/>
      <c r="AT200"/>
      <c r="AU200"/>
      <c r="AV200"/>
      <c r="AY200">
        <v>97.025444624462693</v>
      </c>
      <c r="AZ200">
        <v>903.19213681325107</v>
      </c>
      <c r="BC200">
        <v>1422.8798886154259</v>
      </c>
      <c r="BE200" s="7">
        <f>AZ200/BC200</f>
        <v>0.63476344281745956</v>
      </c>
      <c r="BF200" s="7"/>
      <c r="BP200" s="7">
        <f>U200/BC200</f>
        <v>0.21208400395783203</v>
      </c>
      <c r="BQ200" s="7">
        <f>AB200/BC200</f>
        <v>0.15315255322470853</v>
      </c>
      <c r="BR200" s="7">
        <f>AZ200/BC200</f>
        <v>0.63476344281745956</v>
      </c>
      <c r="BT200" s="21"/>
      <c r="BU200" s="21"/>
      <c r="BW200" s="21"/>
      <c r="BX200" s="21"/>
      <c r="BY200" s="21"/>
      <c r="BZ200" s="21"/>
      <c r="CA200" s="21"/>
    </row>
    <row r="201" spans="1:79" x14ac:dyDescent="0.25">
      <c r="A201" t="s">
        <v>242</v>
      </c>
      <c r="B201" t="s">
        <v>225</v>
      </c>
      <c r="C201" s="19">
        <v>39533</v>
      </c>
      <c r="F201">
        <v>173</v>
      </c>
      <c r="G201" t="s">
        <v>77</v>
      </c>
      <c r="H201">
        <v>8</v>
      </c>
      <c r="U201">
        <v>300.38800701806986</v>
      </c>
      <c r="AB201">
        <v>143.43699019349032</v>
      </c>
      <c r="AC201" s="21">
        <v>1.8411305973833882</v>
      </c>
      <c r="AM201">
        <v>1.7598981149726343</v>
      </c>
      <c r="AN201"/>
      <c r="AO201"/>
      <c r="AQ201">
        <v>63.274389494579928</v>
      </c>
      <c r="AR201"/>
      <c r="AS201"/>
      <c r="AT201"/>
      <c r="AU201"/>
      <c r="AV201"/>
      <c r="AY201">
        <v>695.56453668948018</v>
      </c>
      <c r="AZ201">
        <v>760.59882429903269</v>
      </c>
      <c r="BC201">
        <v>1204.4238215105929</v>
      </c>
      <c r="BE201" s="7">
        <f>AZ201/BC201</f>
        <v>0.63150430165445148</v>
      </c>
      <c r="BF201" s="7"/>
      <c r="BP201" s="7">
        <f>U201/BC201</f>
        <v>0.24940390720711758</v>
      </c>
      <c r="BQ201" s="7">
        <f>AB201/BC201</f>
        <v>0.11909179113843091</v>
      </c>
      <c r="BR201" s="7">
        <f>AZ201/BC201</f>
        <v>0.63150430165445148</v>
      </c>
      <c r="BT201" s="21"/>
      <c r="BU201" s="21"/>
      <c r="BW201" s="21"/>
      <c r="BX201" s="21"/>
      <c r="BY201" s="21"/>
      <c r="BZ201" s="21"/>
      <c r="CA201" s="21"/>
    </row>
    <row r="202" spans="1:79" x14ac:dyDescent="0.25">
      <c r="A202" t="s">
        <v>242</v>
      </c>
      <c r="B202" t="s">
        <v>225</v>
      </c>
      <c r="C202" s="19">
        <v>39538</v>
      </c>
      <c r="F202">
        <v>178</v>
      </c>
      <c r="G202" t="s">
        <v>77</v>
      </c>
      <c r="V202" s="4"/>
      <c r="AB202" s="7"/>
      <c r="AM202"/>
      <c r="AN202"/>
      <c r="AO202"/>
      <c r="AQ202"/>
      <c r="AR202"/>
      <c r="AS202"/>
      <c r="AT202"/>
      <c r="AU202"/>
      <c r="AV202"/>
    </row>
    <row r="203" spans="1:79" x14ac:dyDescent="0.25">
      <c r="A203" t="s">
        <v>242</v>
      </c>
      <c r="B203" t="s">
        <v>225</v>
      </c>
      <c r="C203" s="19">
        <v>39539</v>
      </c>
      <c r="F203">
        <v>179</v>
      </c>
      <c r="G203" t="s">
        <v>77</v>
      </c>
      <c r="V203" s="4"/>
      <c r="AB203" s="7"/>
      <c r="AM203"/>
      <c r="AN203"/>
      <c r="AO203"/>
      <c r="AQ203"/>
      <c r="AR203"/>
      <c r="AS203"/>
      <c r="AT203"/>
      <c r="AU203"/>
      <c r="AV203"/>
    </row>
    <row r="204" spans="1:79" x14ac:dyDescent="0.25">
      <c r="A204" t="s">
        <v>242</v>
      </c>
      <c r="B204" t="s">
        <v>225</v>
      </c>
      <c r="C204" s="19"/>
      <c r="F204" s="11"/>
      <c r="G204" t="s">
        <v>77</v>
      </c>
      <c r="V204" s="4"/>
      <c r="AB204" s="7"/>
      <c r="AM204"/>
      <c r="AN204"/>
      <c r="AO204"/>
      <c r="AQ204"/>
      <c r="AR204"/>
      <c r="AS204"/>
      <c r="AT204"/>
      <c r="AU204"/>
      <c r="AV204"/>
    </row>
    <row r="205" spans="1:79" x14ac:dyDescent="0.25">
      <c r="A205" t="s">
        <v>242</v>
      </c>
      <c r="B205" t="s">
        <v>225</v>
      </c>
      <c r="C205" s="19"/>
      <c r="F205" s="11"/>
      <c r="G205" t="s">
        <v>77</v>
      </c>
      <c r="V205" s="4"/>
      <c r="AB205" s="7"/>
      <c r="AM205"/>
      <c r="AN205"/>
      <c r="AO205"/>
      <c r="AQ205"/>
      <c r="AR205"/>
      <c r="AS205"/>
      <c r="AT205"/>
      <c r="AU205"/>
      <c r="AV205"/>
    </row>
    <row r="206" spans="1:79" x14ac:dyDescent="0.25">
      <c r="A206" t="s">
        <v>242</v>
      </c>
      <c r="B206" t="s">
        <v>225</v>
      </c>
      <c r="C206" s="19"/>
      <c r="F206" s="11"/>
      <c r="G206" t="s">
        <v>77</v>
      </c>
      <c r="V206" s="4"/>
      <c r="AB206" s="7"/>
      <c r="AM206"/>
      <c r="AN206"/>
      <c r="AO206"/>
      <c r="AQ206"/>
      <c r="AR206"/>
      <c r="AS206"/>
      <c r="AT206"/>
      <c r="AU206"/>
      <c r="AV206"/>
    </row>
    <row r="207" spans="1:79" x14ac:dyDescent="0.25">
      <c r="A207" t="s">
        <v>242</v>
      </c>
      <c r="B207" t="s">
        <v>225</v>
      </c>
      <c r="C207" s="19"/>
      <c r="F207" s="11"/>
      <c r="G207" t="s">
        <v>77</v>
      </c>
      <c r="V207" s="4"/>
      <c r="AB207" s="7"/>
      <c r="AM207"/>
      <c r="AN207"/>
      <c r="AO207"/>
      <c r="AQ207"/>
      <c r="AR207"/>
      <c r="AS207"/>
      <c r="AT207"/>
      <c r="AU207"/>
      <c r="AV207"/>
    </row>
    <row r="208" spans="1:79" x14ac:dyDescent="0.25">
      <c r="A208" t="s">
        <v>243</v>
      </c>
      <c r="B208" t="s">
        <v>226</v>
      </c>
      <c r="C208" s="19">
        <v>39360</v>
      </c>
      <c r="F208">
        <v>0</v>
      </c>
      <c r="G208" t="s">
        <v>77</v>
      </c>
      <c r="V208" s="4"/>
      <c r="AB208" s="7"/>
      <c r="AM208"/>
      <c r="AN208"/>
      <c r="AO208"/>
      <c r="AQ208"/>
      <c r="AR208"/>
      <c r="AS208"/>
      <c r="AT208"/>
      <c r="AU208"/>
      <c r="AV208"/>
    </row>
    <row r="209" spans="1:70" x14ac:dyDescent="0.25">
      <c r="A209" t="s">
        <v>243</v>
      </c>
      <c r="B209" t="s">
        <v>226</v>
      </c>
      <c r="C209" s="19">
        <v>39366</v>
      </c>
      <c r="F209">
        <v>6</v>
      </c>
      <c r="G209" t="s">
        <v>77</v>
      </c>
      <c r="V209" s="4"/>
      <c r="AB209" s="7"/>
      <c r="AM209"/>
      <c r="AN209"/>
      <c r="AO209"/>
      <c r="AQ209"/>
      <c r="AR209"/>
      <c r="AS209"/>
      <c r="AT209"/>
      <c r="AU209"/>
      <c r="AV209"/>
    </row>
    <row r="210" spans="1:70" x14ac:dyDescent="0.25">
      <c r="A210" t="s">
        <v>243</v>
      </c>
      <c r="B210" t="s">
        <v>226</v>
      </c>
      <c r="C210" s="19">
        <v>39423</v>
      </c>
      <c r="F210">
        <v>63</v>
      </c>
      <c r="G210" t="s">
        <v>77</v>
      </c>
      <c r="L210">
        <v>330.4</v>
      </c>
      <c r="AM210"/>
      <c r="AN210"/>
      <c r="AO210"/>
      <c r="AQ210"/>
      <c r="AR210"/>
      <c r="AS210"/>
      <c r="AT210"/>
      <c r="AU210"/>
      <c r="AV210"/>
    </row>
    <row r="211" spans="1:70" x14ac:dyDescent="0.25">
      <c r="A211" t="s">
        <v>243</v>
      </c>
      <c r="B211" t="s">
        <v>226</v>
      </c>
      <c r="C211" s="19">
        <v>39428</v>
      </c>
      <c r="F211">
        <v>68</v>
      </c>
      <c r="G211" t="s">
        <v>77</v>
      </c>
      <c r="H211">
        <v>8</v>
      </c>
      <c r="U211">
        <v>58.641913977006382</v>
      </c>
      <c r="AB211">
        <v>67.640905879689129</v>
      </c>
      <c r="AC211">
        <v>1.0804992116312635</v>
      </c>
      <c r="AM211">
        <v>7.0567376903063748</v>
      </c>
      <c r="AN211"/>
      <c r="AO211"/>
      <c r="AQ211">
        <v>0</v>
      </c>
      <c r="AR211"/>
      <c r="AS211"/>
      <c r="AT211"/>
      <c r="AU211"/>
      <c r="AV211"/>
      <c r="AY211">
        <v>0</v>
      </c>
      <c r="AZ211">
        <v>7.0567376903063748</v>
      </c>
      <c r="BC211">
        <v>133.33955754700187</v>
      </c>
      <c r="BE211" s="7">
        <f>AZ211/BC211</f>
        <v>5.2923062143946979E-2</v>
      </c>
      <c r="BF211" s="7"/>
      <c r="BP211" s="7">
        <f>U211/BC211</f>
        <v>0.43979382454704224</v>
      </c>
      <c r="BQ211" s="7">
        <f>AB211/BC211</f>
        <v>0.50728311330901088</v>
      </c>
      <c r="BR211" s="7">
        <f>AZ211/BC211</f>
        <v>5.2923062143946979E-2</v>
      </c>
    </row>
    <row r="212" spans="1:70" x14ac:dyDescent="0.25">
      <c r="A212" t="s">
        <v>243</v>
      </c>
      <c r="B212" t="s">
        <v>226</v>
      </c>
      <c r="C212" s="19">
        <v>39430</v>
      </c>
      <c r="F212">
        <v>70</v>
      </c>
      <c r="G212" t="s">
        <v>77</v>
      </c>
      <c r="L212">
        <v>470.4</v>
      </c>
      <c r="M212">
        <v>12.04</v>
      </c>
      <c r="AM212"/>
      <c r="AN212"/>
      <c r="AO212"/>
      <c r="AQ212"/>
      <c r="AR212"/>
      <c r="AS212"/>
      <c r="AT212"/>
      <c r="AU212"/>
      <c r="AV212"/>
    </row>
    <row r="213" spans="1:70" x14ac:dyDescent="0.25">
      <c r="A213" t="s">
        <v>243</v>
      </c>
      <c r="B213" t="s">
        <v>226</v>
      </c>
      <c r="C213" s="19">
        <v>39437</v>
      </c>
      <c r="F213">
        <v>77</v>
      </c>
      <c r="G213" t="s">
        <v>77</v>
      </c>
      <c r="L213">
        <v>614.4</v>
      </c>
      <c r="M213">
        <v>14.92</v>
      </c>
      <c r="AM213"/>
      <c r="AN213"/>
      <c r="AO213"/>
      <c r="AQ213"/>
      <c r="AR213"/>
      <c r="AS213"/>
      <c r="AT213"/>
      <c r="AU213"/>
      <c r="AV213"/>
    </row>
    <row r="214" spans="1:70" x14ac:dyDescent="0.25">
      <c r="A214" t="s">
        <v>243</v>
      </c>
      <c r="B214" t="s">
        <v>226</v>
      </c>
      <c r="C214" s="19">
        <v>39444</v>
      </c>
      <c r="F214">
        <v>84</v>
      </c>
      <c r="G214" t="s">
        <v>77</v>
      </c>
      <c r="L214">
        <v>725.99999999999898</v>
      </c>
      <c r="M214">
        <v>15.32</v>
      </c>
      <c r="AM214"/>
      <c r="AN214"/>
      <c r="AO214"/>
      <c r="AQ214"/>
      <c r="AR214"/>
      <c r="AS214"/>
      <c r="AT214"/>
      <c r="AU214"/>
      <c r="AV214"/>
    </row>
    <row r="215" spans="1:70" x14ac:dyDescent="0.25">
      <c r="A215" t="s">
        <v>243</v>
      </c>
      <c r="B215" t="s">
        <v>226</v>
      </c>
      <c r="C215" s="19">
        <v>39454</v>
      </c>
      <c r="F215">
        <v>94</v>
      </c>
      <c r="G215" t="s">
        <v>77</v>
      </c>
      <c r="L215">
        <v>848.9</v>
      </c>
      <c r="M215">
        <v>17.359000000000002</v>
      </c>
      <c r="AM215"/>
      <c r="AN215"/>
      <c r="AO215"/>
      <c r="AQ215"/>
      <c r="AR215"/>
      <c r="AS215"/>
      <c r="AT215"/>
      <c r="AU215"/>
      <c r="AV215"/>
    </row>
    <row r="216" spans="1:70" x14ac:dyDescent="0.25">
      <c r="A216" t="s">
        <v>243</v>
      </c>
      <c r="B216" t="s">
        <v>226</v>
      </c>
      <c r="C216" s="19">
        <v>39456</v>
      </c>
      <c r="F216">
        <v>96</v>
      </c>
      <c r="G216" t="s">
        <v>77</v>
      </c>
      <c r="H216">
        <v>9.8000000000000007</v>
      </c>
      <c r="U216">
        <v>292.38914966676975</v>
      </c>
      <c r="AB216">
        <v>208.40977237916428</v>
      </c>
      <c r="AC216">
        <v>3.1951216452353508</v>
      </c>
      <c r="AM216">
        <v>28.009461221139464</v>
      </c>
      <c r="AN216"/>
      <c r="AO216"/>
      <c r="AQ216">
        <v>126.70758061909251</v>
      </c>
      <c r="AR216"/>
      <c r="AS216"/>
      <c r="AT216"/>
      <c r="AU216"/>
      <c r="AV216"/>
      <c r="AY216">
        <v>0</v>
      </c>
      <c r="AZ216">
        <v>154.71704184023196</v>
      </c>
      <c r="BC216">
        <v>655.51596388616611</v>
      </c>
      <c r="BE216" s="7">
        <f>AZ216/BC216</f>
        <v>0.23602330128316967</v>
      </c>
      <c r="BF216" s="7"/>
      <c r="BP216" s="7">
        <f>U216/BC216</f>
        <v>0.44604428537997393</v>
      </c>
      <c r="BQ216" s="7">
        <f>AB216/BC216</f>
        <v>0.31793241333685623</v>
      </c>
      <c r="BR216" s="7">
        <f>AZ216/BC216</f>
        <v>0.23602330128316967</v>
      </c>
    </row>
    <row r="217" spans="1:70" x14ac:dyDescent="0.25">
      <c r="A217" t="s">
        <v>243</v>
      </c>
      <c r="B217" t="s">
        <v>226</v>
      </c>
      <c r="C217" s="19">
        <v>39467</v>
      </c>
      <c r="F217">
        <v>107</v>
      </c>
      <c r="G217" t="s">
        <v>77</v>
      </c>
      <c r="V217" s="4"/>
      <c r="AB217" s="7"/>
      <c r="AM217"/>
      <c r="AN217"/>
      <c r="AO217"/>
      <c r="AQ217"/>
      <c r="AR217"/>
      <c r="AS217"/>
      <c r="AT217"/>
      <c r="AU217"/>
      <c r="AV217"/>
    </row>
    <row r="218" spans="1:70" x14ac:dyDescent="0.25">
      <c r="A218" t="s">
        <v>243</v>
      </c>
      <c r="B218" t="s">
        <v>226</v>
      </c>
      <c r="C218" s="19">
        <v>39469</v>
      </c>
      <c r="F218">
        <v>109</v>
      </c>
      <c r="G218" t="s">
        <v>77</v>
      </c>
      <c r="L218">
        <v>926.80000000000007</v>
      </c>
      <c r="M218">
        <v>18.8</v>
      </c>
      <c r="AM218"/>
      <c r="AN218"/>
      <c r="AO218"/>
      <c r="AQ218"/>
      <c r="AR218"/>
      <c r="AS218"/>
      <c r="AT218"/>
      <c r="AU218"/>
      <c r="AV218"/>
    </row>
    <row r="219" spans="1:70" x14ac:dyDescent="0.25">
      <c r="A219" t="s">
        <v>243</v>
      </c>
      <c r="B219" t="s">
        <v>226</v>
      </c>
      <c r="C219" s="19">
        <v>39471</v>
      </c>
      <c r="F219">
        <v>111</v>
      </c>
      <c r="G219" t="s">
        <v>77</v>
      </c>
      <c r="H219">
        <v>8.1999999999999993</v>
      </c>
      <c r="U219">
        <v>304.82530942626363</v>
      </c>
      <c r="AB219">
        <v>204.37446076212717</v>
      </c>
      <c r="AC219">
        <v>3.2916250655725099</v>
      </c>
      <c r="AM219">
        <v>8.6219261223775128</v>
      </c>
      <c r="AN219"/>
      <c r="AO219"/>
      <c r="AQ219">
        <v>283.47541314148225</v>
      </c>
      <c r="AR219"/>
      <c r="AS219"/>
      <c r="AT219"/>
      <c r="AU219"/>
      <c r="AV219"/>
      <c r="AY219">
        <v>0</v>
      </c>
      <c r="AZ219">
        <v>292.09733926385979</v>
      </c>
      <c r="BC219">
        <v>801.29710945225065</v>
      </c>
      <c r="BE219" s="7">
        <f>AZ219/BC219</f>
        <v>0.36453062892430899</v>
      </c>
      <c r="BF219" s="7"/>
      <c r="BP219" s="7">
        <f>U219/BC219</f>
        <v>0.38041483718147395</v>
      </c>
      <c r="BQ219" s="7">
        <f>AB219/BC219</f>
        <v>0.25505453389421701</v>
      </c>
      <c r="BR219" s="7">
        <f>AZ219/BC219</f>
        <v>0.36453062892430899</v>
      </c>
    </row>
    <row r="220" spans="1:70" x14ac:dyDescent="0.25">
      <c r="A220" t="s">
        <v>243</v>
      </c>
      <c r="B220" t="s">
        <v>226</v>
      </c>
      <c r="C220" s="19">
        <v>39477</v>
      </c>
      <c r="F220">
        <v>117</v>
      </c>
      <c r="G220" t="s">
        <v>77</v>
      </c>
      <c r="L220">
        <v>950</v>
      </c>
      <c r="M220">
        <v>19.760000000000002</v>
      </c>
      <c r="AM220"/>
      <c r="AN220"/>
      <c r="AO220"/>
      <c r="AQ220"/>
      <c r="AR220"/>
      <c r="AS220"/>
      <c r="AT220"/>
      <c r="AU220"/>
      <c r="AV220"/>
    </row>
    <row r="221" spans="1:70" x14ac:dyDescent="0.25">
      <c r="A221" t="s">
        <v>243</v>
      </c>
      <c r="B221" t="s">
        <v>226</v>
      </c>
      <c r="C221" s="19">
        <v>39492</v>
      </c>
      <c r="F221">
        <v>132</v>
      </c>
      <c r="G221" t="s">
        <v>77</v>
      </c>
      <c r="L221">
        <v>956.4</v>
      </c>
      <c r="M221">
        <v>21.4</v>
      </c>
      <c r="AM221"/>
      <c r="AN221"/>
      <c r="AO221"/>
      <c r="AQ221"/>
      <c r="AR221"/>
      <c r="AS221"/>
      <c r="AT221"/>
      <c r="AU221"/>
      <c r="AV221"/>
    </row>
    <row r="222" spans="1:70" x14ac:dyDescent="0.25">
      <c r="A222" t="s">
        <v>243</v>
      </c>
      <c r="B222" t="s">
        <v>226</v>
      </c>
      <c r="C222" s="19">
        <v>39498</v>
      </c>
      <c r="F222">
        <v>138</v>
      </c>
      <c r="G222" t="s">
        <v>77</v>
      </c>
      <c r="H222">
        <v>8.4</v>
      </c>
      <c r="U222">
        <v>328.40211902155022</v>
      </c>
      <c r="AB222">
        <v>221.57111924031568</v>
      </c>
      <c r="AC222">
        <v>3.4698659355801134</v>
      </c>
      <c r="AM222">
        <v>0.17479572595851667</v>
      </c>
      <c r="AN222"/>
      <c r="AO222"/>
      <c r="AQ222">
        <v>708.79240493430018</v>
      </c>
      <c r="AR222"/>
      <c r="AS222"/>
      <c r="AT222"/>
      <c r="AU222"/>
      <c r="AV222"/>
      <c r="AY222">
        <v>36.707879347923416</v>
      </c>
      <c r="AZ222">
        <v>745.67508000818202</v>
      </c>
      <c r="BC222">
        <v>1295.6483182700481</v>
      </c>
      <c r="BE222" s="7">
        <f>AZ222/BC222</f>
        <v>0.5755227475645619</v>
      </c>
      <c r="BF222" s="7"/>
      <c r="BP222" s="7">
        <f>U222/BC222</f>
        <v>0.25346547700539085</v>
      </c>
      <c r="BQ222" s="7">
        <f>AB222/BC222</f>
        <v>0.17101177543004711</v>
      </c>
      <c r="BR222" s="7">
        <f>AZ222/BC222</f>
        <v>0.5755227475645619</v>
      </c>
    </row>
    <row r="223" spans="1:70" x14ac:dyDescent="0.25">
      <c r="A223" t="s">
        <v>243</v>
      </c>
      <c r="B223" t="s">
        <v>226</v>
      </c>
      <c r="C223" s="19">
        <v>39533</v>
      </c>
      <c r="F223">
        <v>173</v>
      </c>
      <c r="G223" t="s">
        <v>77</v>
      </c>
      <c r="H223">
        <v>7.6</v>
      </c>
      <c r="U223">
        <v>428.37903296012854</v>
      </c>
      <c r="AB223">
        <v>200.86976256476527</v>
      </c>
      <c r="AC223">
        <v>2.5574293337646141</v>
      </c>
      <c r="AM223">
        <v>0.79600557210478362</v>
      </c>
      <c r="AN223"/>
      <c r="AO223"/>
      <c r="AQ223">
        <v>151.15977693774514</v>
      </c>
      <c r="AR223"/>
      <c r="AS223"/>
      <c r="AT223"/>
      <c r="AU223"/>
      <c r="AV223"/>
      <c r="AY223">
        <v>823.7943612743311</v>
      </c>
      <c r="AZ223">
        <v>975.75014378418109</v>
      </c>
      <c r="BC223">
        <v>1604.998939309075</v>
      </c>
      <c r="BE223" s="7">
        <f>AZ223/BC223</f>
        <v>0.60794441658897613</v>
      </c>
      <c r="BF223" s="7"/>
      <c r="BP223" s="7">
        <f>U223/BC223</f>
        <v>0.26690300066150729</v>
      </c>
      <c r="BQ223" s="7">
        <f>AB223/BC223</f>
        <v>0.12515258274951652</v>
      </c>
      <c r="BR223" s="7">
        <f>AZ223/BC223</f>
        <v>0.60794441658897613</v>
      </c>
    </row>
    <row r="224" spans="1:70" x14ac:dyDescent="0.25">
      <c r="A224" t="s">
        <v>243</v>
      </c>
      <c r="B224" t="s">
        <v>226</v>
      </c>
      <c r="C224" s="19">
        <v>39538</v>
      </c>
      <c r="F224">
        <v>178</v>
      </c>
      <c r="G224" t="s">
        <v>77</v>
      </c>
      <c r="V224" s="4"/>
      <c r="AB224" s="7"/>
      <c r="AM224"/>
      <c r="AN224"/>
      <c r="AO224"/>
      <c r="AQ224"/>
      <c r="AR224"/>
      <c r="AS224"/>
      <c r="AT224"/>
      <c r="AU224"/>
      <c r="AV224"/>
    </row>
    <row r="225" spans="1:158" x14ac:dyDescent="0.25">
      <c r="A225" t="s">
        <v>243</v>
      </c>
      <c r="B225" t="s">
        <v>226</v>
      </c>
      <c r="C225" s="19">
        <v>39539</v>
      </c>
      <c r="F225">
        <v>179</v>
      </c>
      <c r="G225" t="s">
        <v>77</v>
      </c>
      <c r="V225" s="4"/>
      <c r="AB225" s="7"/>
      <c r="AM225"/>
      <c r="AN225"/>
      <c r="AO225"/>
      <c r="AQ225"/>
      <c r="AR225"/>
      <c r="AS225"/>
      <c r="AT225"/>
      <c r="AU225"/>
      <c r="AV225"/>
    </row>
    <row r="226" spans="1:158" x14ac:dyDescent="0.25">
      <c r="A226" t="s">
        <v>243</v>
      </c>
      <c r="B226" t="s">
        <v>226</v>
      </c>
      <c r="C226" s="19"/>
      <c r="F226" s="11"/>
      <c r="G226" t="s">
        <v>77</v>
      </c>
      <c r="V226" s="4"/>
      <c r="AB226" s="7"/>
      <c r="AM226"/>
      <c r="AN226"/>
      <c r="AO226"/>
      <c r="AQ226"/>
      <c r="AR226"/>
      <c r="AS226"/>
      <c r="AT226"/>
      <c r="AU226"/>
      <c r="AV226"/>
    </row>
    <row r="227" spans="1:158" x14ac:dyDescent="0.25">
      <c r="A227" t="s">
        <v>243</v>
      </c>
      <c r="B227" t="s">
        <v>226</v>
      </c>
      <c r="C227" s="19"/>
      <c r="F227" s="11"/>
      <c r="G227" t="s">
        <v>77</v>
      </c>
      <c r="V227" s="4"/>
      <c r="AB227" s="7"/>
      <c r="AM227"/>
      <c r="AN227"/>
      <c r="AO227"/>
      <c r="AQ227"/>
      <c r="AR227"/>
      <c r="AS227"/>
      <c r="AT227"/>
      <c r="AU227"/>
      <c r="AV227"/>
    </row>
    <row r="228" spans="1:158" x14ac:dyDescent="0.25">
      <c r="A228" t="s">
        <v>243</v>
      </c>
      <c r="B228" t="s">
        <v>226</v>
      </c>
      <c r="C228" s="19"/>
      <c r="F228" s="11"/>
      <c r="G228" t="s">
        <v>77</v>
      </c>
      <c r="V228" s="4"/>
      <c r="AB228" s="7"/>
      <c r="AM228"/>
      <c r="AN228"/>
      <c r="AO228"/>
      <c r="AQ228"/>
      <c r="AR228"/>
      <c r="AS228"/>
      <c r="AT228"/>
      <c r="AU228"/>
      <c r="AV228"/>
    </row>
    <row r="229" spans="1:158" x14ac:dyDescent="0.25">
      <c r="A229" t="s">
        <v>243</v>
      </c>
      <c r="B229" t="s">
        <v>226</v>
      </c>
      <c r="C229" s="19"/>
      <c r="F229" s="11"/>
      <c r="G229" t="s">
        <v>77</v>
      </c>
      <c r="V229" s="4"/>
      <c r="AB229" s="7"/>
      <c r="AM229"/>
      <c r="AN229"/>
      <c r="AO229"/>
      <c r="AQ229"/>
      <c r="AR229"/>
      <c r="AS229"/>
      <c r="AT229"/>
      <c r="AU229"/>
      <c r="AV229"/>
    </row>
    <row r="230" spans="1:158" x14ac:dyDescent="0.25">
      <c r="A230" t="s">
        <v>103</v>
      </c>
      <c r="C230" s="5">
        <v>39419</v>
      </c>
      <c r="D230" s="4">
        <v>1</v>
      </c>
      <c r="E230" s="5" t="s">
        <v>167</v>
      </c>
      <c r="F230" s="4">
        <v>0</v>
      </c>
      <c r="G230" t="s">
        <v>76</v>
      </c>
      <c r="H230" s="6">
        <v>8.9</v>
      </c>
      <c r="I230">
        <v>750</v>
      </c>
      <c r="J230" s="4">
        <f>1000000/H230/I230</f>
        <v>149.81273408239699</v>
      </c>
      <c r="K230" s="4"/>
      <c r="L230" s="7"/>
      <c r="M230" s="7"/>
      <c r="N230" s="7"/>
      <c r="O230" s="7"/>
      <c r="P230" s="7"/>
      <c r="Q230" s="7"/>
      <c r="R230" s="7"/>
      <c r="S230" s="7"/>
      <c r="T230" s="7"/>
      <c r="U230" s="4"/>
      <c r="V230" s="7"/>
      <c r="W230" s="7"/>
      <c r="X230" s="7"/>
      <c r="Y230" s="7"/>
      <c r="Z230" s="7"/>
      <c r="AA230" s="7"/>
      <c r="AB230" s="4"/>
      <c r="AC230" s="7"/>
      <c r="AD230" s="7"/>
      <c r="AE230" s="7"/>
      <c r="AF230" s="7"/>
      <c r="AG230" s="7"/>
      <c r="AH230" s="7"/>
      <c r="AI230" s="8"/>
      <c r="AJ230" s="7"/>
      <c r="AK230" s="7"/>
      <c r="AL230" s="7"/>
      <c r="AM230" s="4">
        <v>0</v>
      </c>
      <c r="AN230" s="4"/>
      <c r="AO230" s="4"/>
      <c r="AP230" s="4"/>
      <c r="AQ230" s="4">
        <v>0</v>
      </c>
      <c r="AR230" s="4"/>
      <c r="AS230" s="4"/>
      <c r="AT230" s="4"/>
      <c r="AU230" s="4"/>
      <c r="AV230" s="4"/>
      <c r="AW230" s="4"/>
      <c r="AX230" s="4">
        <v>0</v>
      </c>
      <c r="AY230" s="4">
        <v>0</v>
      </c>
      <c r="AZ230" s="4"/>
      <c r="BA230" s="7"/>
      <c r="BB230" s="4"/>
      <c r="BC230" s="4"/>
      <c r="BD230" s="4"/>
      <c r="BE230" s="7"/>
      <c r="BF230" s="7"/>
      <c r="BG230" s="6"/>
      <c r="BH230" s="4"/>
      <c r="BI230" s="4"/>
      <c r="BJ230" s="4"/>
      <c r="BK230" s="4"/>
      <c r="BL230" s="6"/>
      <c r="BM230" s="6"/>
      <c r="BN230" s="6"/>
      <c r="BO230" s="6"/>
      <c r="BP230" s="6"/>
      <c r="BQ230" s="6"/>
      <c r="BR230" s="6"/>
      <c r="BS230" s="4">
        <v>0</v>
      </c>
      <c r="BT230" s="4">
        <v>0</v>
      </c>
      <c r="BU230" s="4">
        <v>0</v>
      </c>
      <c r="BV230" s="4">
        <v>0</v>
      </c>
      <c r="BW230" s="4"/>
      <c r="BX230" s="4"/>
      <c r="BY230" s="4"/>
      <c r="BZ230" s="4"/>
      <c r="CA230" s="4">
        <v>0</v>
      </c>
      <c r="CB230" s="4"/>
      <c r="CC230" s="7"/>
      <c r="CD230" s="4"/>
      <c r="CE230" s="4"/>
      <c r="CF230" s="7"/>
      <c r="CG230" s="4"/>
      <c r="CH230" s="4"/>
      <c r="CI230" s="4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</row>
    <row r="231" spans="1:158" x14ac:dyDescent="0.25">
      <c r="A231" t="s">
        <v>103</v>
      </c>
      <c r="C231" s="5">
        <v>39440</v>
      </c>
      <c r="D231" s="4">
        <v>4</v>
      </c>
      <c r="E231" t="s">
        <v>168</v>
      </c>
      <c r="F231" s="4">
        <v>21</v>
      </c>
      <c r="G231" t="s">
        <v>76</v>
      </c>
      <c r="H231" s="6">
        <v>8.9</v>
      </c>
      <c r="I231">
        <v>750</v>
      </c>
      <c r="J231" s="4">
        <f>1000000/H231/I231</f>
        <v>149.81273408239699</v>
      </c>
      <c r="K231" s="4"/>
      <c r="L231" s="7"/>
      <c r="M231" s="7"/>
      <c r="N231" s="7"/>
      <c r="O231" s="7"/>
      <c r="P231" s="7"/>
      <c r="Q231" s="7"/>
      <c r="R231" s="7"/>
      <c r="S231" s="7"/>
      <c r="T231" s="7"/>
      <c r="U231" s="4"/>
      <c r="V231" s="7"/>
      <c r="W231" s="7"/>
      <c r="X231" s="7"/>
      <c r="Y231" s="7"/>
      <c r="Z231" s="7"/>
      <c r="AA231" s="7"/>
      <c r="AB231" s="4"/>
      <c r="AC231" s="7"/>
      <c r="AD231" s="7"/>
      <c r="AE231" s="7"/>
      <c r="AF231" s="7"/>
      <c r="AG231" s="7"/>
      <c r="AH231" s="7"/>
      <c r="AI231" s="8"/>
      <c r="AJ231" s="7"/>
      <c r="AK231" s="7"/>
      <c r="AL231" s="7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7"/>
      <c r="BB231" s="4"/>
      <c r="BC231" s="4"/>
      <c r="BD231" s="4"/>
      <c r="BE231" s="7"/>
      <c r="BF231" s="7"/>
      <c r="BG231" s="6"/>
      <c r="BH231" s="4"/>
      <c r="BI231" s="4"/>
      <c r="BJ231" s="4"/>
      <c r="BK231" s="4"/>
      <c r="BL231" s="6"/>
      <c r="BM231" s="6"/>
      <c r="BN231" s="6"/>
      <c r="BO231" s="6"/>
      <c r="BP231" s="6"/>
      <c r="BQ231" s="6"/>
      <c r="BR231" s="6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7"/>
      <c r="CD231" s="4"/>
      <c r="CE231" s="4"/>
      <c r="CF231" s="7"/>
      <c r="CG231" s="4"/>
      <c r="CH231" s="4"/>
      <c r="CI231" s="4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</row>
    <row r="232" spans="1:158" x14ac:dyDescent="0.25">
      <c r="A232" t="s">
        <v>103</v>
      </c>
      <c r="C232" s="5">
        <v>39443</v>
      </c>
      <c r="D232" s="4"/>
      <c r="E232" s="5"/>
      <c r="F232" s="4">
        <v>24</v>
      </c>
      <c r="G232" t="s">
        <v>76</v>
      </c>
      <c r="H232" s="6">
        <v>8.9</v>
      </c>
      <c r="I232">
        <v>750</v>
      </c>
      <c r="J232" s="4">
        <f>1000000/H232/I232</f>
        <v>149.81273408239699</v>
      </c>
      <c r="K232" s="4"/>
      <c r="L232" s="7"/>
      <c r="M232" s="6">
        <v>6.9</v>
      </c>
      <c r="N232" s="6"/>
      <c r="O232" s="6"/>
      <c r="P232" s="7"/>
      <c r="Q232" s="7"/>
      <c r="R232" s="7"/>
      <c r="S232" s="7"/>
      <c r="T232" s="7"/>
      <c r="U232" s="4"/>
      <c r="V232" s="7"/>
      <c r="W232" s="7"/>
      <c r="X232" s="7"/>
      <c r="Y232" s="7"/>
      <c r="Z232" s="7"/>
      <c r="AA232" s="7"/>
      <c r="AB232" s="4"/>
      <c r="AC232" s="7"/>
      <c r="AD232" s="7"/>
      <c r="AE232" s="7"/>
      <c r="AF232" s="7"/>
      <c r="AG232" s="7"/>
      <c r="AH232" s="7"/>
      <c r="AJ232" s="7"/>
      <c r="AK232" s="7"/>
      <c r="AL232" s="7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7"/>
      <c r="BB232" s="4"/>
      <c r="BC232" s="4"/>
      <c r="BD232" s="4"/>
      <c r="BE232" s="7"/>
      <c r="BF232" s="7"/>
      <c r="BG232" s="6"/>
      <c r="BH232" s="4"/>
      <c r="BI232" s="4"/>
      <c r="BJ232" s="4"/>
      <c r="BK232" s="4"/>
      <c r="BL232" s="6"/>
      <c r="BM232" s="6"/>
      <c r="BN232" s="6"/>
      <c r="BO232" s="6"/>
      <c r="BP232" s="6"/>
      <c r="BQ232" s="6"/>
      <c r="BR232" s="6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7"/>
      <c r="CD232" s="4"/>
      <c r="CE232" s="4"/>
      <c r="CF232" s="7"/>
      <c r="CG232" s="4"/>
      <c r="CH232" s="4"/>
      <c r="CI232" s="4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</row>
    <row r="233" spans="1:158" x14ac:dyDescent="0.25">
      <c r="A233" t="s">
        <v>103</v>
      </c>
      <c r="C233" s="5">
        <v>39449</v>
      </c>
      <c r="D233" s="4"/>
      <c r="E233" s="5"/>
      <c r="F233" s="4">
        <v>30</v>
      </c>
      <c r="G233" t="s">
        <v>76</v>
      </c>
      <c r="H233" s="6">
        <v>8.9</v>
      </c>
      <c r="I233">
        <v>750</v>
      </c>
      <c r="J233" s="4">
        <f>1000000/H233/I233</f>
        <v>149.81273408239699</v>
      </c>
      <c r="K233" s="4"/>
      <c r="L233" s="7"/>
      <c r="M233" s="6">
        <v>9.9499999999999993</v>
      </c>
      <c r="N233" s="6"/>
      <c r="O233" s="6"/>
      <c r="P233" s="7"/>
      <c r="Q233" s="7"/>
      <c r="R233" s="7"/>
      <c r="S233" s="7"/>
      <c r="T233" s="7"/>
      <c r="U233" s="4"/>
      <c r="V233" s="7"/>
      <c r="W233" s="7"/>
      <c r="X233" s="7"/>
      <c r="Y233" s="7"/>
      <c r="Z233" s="7"/>
      <c r="AA233" s="7"/>
      <c r="AB233" s="4"/>
      <c r="AC233" s="7">
        <v>0.46509210526315792</v>
      </c>
      <c r="AD233" s="7"/>
      <c r="AE233" s="7"/>
      <c r="AF233" s="7"/>
      <c r="AG233" s="7"/>
      <c r="AH233" s="7"/>
      <c r="AI233" s="8"/>
      <c r="AJ233" s="7"/>
      <c r="AK233" s="7"/>
      <c r="AL233" s="7"/>
      <c r="AM233" s="4">
        <v>0</v>
      </c>
      <c r="AN233" s="4"/>
      <c r="AO233" s="4"/>
      <c r="AP233" s="4"/>
      <c r="AQ233" s="4">
        <v>0</v>
      </c>
      <c r="AR233" s="4"/>
      <c r="AS233" s="4"/>
      <c r="AT233" s="4"/>
      <c r="AU233" s="4"/>
      <c r="AV233" s="4"/>
      <c r="AW233" s="4"/>
      <c r="AX233" s="4">
        <v>0</v>
      </c>
      <c r="AY233" s="4">
        <v>0</v>
      </c>
      <c r="AZ233" s="4"/>
      <c r="BA233" s="7"/>
      <c r="BB233" s="4"/>
      <c r="BC233" s="4"/>
      <c r="BD233" s="4"/>
      <c r="BE233" s="7"/>
      <c r="BF233" s="7"/>
      <c r="BG233" s="6"/>
      <c r="BH233" s="4"/>
      <c r="BI233" s="4"/>
      <c r="BJ233" s="4"/>
      <c r="BK233" s="4"/>
      <c r="BL233" s="6"/>
      <c r="BM233" s="6"/>
      <c r="BN233" s="6"/>
      <c r="BO233" s="6"/>
      <c r="BP233" s="6"/>
      <c r="BQ233" s="6"/>
      <c r="BR233" s="6"/>
      <c r="BS233" s="4">
        <v>0</v>
      </c>
      <c r="BT233" s="4">
        <v>0</v>
      </c>
      <c r="BU233" s="4">
        <v>0</v>
      </c>
      <c r="BV233" s="4">
        <v>0</v>
      </c>
      <c r="BW233" s="4"/>
      <c r="BX233" s="4"/>
      <c r="BY233" s="4"/>
      <c r="BZ233" s="4"/>
      <c r="CA233" s="4">
        <v>0</v>
      </c>
      <c r="CB233" s="4"/>
      <c r="CC233" s="7"/>
      <c r="CD233" s="4"/>
      <c r="CE233" s="4"/>
      <c r="CF233" s="7"/>
      <c r="CG233" s="4"/>
      <c r="CH233" s="4"/>
      <c r="CI233" s="4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</row>
    <row r="234" spans="1:158" x14ac:dyDescent="0.25">
      <c r="A234" t="s">
        <v>103</v>
      </c>
      <c r="C234" s="5">
        <v>39455</v>
      </c>
      <c r="D234" s="4"/>
      <c r="E234" s="5"/>
      <c r="F234" s="4">
        <v>36</v>
      </c>
      <c r="G234" t="s">
        <v>76</v>
      </c>
      <c r="H234" s="6">
        <v>8.9</v>
      </c>
      <c r="I234">
        <v>750</v>
      </c>
      <c r="J234" s="4">
        <f>1000000/H234/I234</f>
        <v>149.81273408239699</v>
      </c>
      <c r="K234" s="4"/>
      <c r="L234" s="7"/>
      <c r="M234" s="6">
        <v>11.05</v>
      </c>
      <c r="N234" s="6"/>
      <c r="O234" s="6"/>
      <c r="P234" s="7"/>
      <c r="Q234" s="7"/>
      <c r="R234" s="7"/>
      <c r="S234" s="7"/>
      <c r="T234" s="7"/>
      <c r="U234" s="4"/>
      <c r="V234" s="7"/>
      <c r="W234" s="7"/>
      <c r="X234" s="7"/>
      <c r="Y234" s="7"/>
      <c r="Z234" s="7"/>
      <c r="AA234" s="7"/>
      <c r="AB234" s="4"/>
      <c r="AC234" s="7"/>
      <c r="AD234" s="7"/>
      <c r="AE234" s="7"/>
      <c r="AF234" s="7"/>
      <c r="AG234" s="7"/>
      <c r="AH234" s="7"/>
      <c r="AJ234" s="7"/>
      <c r="AK234" s="7"/>
      <c r="AL234" s="7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7"/>
      <c r="BB234" s="4"/>
      <c r="BC234" s="4"/>
      <c r="BD234" s="4"/>
      <c r="BE234" s="7"/>
      <c r="BF234" s="7"/>
      <c r="BG234" s="6"/>
      <c r="BH234" s="4"/>
      <c r="BI234" s="4"/>
      <c r="BJ234" s="4"/>
      <c r="BK234" s="4"/>
      <c r="BL234" s="6"/>
      <c r="BM234" s="6"/>
      <c r="BN234" s="6"/>
      <c r="BO234" s="6"/>
      <c r="BP234" s="6"/>
      <c r="BQ234" s="6"/>
      <c r="BR234" s="6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7"/>
      <c r="CD234" s="4"/>
      <c r="CE234" s="4"/>
      <c r="CF234" s="7"/>
      <c r="CG234" s="4"/>
      <c r="CH234" s="4"/>
      <c r="CI234" s="4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</row>
    <row r="235" spans="1:158" x14ac:dyDescent="0.25">
      <c r="A235" t="s">
        <v>103</v>
      </c>
      <c r="C235" s="5">
        <v>39461</v>
      </c>
      <c r="D235" s="4"/>
      <c r="E235" s="5"/>
      <c r="F235" s="4">
        <v>42</v>
      </c>
      <c r="G235" t="s">
        <v>76</v>
      </c>
      <c r="H235" s="6">
        <v>8.9</v>
      </c>
      <c r="I235">
        <v>750</v>
      </c>
      <c r="J235" s="4">
        <f>1000000/H235/I235</f>
        <v>149.81273408239699</v>
      </c>
      <c r="K235" s="4"/>
      <c r="L235" s="7"/>
      <c r="M235" s="7"/>
      <c r="N235" s="7"/>
      <c r="O235" s="7"/>
      <c r="P235" s="7"/>
      <c r="Q235" s="7"/>
      <c r="R235" s="7"/>
      <c r="S235" s="7"/>
      <c r="T235" s="7"/>
      <c r="U235" s="4"/>
      <c r="V235" s="7"/>
      <c r="W235" s="7"/>
      <c r="X235" s="7"/>
      <c r="Y235" s="7"/>
      <c r="Z235" s="7"/>
      <c r="AA235" s="7"/>
      <c r="AB235" s="4"/>
      <c r="AC235" s="7">
        <v>1.7062730263157893</v>
      </c>
      <c r="AD235" s="7"/>
      <c r="AE235" s="7"/>
      <c r="AF235" s="7"/>
      <c r="AG235" s="7"/>
      <c r="AH235" s="7"/>
      <c r="AI235" s="8"/>
      <c r="AJ235" s="7"/>
      <c r="AK235" s="7"/>
      <c r="AL235" s="7"/>
      <c r="AM235" s="4">
        <v>0</v>
      </c>
      <c r="AN235" s="4"/>
      <c r="AO235" s="4"/>
      <c r="AP235" s="4"/>
      <c r="AQ235" s="4">
        <v>0</v>
      </c>
      <c r="AR235" s="4"/>
      <c r="AS235" s="4"/>
      <c r="AT235" s="4"/>
      <c r="AU235" s="4"/>
      <c r="AV235" s="4"/>
      <c r="AW235" s="4"/>
      <c r="AX235" s="4">
        <v>0</v>
      </c>
      <c r="AY235" s="4">
        <v>0</v>
      </c>
      <c r="AZ235" s="4"/>
      <c r="BA235" s="7"/>
      <c r="BB235" s="4"/>
      <c r="BC235" s="4"/>
      <c r="BD235" s="4"/>
      <c r="BE235" s="7"/>
      <c r="BF235" s="7"/>
      <c r="BG235" s="6"/>
      <c r="BH235" s="4"/>
      <c r="BI235" s="4"/>
      <c r="BJ235" s="4"/>
      <c r="BK235" s="4"/>
      <c r="BL235" s="6"/>
      <c r="BM235" s="6"/>
      <c r="BN235" s="6"/>
      <c r="BO235" s="6"/>
      <c r="BP235" s="6"/>
      <c r="BQ235" s="6"/>
      <c r="BR235" s="6"/>
      <c r="BS235" s="4">
        <v>0</v>
      </c>
      <c r="BT235" s="4">
        <v>0</v>
      </c>
      <c r="BU235" s="4">
        <v>0</v>
      </c>
      <c r="BV235" s="4">
        <v>0</v>
      </c>
      <c r="BW235" s="4"/>
      <c r="BX235" s="4"/>
      <c r="BY235" s="4"/>
      <c r="BZ235" s="4"/>
      <c r="CA235" s="4">
        <v>0</v>
      </c>
      <c r="CB235" s="4"/>
      <c r="CC235" s="7"/>
      <c r="CD235" s="4"/>
      <c r="CE235" s="4"/>
      <c r="CF235" s="7"/>
      <c r="CG235" s="4"/>
      <c r="CH235" s="4"/>
      <c r="CI235" s="4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</row>
    <row r="236" spans="1:158" x14ac:dyDescent="0.25">
      <c r="A236" t="s">
        <v>103</v>
      </c>
      <c r="C236" s="5">
        <v>39462</v>
      </c>
      <c r="D236" s="4"/>
      <c r="E236" s="5"/>
      <c r="F236" s="4">
        <v>43</v>
      </c>
      <c r="G236" t="s">
        <v>76</v>
      </c>
      <c r="H236" s="6">
        <v>8.9</v>
      </c>
      <c r="I236">
        <v>750</v>
      </c>
      <c r="J236" s="4">
        <f>1000000/H236/I236</f>
        <v>149.81273408239699</v>
      </c>
      <c r="K236" s="4"/>
      <c r="L236" s="7"/>
      <c r="M236" s="6">
        <v>13.2</v>
      </c>
      <c r="N236" s="6"/>
      <c r="O236" s="6"/>
      <c r="P236" s="7"/>
      <c r="Q236" s="7"/>
      <c r="R236" s="7"/>
      <c r="S236" s="7"/>
      <c r="T236" s="7"/>
      <c r="U236" s="4"/>
      <c r="V236" s="7"/>
      <c r="W236" s="7"/>
      <c r="X236" s="7"/>
      <c r="Y236" s="7"/>
      <c r="Z236" s="7"/>
      <c r="AA236" s="7"/>
      <c r="AB236" s="4"/>
      <c r="AC236" s="7"/>
      <c r="AD236" s="7"/>
      <c r="AE236" s="7"/>
      <c r="AF236" s="7"/>
      <c r="AG236" s="7"/>
      <c r="AH236" s="7"/>
      <c r="AJ236" s="7"/>
      <c r="AK236" s="7"/>
      <c r="AL236" s="7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7"/>
      <c r="BB236" s="4"/>
      <c r="BC236" s="4"/>
      <c r="BD236" s="4"/>
      <c r="BE236" s="7"/>
      <c r="BF236" s="7"/>
      <c r="BG236" s="6"/>
      <c r="BH236" s="4"/>
      <c r="BI236" s="4"/>
      <c r="BJ236" s="4"/>
      <c r="BK236" s="4"/>
      <c r="BL236" s="6"/>
      <c r="BM236" s="6"/>
      <c r="BN236" s="6"/>
      <c r="BO236" s="6"/>
      <c r="BP236" s="6"/>
      <c r="BQ236" s="6"/>
      <c r="BR236" s="6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7"/>
      <c r="CD236" s="4"/>
      <c r="CE236" s="4"/>
      <c r="CF236" s="7"/>
      <c r="CG236" s="4"/>
      <c r="CH236" s="4"/>
      <c r="CI236" s="4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</row>
    <row r="237" spans="1:158" x14ac:dyDescent="0.25">
      <c r="A237" t="s">
        <v>103</v>
      </c>
      <c r="C237" s="5">
        <v>39467</v>
      </c>
      <c r="D237" s="4">
        <v>5</v>
      </c>
      <c r="E237" t="s">
        <v>164</v>
      </c>
      <c r="F237" s="4">
        <v>48</v>
      </c>
      <c r="G237" t="s">
        <v>76</v>
      </c>
      <c r="H237" s="6">
        <v>8.9</v>
      </c>
      <c r="I237">
        <v>750</v>
      </c>
      <c r="J237" s="4">
        <f>1000000/H237/I237</f>
        <v>149.81273408239699</v>
      </c>
      <c r="K237" s="4"/>
      <c r="L237" s="7"/>
      <c r="M237" s="7"/>
      <c r="N237" s="7"/>
      <c r="O237" s="7"/>
      <c r="P237" s="7"/>
      <c r="Q237" s="7"/>
      <c r="R237" s="7"/>
      <c r="S237" s="7"/>
      <c r="T237" s="7"/>
      <c r="U237" s="4"/>
      <c r="V237" s="7"/>
      <c r="W237" s="7"/>
      <c r="X237" s="7"/>
      <c r="Y237" s="7"/>
      <c r="Z237" s="7"/>
      <c r="AA237" s="7"/>
      <c r="AB237" s="4"/>
      <c r="AC237" s="7"/>
      <c r="AD237" s="7"/>
      <c r="AE237" s="7"/>
      <c r="AF237" s="7"/>
      <c r="AG237" s="7"/>
      <c r="AH237" s="7"/>
      <c r="AI237" s="8"/>
      <c r="AJ237" s="7"/>
      <c r="AK237" s="7"/>
      <c r="AL237" s="7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7"/>
      <c r="BB237" s="4"/>
      <c r="BC237" s="4"/>
      <c r="BD237" s="4"/>
      <c r="BE237" s="7"/>
      <c r="BF237" s="7"/>
      <c r="BG237" s="6"/>
      <c r="BH237" s="4"/>
      <c r="BI237" s="4"/>
      <c r="BJ237" s="4"/>
      <c r="BK237" s="4"/>
      <c r="BL237" s="6"/>
      <c r="BM237" s="6"/>
      <c r="BN237" s="6"/>
      <c r="BO237" s="6"/>
      <c r="BP237" s="6"/>
      <c r="BQ237" s="6"/>
      <c r="BR237" s="6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7"/>
      <c r="CD237" s="4"/>
      <c r="CE237" s="4"/>
      <c r="CF237" s="7"/>
      <c r="CG237" s="4"/>
      <c r="CH237" s="4"/>
      <c r="CI237" s="4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</row>
    <row r="238" spans="1:158" x14ac:dyDescent="0.25">
      <c r="A238" t="s">
        <v>103</v>
      </c>
      <c r="C238" s="5">
        <v>39468</v>
      </c>
      <c r="D238" s="4"/>
      <c r="E238" s="5"/>
      <c r="F238" s="4">
        <v>49</v>
      </c>
      <c r="G238" t="s">
        <v>76</v>
      </c>
      <c r="H238" s="6">
        <v>8.9</v>
      </c>
      <c r="I238">
        <v>750</v>
      </c>
      <c r="J238" s="4">
        <f>1000000/H238/I238</f>
        <v>149.81273408239699</v>
      </c>
      <c r="K238" s="4"/>
      <c r="L238" s="7"/>
      <c r="M238" s="7"/>
      <c r="N238" s="7"/>
      <c r="O238" s="7"/>
      <c r="P238" s="7"/>
      <c r="Q238" s="7"/>
      <c r="R238" s="7"/>
      <c r="S238" s="7"/>
      <c r="T238" s="7"/>
      <c r="U238" s="4">
        <v>218.22527309149899</v>
      </c>
      <c r="V238" s="7"/>
      <c r="W238" s="7"/>
      <c r="X238" s="7"/>
      <c r="Y238" s="7"/>
      <c r="Z238" s="7"/>
      <c r="AA238" s="7"/>
      <c r="AB238" s="4">
        <v>231.8032279653155</v>
      </c>
      <c r="AC238" s="7">
        <v>3.701081591223256</v>
      </c>
      <c r="AD238" s="7"/>
      <c r="AE238" s="7"/>
      <c r="AF238" s="7"/>
      <c r="AG238" s="7"/>
      <c r="AH238" s="7"/>
      <c r="AI238" s="8">
        <f>AC238/AB238</f>
        <v>1.5966479948143972E-2</v>
      </c>
      <c r="AJ238" s="7"/>
      <c r="AK238" s="7"/>
      <c r="AL238" s="7"/>
      <c r="AM238" s="4">
        <v>18.673193938156327</v>
      </c>
      <c r="AN238" s="4"/>
      <c r="AO238" s="4"/>
      <c r="AP238" s="4"/>
      <c r="AQ238" s="4">
        <v>8.1962480400698219</v>
      </c>
      <c r="AR238" s="4"/>
      <c r="AS238" s="4"/>
      <c r="AT238" s="4"/>
      <c r="AU238" s="4"/>
      <c r="AV238" s="4"/>
      <c r="AW238" s="4"/>
      <c r="AX238" s="4">
        <v>0</v>
      </c>
      <c r="AY238" s="4">
        <v>0</v>
      </c>
      <c r="AZ238" s="4">
        <v>26.869441978226149</v>
      </c>
      <c r="BA238" s="7"/>
      <c r="BB238" s="4"/>
      <c r="BC238" s="4">
        <f>U238+AB238+AZ238</f>
        <v>476.89794303504061</v>
      </c>
      <c r="BD238" s="4"/>
      <c r="BE238" s="7">
        <f>AZ238/BC238</f>
        <v>5.6342121769755435E-2</v>
      </c>
      <c r="BF238" s="7"/>
      <c r="BG238" s="6"/>
      <c r="BH238" s="4"/>
      <c r="BI238" s="4"/>
      <c r="BJ238" s="4"/>
      <c r="BK238" s="4"/>
      <c r="BL238" s="6"/>
      <c r="BM238" s="6"/>
      <c r="BN238" s="6"/>
      <c r="BO238" s="6"/>
      <c r="BP238" s="7">
        <f>U238/BC238</f>
        <v>0.45759323620203712</v>
      </c>
      <c r="BQ238" s="7">
        <f>AB238/BC238</f>
        <v>0.48606464202820748</v>
      </c>
      <c r="BR238" s="7">
        <f>AZ238/BC238</f>
        <v>5.6342121769755435E-2</v>
      </c>
      <c r="BS238" s="4">
        <v>190.96248638844537</v>
      </c>
      <c r="BT238" s="4">
        <v>167.06181851351326</v>
      </c>
      <c r="BU238" s="4">
        <v>23.900667874932125</v>
      </c>
      <c r="BV238" s="4">
        <v>0</v>
      </c>
      <c r="BW238" s="4"/>
      <c r="BX238" s="4"/>
      <c r="BY238" s="4"/>
      <c r="BZ238" s="4"/>
      <c r="CA238" s="4">
        <v>0</v>
      </c>
      <c r="CB238" s="4"/>
      <c r="CC238" s="7"/>
      <c r="CD238" s="4"/>
      <c r="CE238" s="4"/>
      <c r="CF238" s="7"/>
      <c r="CG238" s="4"/>
      <c r="CH238" s="4"/>
      <c r="CI238" s="4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</row>
    <row r="239" spans="1:158" x14ac:dyDescent="0.25">
      <c r="A239" t="s">
        <v>103</v>
      </c>
      <c r="C239" s="5">
        <v>39470</v>
      </c>
      <c r="D239" s="4"/>
      <c r="E239" s="5"/>
      <c r="F239" s="4">
        <v>51</v>
      </c>
      <c r="G239" t="s">
        <v>76</v>
      </c>
      <c r="H239" s="6">
        <v>8.9</v>
      </c>
      <c r="I239">
        <v>750</v>
      </c>
      <c r="J239" s="4">
        <f>1000000/H239/I239</f>
        <v>149.81273408239699</v>
      </c>
      <c r="K239" s="4"/>
      <c r="L239" s="7"/>
      <c r="M239" s="6">
        <v>15.75</v>
      </c>
      <c r="N239" s="6"/>
      <c r="O239" s="6"/>
      <c r="P239" s="7"/>
      <c r="Q239" s="7"/>
      <c r="R239" s="7"/>
      <c r="S239" s="7"/>
      <c r="T239" s="7"/>
      <c r="U239" s="4"/>
      <c r="V239" s="7"/>
      <c r="W239" s="7"/>
      <c r="X239" s="7"/>
      <c r="Y239" s="7"/>
      <c r="Z239" s="7"/>
      <c r="AA239" s="7"/>
      <c r="AB239" s="4"/>
      <c r="AC239" s="7"/>
      <c r="AD239" s="7"/>
      <c r="AE239" s="7"/>
      <c r="AF239" s="7"/>
      <c r="AG239" s="7"/>
      <c r="AH239" s="7"/>
      <c r="AI239" s="8"/>
      <c r="AJ239" s="7"/>
      <c r="AK239" s="7"/>
      <c r="AL239" s="7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7"/>
      <c r="BB239" s="4"/>
      <c r="BC239" s="4"/>
      <c r="BD239" s="4"/>
      <c r="BE239" s="7"/>
      <c r="BF239" s="7"/>
      <c r="BG239" s="6"/>
      <c r="BH239" s="4"/>
      <c r="BI239" s="4"/>
      <c r="BJ239" s="4"/>
      <c r="BK239" s="4"/>
      <c r="BL239" s="6"/>
      <c r="BM239" s="6"/>
      <c r="BN239" s="6"/>
      <c r="BO239" s="6"/>
      <c r="BP239" s="6"/>
      <c r="BQ239" s="6"/>
      <c r="BR239" s="6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7"/>
      <c r="CD239" s="4"/>
      <c r="CE239" s="4"/>
      <c r="CF239" s="7"/>
      <c r="CG239" s="4"/>
      <c r="CH239" s="4"/>
      <c r="CI239" s="4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</row>
    <row r="240" spans="1:158" x14ac:dyDescent="0.25">
      <c r="A240" t="s">
        <v>103</v>
      </c>
      <c r="C240" s="5">
        <v>39476</v>
      </c>
      <c r="D240" s="4"/>
      <c r="E240" s="5"/>
      <c r="F240" s="4">
        <v>57</v>
      </c>
      <c r="G240" t="s">
        <v>76</v>
      </c>
      <c r="H240" s="6">
        <v>8.9</v>
      </c>
      <c r="I240">
        <v>750</v>
      </c>
      <c r="J240" s="4">
        <f>1000000/H240/I240</f>
        <v>149.81273408239699</v>
      </c>
      <c r="K240" s="4"/>
      <c r="L240" s="7"/>
      <c r="M240" s="6">
        <v>16.75</v>
      </c>
      <c r="N240" s="6"/>
      <c r="O240" s="6"/>
      <c r="P240" s="7"/>
      <c r="Q240" s="7"/>
      <c r="R240" s="7"/>
      <c r="S240" s="7"/>
      <c r="T240" s="7"/>
      <c r="U240" s="4"/>
      <c r="V240" s="7"/>
      <c r="W240" s="7"/>
      <c r="X240" s="7"/>
      <c r="Y240" s="7"/>
      <c r="Z240" s="7"/>
      <c r="AA240" s="7"/>
      <c r="AB240" s="4"/>
      <c r="AC240" s="7"/>
      <c r="AD240" s="7"/>
      <c r="AE240" s="7"/>
      <c r="AF240" s="7"/>
      <c r="AG240" s="7"/>
      <c r="AH240" s="7"/>
      <c r="AI240" s="8"/>
      <c r="AJ240" s="7"/>
      <c r="AK240" s="7"/>
      <c r="AL240" s="7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7"/>
      <c r="BB240" s="4"/>
      <c r="BC240" s="4"/>
      <c r="BD240" s="4"/>
      <c r="BE240" s="7"/>
      <c r="BF240" s="7"/>
      <c r="BG240" s="6"/>
      <c r="BH240" s="4"/>
      <c r="BI240" s="4"/>
      <c r="BJ240" s="4"/>
      <c r="BK240" s="4"/>
      <c r="BL240" s="6"/>
      <c r="BM240" s="6"/>
      <c r="BN240" s="6"/>
      <c r="BO240" s="6"/>
      <c r="BP240" s="6"/>
      <c r="BQ240" s="6"/>
      <c r="BR240" s="6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7"/>
      <c r="CD240" s="4"/>
      <c r="CE240" s="4"/>
      <c r="CF240" s="7"/>
      <c r="CG240" s="4"/>
      <c r="CH240" s="4"/>
      <c r="CI240" s="4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</row>
    <row r="241" spans="1:158" x14ac:dyDescent="0.25">
      <c r="A241" t="s">
        <v>103</v>
      </c>
      <c r="C241" s="5">
        <v>39483</v>
      </c>
      <c r="D241" s="4">
        <v>6</v>
      </c>
      <c r="E241" s="5" t="s">
        <v>183</v>
      </c>
      <c r="F241" s="4">
        <v>64</v>
      </c>
      <c r="G241" t="s">
        <v>76</v>
      </c>
      <c r="H241" s="6">
        <v>8.9</v>
      </c>
      <c r="I241">
        <v>750</v>
      </c>
      <c r="J241" s="4">
        <f>1000000/H241/I241</f>
        <v>149.81273408239699</v>
      </c>
      <c r="K241" s="4"/>
      <c r="L241" s="7"/>
      <c r="M241" s="7"/>
      <c r="N241" s="7"/>
      <c r="O241" s="7"/>
      <c r="P241" s="7"/>
      <c r="Q241" s="7"/>
      <c r="R241" s="7"/>
      <c r="S241" s="7"/>
      <c r="T241" s="7"/>
      <c r="U241" s="4">
        <v>275.51014265846186</v>
      </c>
      <c r="V241" s="7"/>
      <c r="W241" s="7"/>
      <c r="X241" s="7"/>
      <c r="Y241" s="7"/>
      <c r="Z241" s="7"/>
      <c r="AA241" s="7"/>
      <c r="AB241" s="4">
        <v>219.53377100577978</v>
      </c>
      <c r="AC241" s="7">
        <v>3.7414181649366181</v>
      </c>
      <c r="AD241" s="7"/>
      <c r="AE241" s="7"/>
      <c r="AF241" s="7"/>
      <c r="AG241" s="7"/>
      <c r="AH241" s="7"/>
      <c r="AI241" s="8">
        <f>AC241/AB241</f>
        <v>1.7042563191055082E-2</v>
      </c>
      <c r="AJ241" s="7"/>
      <c r="AK241" s="7"/>
      <c r="AL241" s="7"/>
      <c r="AM241" s="4">
        <v>13.43222557029919</v>
      </c>
      <c r="AN241" s="4"/>
      <c r="AO241" s="4"/>
      <c r="AP241" s="4"/>
      <c r="AQ241" s="4">
        <v>248.63207555034279</v>
      </c>
      <c r="AR241" s="4"/>
      <c r="AS241" s="4"/>
      <c r="AT241" s="4"/>
      <c r="AU241" s="4"/>
      <c r="AV241" s="4"/>
      <c r="AW241" s="4"/>
      <c r="AX241" s="4">
        <v>0</v>
      </c>
      <c r="AY241" s="4">
        <v>0</v>
      </c>
      <c r="AZ241" s="4">
        <v>262.06430112064197</v>
      </c>
      <c r="BA241" s="7"/>
      <c r="BB241" s="4"/>
      <c r="BC241" s="4">
        <f>U241+AB241+AZ241</f>
        <v>757.10821478488356</v>
      </c>
      <c r="BD241" s="4"/>
      <c r="BE241" s="7">
        <f>AZ241/BC241</f>
        <v>0.3461384990983119</v>
      </c>
      <c r="BF241" s="7"/>
      <c r="BG241" s="6"/>
      <c r="BH241" s="4"/>
      <c r="BI241" s="4"/>
      <c r="BJ241" s="4"/>
      <c r="BK241" s="4"/>
      <c r="BL241" s="6"/>
      <c r="BM241" s="6"/>
      <c r="BN241" s="6"/>
      <c r="BO241" s="6"/>
      <c r="BP241" s="7">
        <f>U241/BC241</f>
        <v>0.36389797030103854</v>
      </c>
      <c r="BQ241" s="7">
        <f>AB241/BC241</f>
        <v>0.28996353060064961</v>
      </c>
      <c r="BR241" s="7">
        <f>AZ241/BC241</f>
        <v>0.3461384990983119</v>
      </c>
      <c r="BS241" s="4">
        <v>209.96167790592841</v>
      </c>
      <c r="BT241" s="4">
        <v>98.271535310615519</v>
      </c>
      <c r="BU241" s="4">
        <v>111.69014259531289</v>
      </c>
      <c r="BV241" s="4">
        <v>0</v>
      </c>
      <c r="BW241" s="4"/>
      <c r="BX241" s="4"/>
      <c r="BY241" s="4"/>
      <c r="BZ241" s="4"/>
      <c r="CA241" s="4">
        <v>0</v>
      </c>
      <c r="CB241" s="4"/>
      <c r="CC241" s="7"/>
      <c r="CD241" s="4"/>
      <c r="CE241" s="4"/>
      <c r="CF241" s="7"/>
      <c r="CG241" s="4"/>
      <c r="CH241" s="4"/>
      <c r="CI241" s="4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</row>
    <row r="242" spans="1:158" x14ac:dyDescent="0.25">
      <c r="A242" t="s">
        <v>103</v>
      </c>
      <c r="C242" s="5">
        <v>39484</v>
      </c>
      <c r="D242" s="4"/>
      <c r="E242" s="5"/>
      <c r="F242" s="4">
        <v>65</v>
      </c>
      <c r="G242" t="s">
        <v>76</v>
      </c>
      <c r="H242" s="6">
        <v>8.9</v>
      </c>
      <c r="I242">
        <v>750</v>
      </c>
      <c r="J242" s="4">
        <f>1000000/H242/I242</f>
        <v>149.81273408239699</v>
      </c>
      <c r="K242" s="4"/>
      <c r="L242" s="7"/>
      <c r="M242" s="6">
        <v>18.5</v>
      </c>
      <c r="N242" s="6"/>
      <c r="O242" s="6"/>
      <c r="P242" s="7"/>
      <c r="Q242" s="7"/>
      <c r="R242" s="7"/>
      <c r="S242" s="7"/>
      <c r="T242" s="7"/>
      <c r="U242" s="4"/>
      <c r="V242" s="7"/>
      <c r="W242" s="7"/>
      <c r="X242" s="7"/>
      <c r="Y242" s="7"/>
      <c r="Z242" s="7"/>
      <c r="AA242" s="7"/>
      <c r="AB242" s="4"/>
      <c r="AC242" s="7"/>
      <c r="AD242" s="7"/>
      <c r="AE242" s="7"/>
      <c r="AF242" s="7"/>
      <c r="AG242" s="7"/>
      <c r="AH242" s="7"/>
      <c r="AI242" s="8"/>
      <c r="AJ242" s="7"/>
      <c r="AK242" s="7"/>
      <c r="AL242" s="7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7"/>
      <c r="BB242" s="4"/>
      <c r="BC242" s="4"/>
      <c r="BD242" s="4"/>
      <c r="BE242" s="7"/>
      <c r="BF242" s="7"/>
      <c r="BG242" s="6"/>
      <c r="BH242" s="4"/>
      <c r="BI242" s="4"/>
      <c r="BJ242" s="4"/>
      <c r="BK242" s="4"/>
      <c r="BL242" s="6"/>
      <c r="BM242" s="6"/>
      <c r="BN242" s="6"/>
      <c r="BO242" s="6"/>
      <c r="BP242" s="6"/>
      <c r="BQ242" s="6"/>
      <c r="BR242" s="6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7"/>
      <c r="CD242" s="4"/>
      <c r="CE242" s="4"/>
      <c r="CF242" s="7"/>
      <c r="CG242" s="4"/>
      <c r="CH242" s="4"/>
      <c r="CI242" s="4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</row>
    <row r="243" spans="1:158" x14ac:dyDescent="0.25">
      <c r="A243" t="s">
        <v>103</v>
      </c>
      <c r="C243" s="5">
        <v>39491</v>
      </c>
      <c r="D243" s="4"/>
      <c r="E243" s="5"/>
      <c r="F243" s="4">
        <v>72</v>
      </c>
      <c r="G243" t="s">
        <v>76</v>
      </c>
      <c r="H243" s="6">
        <v>8.9</v>
      </c>
      <c r="I243">
        <v>750</v>
      </c>
      <c r="J243" s="4">
        <f>1000000/H243/I243</f>
        <v>149.81273408239699</v>
      </c>
      <c r="K243" s="4"/>
      <c r="L243" s="7"/>
      <c r="M243" s="6">
        <v>19.5</v>
      </c>
      <c r="N243" s="6"/>
      <c r="O243" s="6"/>
      <c r="P243" s="7"/>
      <c r="Q243" s="7"/>
      <c r="R243" s="7"/>
      <c r="S243" s="7"/>
      <c r="T243" s="7"/>
      <c r="U243" s="4"/>
      <c r="V243" s="7"/>
      <c r="W243" s="7"/>
      <c r="X243" s="7"/>
      <c r="Y243" s="7"/>
      <c r="Z243" s="7"/>
      <c r="AA243" s="7"/>
      <c r="AB243" s="4"/>
      <c r="AC243" s="7"/>
      <c r="AD243" s="7"/>
      <c r="AE243" s="7"/>
      <c r="AF243" s="7"/>
      <c r="AG243" s="7"/>
      <c r="AH243" s="7"/>
      <c r="AI243" s="8"/>
      <c r="AJ243" s="7"/>
      <c r="AK243" s="7"/>
      <c r="AL243" s="7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7"/>
      <c r="BB243" s="4"/>
      <c r="BC243" s="4"/>
      <c r="BD243" s="4"/>
      <c r="BE243" s="7"/>
      <c r="BF243" s="7"/>
      <c r="BG243" s="6"/>
      <c r="BH243" s="4"/>
      <c r="BI243" s="4"/>
      <c r="BJ243" s="4"/>
      <c r="BK243" s="4"/>
      <c r="BL243" s="6"/>
      <c r="BM243" s="6"/>
      <c r="BN243" s="6"/>
      <c r="BO243" s="6"/>
      <c r="BP243" s="6"/>
      <c r="BQ243" s="6"/>
      <c r="BR243" s="6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7"/>
      <c r="CD243" s="4"/>
      <c r="CE243" s="4"/>
      <c r="CF243" s="7"/>
      <c r="CG243" s="4"/>
      <c r="CH243" s="4"/>
      <c r="CI243" s="4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</row>
    <row r="244" spans="1:158" x14ac:dyDescent="0.25">
      <c r="A244" t="s">
        <v>103</v>
      </c>
      <c r="C244" s="5">
        <v>39497</v>
      </c>
      <c r="D244" s="4"/>
      <c r="E244" s="5"/>
      <c r="F244" s="4">
        <v>78</v>
      </c>
      <c r="G244" t="s">
        <v>76</v>
      </c>
      <c r="H244" s="6">
        <v>8.9</v>
      </c>
      <c r="I244">
        <v>750</v>
      </c>
      <c r="J244" s="4">
        <f>1000000/H244/I244</f>
        <v>149.81273408239699</v>
      </c>
      <c r="K244" s="4"/>
      <c r="L244" s="7"/>
      <c r="M244" s="6">
        <v>20.350000000000001</v>
      </c>
      <c r="N244" s="6"/>
      <c r="O244" s="6"/>
      <c r="P244" s="7"/>
      <c r="Q244" s="7"/>
      <c r="R244" s="7"/>
      <c r="S244" s="7"/>
      <c r="T244" s="7"/>
      <c r="U244" s="4">
        <v>321.02735151756565</v>
      </c>
      <c r="V244" s="7"/>
      <c r="W244" s="7"/>
      <c r="X244" s="7"/>
      <c r="Y244" s="7"/>
      <c r="Z244" s="7"/>
      <c r="AA244" s="7"/>
      <c r="AB244" s="4">
        <v>240.78479292978341</v>
      </c>
      <c r="AC244" s="7">
        <v>3.7304044429250878</v>
      </c>
      <c r="AD244" s="7"/>
      <c r="AE244" s="7"/>
      <c r="AF244" s="7"/>
      <c r="AG244" s="7"/>
      <c r="AH244" s="7"/>
      <c r="AI244" s="8">
        <f>AC244/AB244</f>
        <v>1.5492691201694501E-2</v>
      </c>
      <c r="AJ244" s="7"/>
      <c r="AK244" s="7"/>
      <c r="AL244" s="7"/>
      <c r="AM244" s="4">
        <v>2.3752928819393366</v>
      </c>
      <c r="AN244" s="4"/>
      <c r="AO244" s="4"/>
      <c r="AP244" s="4"/>
      <c r="AQ244" s="4">
        <v>269.8762285628236</v>
      </c>
      <c r="AR244" s="4"/>
      <c r="AS244" s="4"/>
      <c r="AT244" s="4"/>
      <c r="AU244" s="4"/>
      <c r="AV244" s="4"/>
      <c r="AW244" s="4"/>
      <c r="AX244" s="4">
        <v>0</v>
      </c>
      <c r="AY244" s="4">
        <v>0</v>
      </c>
      <c r="AZ244" s="4">
        <v>272.25152144476294</v>
      </c>
      <c r="BA244" s="7"/>
      <c r="BB244" s="4"/>
      <c r="BC244" s="4">
        <f>U244+AB244+AZ244</f>
        <v>834.063665892112</v>
      </c>
      <c r="BD244" s="4"/>
      <c r="BE244" s="7">
        <f>AZ244/BC244</f>
        <v>0.32641575526918981</v>
      </c>
      <c r="BF244" s="7"/>
      <c r="BG244" s="6"/>
      <c r="BH244" s="4"/>
      <c r="BI244" s="4"/>
      <c r="BJ244" s="4"/>
      <c r="BK244" s="4"/>
      <c r="BL244" s="6"/>
      <c r="BM244" s="6"/>
      <c r="BN244" s="6"/>
      <c r="BO244" s="6"/>
      <c r="BP244" s="7">
        <f>U244/BC244</f>
        <v>0.38489549976283377</v>
      </c>
      <c r="BQ244" s="7">
        <f>AB244/BC244</f>
        <v>0.28868874496797642</v>
      </c>
      <c r="BR244" s="7">
        <f>AZ244/BC244</f>
        <v>0.32641575526918981</v>
      </c>
      <c r="BS244" s="4">
        <v>108.90656443957458</v>
      </c>
      <c r="BT244" s="4">
        <v>8.3091515561339317</v>
      </c>
      <c r="BU244" s="4">
        <v>100.59741288344065</v>
      </c>
      <c r="BV244" s="4">
        <v>0</v>
      </c>
      <c r="BW244" s="4"/>
      <c r="BX244" s="4"/>
      <c r="BY244" s="4"/>
      <c r="BZ244" s="4"/>
      <c r="CA244" s="4">
        <v>0</v>
      </c>
      <c r="CB244" s="4"/>
      <c r="CC244" s="7"/>
      <c r="CD244" s="4"/>
      <c r="CE244" s="4"/>
      <c r="CF244" s="7"/>
      <c r="CG244" s="4"/>
      <c r="CH244" s="4"/>
      <c r="CI244" s="4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</row>
    <row r="245" spans="1:158" x14ac:dyDescent="0.25">
      <c r="A245" t="s">
        <v>103</v>
      </c>
      <c r="C245" s="5">
        <v>39510</v>
      </c>
      <c r="D245" s="4">
        <v>7</v>
      </c>
      <c r="E245" t="s">
        <v>166</v>
      </c>
      <c r="F245" s="4">
        <v>91</v>
      </c>
      <c r="G245" t="s">
        <v>76</v>
      </c>
      <c r="H245" s="6">
        <v>8.9</v>
      </c>
      <c r="I245">
        <v>750</v>
      </c>
      <c r="J245" s="4">
        <f>1000000/H245/I245</f>
        <v>149.81273408239699</v>
      </c>
      <c r="K245" s="4"/>
      <c r="L245" s="7"/>
      <c r="M245" s="6">
        <v>22.2</v>
      </c>
      <c r="N245" s="6"/>
      <c r="O245" s="6"/>
      <c r="P245" s="7"/>
      <c r="Q245" s="7"/>
      <c r="R245" s="7"/>
      <c r="S245" s="7"/>
      <c r="T245" s="7"/>
      <c r="U245" s="4">
        <v>353.42703431855597</v>
      </c>
      <c r="V245" s="7"/>
      <c r="W245" s="7"/>
      <c r="X245" s="7"/>
      <c r="Y245" s="7"/>
      <c r="Z245" s="7"/>
      <c r="AA245" s="7"/>
      <c r="AB245" s="4">
        <v>226.42157361948748</v>
      </c>
      <c r="AC245" s="7">
        <v>3.7955324496503628</v>
      </c>
      <c r="AD245" s="7"/>
      <c r="AE245" s="7"/>
      <c r="AF245" s="7"/>
      <c r="AG245" s="7"/>
      <c r="AH245" s="7"/>
      <c r="AI245" s="8">
        <f>AC245/AB245</f>
        <v>1.6763121945389092E-2</v>
      </c>
      <c r="AJ245" s="7"/>
      <c r="AK245" s="7"/>
      <c r="AL245" s="7"/>
      <c r="AM245" s="4">
        <v>0</v>
      </c>
      <c r="AN245" s="4"/>
      <c r="AO245" s="4"/>
      <c r="AP245" s="4"/>
      <c r="AQ245" s="4">
        <v>409.88485768771335</v>
      </c>
      <c r="AR245" s="4"/>
      <c r="AS245" s="4"/>
      <c r="AT245" s="4"/>
      <c r="AU245" s="4"/>
      <c r="AV245" s="4"/>
      <c r="AW245" s="4"/>
      <c r="AX245" s="4">
        <v>0</v>
      </c>
      <c r="AY245" s="4">
        <v>0</v>
      </c>
      <c r="AZ245" s="4">
        <v>409.88485768771335</v>
      </c>
      <c r="BA245" s="7"/>
      <c r="BB245" s="4"/>
      <c r="BC245" s="4">
        <f>U245+AB245+AZ245</f>
        <v>989.73346562575671</v>
      </c>
      <c r="BD245" s="4"/>
      <c r="BE245" s="7">
        <f>AZ245/BC245</f>
        <v>0.4141366053825053</v>
      </c>
      <c r="BF245" s="7"/>
      <c r="BG245" s="6"/>
      <c r="BH245" s="4"/>
      <c r="BI245" s="4"/>
      <c r="BJ245" s="4"/>
      <c r="BK245" s="4"/>
      <c r="BL245" s="6"/>
      <c r="BM245" s="6"/>
      <c r="BN245" s="6"/>
      <c r="BO245" s="6"/>
      <c r="BP245" s="7">
        <f>U245/BC245</f>
        <v>0.35709314334956083</v>
      </c>
      <c r="BQ245" s="7">
        <f>AB245/BC245</f>
        <v>0.22877025126793399</v>
      </c>
      <c r="BR245" s="7">
        <f>AZ245/BC245</f>
        <v>0.4141366053825053</v>
      </c>
      <c r="BS245" s="4">
        <v>96.512116476842948</v>
      </c>
      <c r="BT245" s="4">
        <v>0</v>
      </c>
      <c r="BU245" s="4">
        <v>96.512116476842948</v>
      </c>
      <c r="BV245" s="4">
        <v>0</v>
      </c>
      <c r="BW245" s="4"/>
      <c r="BX245" s="4"/>
      <c r="BY245" s="4"/>
      <c r="BZ245" s="4"/>
      <c r="CA245" s="4">
        <v>0</v>
      </c>
      <c r="CB245" s="4"/>
      <c r="CC245" s="7"/>
      <c r="CD245" s="4"/>
      <c r="CE245" s="4"/>
      <c r="CF245" s="7"/>
      <c r="CG245" s="4"/>
      <c r="CH245" s="4"/>
      <c r="CI245" s="4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</row>
    <row r="246" spans="1:158" x14ac:dyDescent="0.25">
      <c r="A246" t="s">
        <v>103</v>
      </c>
      <c r="C246" s="5">
        <v>39533</v>
      </c>
      <c r="D246" s="4"/>
      <c r="E246" s="5"/>
      <c r="F246" s="4">
        <v>114</v>
      </c>
      <c r="G246" t="s">
        <v>76</v>
      </c>
      <c r="H246" s="6">
        <v>8.9</v>
      </c>
      <c r="I246">
        <v>750</v>
      </c>
      <c r="J246" s="4">
        <f>1000000/H246/I246</f>
        <v>149.81273408239699</v>
      </c>
      <c r="K246" s="4"/>
      <c r="L246" s="7"/>
      <c r="M246" s="6">
        <v>23.5</v>
      </c>
      <c r="N246" s="6"/>
      <c r="O246" s="6"/>
      <c r="P246" s="7"/>
      <c r="Q246" s="7"/>
      <c r="R246" s="7"/>
      <c r="S246" s="7"/>
      <c r="T246" s="7"/>
      <c r="U246" s="4"/>
      <c r="V246" s="7"/>
      <c r="W246" s="7"/>
      <c r="X246" s="7"/>
      <c r="Y246" s="7"/>
      <c r="Z246" s="7"/>
      <c r="AA246" s="7"/>
      <c r="AB246" s="4"/>
      <c r="AC246" s="7"/>
      <c r="AD246" s="7"/>
      <c r="AE246" s="7"/>
      <c r="AF246" s="7"/>
      <c r="AG246" s="7"/>
      <c r="AH246" s="7"/>
      <c r="AI246" s="8"/>
      <c r="AJ246" s="7"/>
      <c r="AK246" s="7"/>
      <c r="AL246" s="7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7"/>
      <c r="BB246" s="4"/>
      <c r="BC246" s="4"/>
      <c r="BD246" s="4"/>
      <c r="BE246" s="7"/>
      <c r="BF246" s="7"/>
      <c r="BG246" s="6"/>
      <c r="BH246" s="4"/>
      <c r="BI246" s="4"/>
      <c r="BJ246" s="4"/>
      <c r="BK246" s="4"/>
      <c r="BL246" s="6"/>
      <c r="BM246" s="6"/>
      <c r="BN246" s="6"/>
      <c r="BO246" s="6"/>
      <c r="BP246" s="6"/>
      <c r="BQ246" s="6"/>
      <c r="BR246" s="6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7"/>
      <c r="CD246" s="4"/>
      <c r="CE246" s="4"/>
      <c r="CF246" s="7"/>
      <c r="CG246" s="4"/>
      <c r="CH246" s="4"/>
      <c r="CI246" s="4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</row>
    <row r="247" spans="1:158" x14ac:dyDescent="0.25">
      <c r="A247" t="s">
        <v>103</v>
      </c>
      <c r="C247" s="5">
        <v>39538</v>
      </c>
      <c r="D247" s="4"/>
      <c r="E247" s="5"/>
      <c r="F247" s="4">
        <v>119</v>
      </c>
      <c r="G247" t="s">
        <v>76</v>
      </c>
      <c r="H247" s="6">
        <v>8.9</v>
      </c>
      <c r="I247">
        <v>750</v>
      </c>
      <c r="J247" s="4">
        <f>1000000/H247/I247</f>
        <v>149.81273408239699</v>
      </c>
      <c r="K247" s="4"/>
      <c r="L247" s="7"/>
      <c r="M247" s="7"/>
      <c r="N247" s="7"/>
      <c r="O247" s="7"/>
      <c r="P247" s="7"/>
      <c r="Q247" s="7"/>
      <c r="R247" s="7"/>
      <c r="S247" s="7"/>
      <c r="T247" s="7"/>
      <c r="U247" s="4">
        <v>546.39624777002302</v>
      </c>
      <c r="V247" s="7"/>
      <c r="W247" s="7"/>
      <c r="X247" s="7"/>
      <c r="Y247" s="7"/>
      <c r="Z247" s="7"/>
      <c r="AA247" s="7"/>
      <c r="AB247" s="4">
        <v>251.19570904719367</v>
      </c>
      <c r="AC247" s="7">
        <v>2.9946702326681423</v>
      </c>
      <c r="AD247" s="7"/>
      <c r="AE247" s="7"/>
      <c r="AF247" s="7"/>
      <c r="AG247" s="7"/>
      <c r="AH247" s="7"/>
      <c r="AI247" s="8">
        <f>AC247/AB247</f>
        <v>1.192166157625533E-2</v>
      </c>
      <c r="AJ247" s="7"/>
      <c r="AK247" s="7"/>
      <c r="AL247" s="7"/>
      <c r="AM247" s="4">
        <v>5.2809567414338181</v>
      </c>
      <c r="AN247" s="4"/>
      <c r="AO247" s="4"/>
      <c r="AP247" s="4"/>
      <c r="AQ247" s="4">
        <v>170.524246939352</v>
      </c>
      <c r="AR247" s="4"/>
      <c r="AS247" s="4"/>
      <c r="AT247" s="4"/>
      <c r="AU247" s="4"/>
      <c r="AV247" s="4"/>
      <c r="AW247" s="4"/>
      <c r="AX247" s="4">
        <v>32.90535323450078</v>
      </c>
      <c r="AY247" s="4">
        <v>348.28390367854433</v>
      </c>
      <c r="AZ247" s="4">
        <v>556.99446059383104</v>
      </c>
      <c r="BA247" s="7"/>
      <c r="BB247" s="4"/>
      <c r="BC247" s="4">
        <f>U247+AB247+AZ247</f>
        <v>1354.5864174110477</v>
      </c>
      <c r="BD247" s="4"/>
      <c r="BE247" s="7">
        <f>AZ247/BC247</f>
        <v>0.41119152933659731</v>
      </c>
      <c r="BF247" s="7"/>
      <c r="BG247" s="6"/>
      <c r="BH247" s="4"/>
      <c r="BI247" s="4"/>
      <c r="BJ247" s="4"/>
      <c r="BK247" s="4"/>
      <c r="BL247" s="6"/>
      <c r="BM247" s="6"/>
      <c r="BN247" s="6"/>
      <c r="BO247" s="6"/>
      <c r="BP247" s="7">
        <f>U247/BC247</f>
        <v>0.40336758197703065</v>
      </c>
      <c r="BQ247" s="7">
        <f>AB247/BC247</f>
        <v>0.1854408886863721</v>
      </c>
      <c r="BR247" s="7">
        <f>AZ247/BC247</f>
        <v>0.41119152933659731</v>
      </c>
      <c r="BS247" s="4">
        <v>161.62360099408184</v>
      </c>
      <c r="BT247" s="4">
        <v>42.902269921370944</v>
      </c>
      <c r="BU247" s="4">
        <v>43.396422309557309</v>
      </c>
      <c r="BV247" s="4">
        <v>66.265057773614643</v>
      </c>
      <c r="BW247" s="4"/>
      <c r="BX247" s="4"/>
      <c r="BY247" s="4"/>
      <c r="BZ247" s="4"/>
      <c r="CA247" s="4">
        <v>9.0598509895389441</v>
      </c>
      <c r="CB247" s="4"/>
      <c r="CC247" s="7"/>
      <c r="CD247" s="4"/>
      <c r="CE247" s="4"/>
      <c r="CF247" s="7"/>
      <c r="CG247" s="4"/>
      <c r="CH247" s="4"/>
      <c r="CI247" s="4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</row>
    <row r="248" spans="1:158" x14ac:dyDescent="0.25">
      <c r="A248" t="s">
        <v>103</v>
      </c>
      <c r="C248" s="5">
        <v>39555</v>
      </c>
      <c r="D248" s="4"/>
      <c r="E248" s="5"/>
      <c r="F248" s="4">
        <v>136</v>
      </c>
      <c r="G248" t="s">
        <v>76</v>
      </c>
      <c r="H248" s="6">
        <v>8.9</v>
      </c>
      <c r="I248">
        <v>750</v>
      </c>
      <c r="J248" s="4">
        <f>1000000/H248/I248</f>
        <v>149.81273408239699</v>
      </c>
      <c r="K248" s="4"/>
      <c r="L248" s="7"/>
      <c r="M248" s="6">
        <v>24.4</v>
      </c>
      <c r="N248" s="6"/>
      <c r="O248" s="6"/>
      <c r="P248" s="7"/>
      <c r="Q248" s="7"/>
      <c r="R248" s="7"/>
      <c r="S248" s="7"/>
      <c r="T248" s="7"/>
      <c r="U248" s="4"/>
      <c r="V248" s="7"/>
      <c r="W248" s="7"/>
      <c r="X248" s="7"/>
      <c r="Y248" s="7"/>
      <c r="Z248" s="7"/>
      <c r="AA248" s="7"/>
      <c r="AB248" s="4"/>
      <c r="AC248" s="7"/>
      <c r="AD248" s="7"/>
      <c r="AE248" s="7"/>
      <c r="AF248" s="7"/>
      <c r="AG248" s="7"/>
      <c r="AH248" s="7"/>
      <c r="AI248" s="8"/>
      <c r="AJ248" s="7"/>
      <c r="AK248" s="7"/>
      <c r="AL248" s="7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7"/>
      <c r="BB248" s="4"/>
      <c r="BC248" s="4"/>
      <c r="BD248" s="4"/>
      <c r="BE248" s="7"/>
      <c r="BF248" s="7"/>
      <c r="BG248" s="6"/>
      <c r="BH248" s="4"/>
      <c r="BI248" s="4"/>
      <c r="BJ248" s="4"/>
      <c r="BK248" s="4"/>
      <c r="BL248" s="6"/>
      <c r="BM248" s="6"/>
      <c r="BN248" s="6"/>
      <c r="BO248" s="6"/>
      <c r="BP248" s="6"/>
      <c r="BQ248" s="6"/>
      <c r="BR248" s="6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7"/>
      <c r="CD248" s="4"/>
      <c r="CE248" s="4"/>
      <c r="CF248" s="7"/>
      <c r="CG248" s="4"/>
      <c r="CH248" s="4"/>
      <c r="CI248" s="4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</row>
    <row r="249" spans="1:158" x14ac:dyDescent="0.25">
      <c r="A249" t="s">
        <v>103</v>
      </c>
      <c r="C249" s="5">
        <v>39563</v>
      </c>
      <c r="D249" s="4">
        <v>8</v>
      </c>
      <c r="E249" s="5" t="s">
        <v>165</v>
      </c>
      <c r="F249" s="4">
        <v>144</v>
      </c>
      <c r="G249" t="s">
        <v>76</v>
      </c>
      <c r="H249" s="6">
        <v>8.9</v>
      </c>
      <c r="I249">
        <v>750</v>
      </c>
      <c r="J249" s="4">
        <f>1000000/H249/I249</f>
        <v>149.81273408239699</v>
      </c>
      <c r="K249" s="4"/>
      <c r="L249" s="7"/>
      <c r="M249" s="7"/>
      <c r="N249" s="7"/>
      <c r="O249" s="7"/>
      <c r="P249" s="7"/>
      <c r="Q249" s="7"/>
      <c r="R249" s="7"/>
      <c r="S249" s="7"/>
      <c r="T249" s="7"/>
      <c r="U249" s="4"/>
      <c r="V249" s="7"/>
      <c r="W249" s="7"/>
      <c r="X249" s="7"/>
      <c r="Y249" s="7"/>
      <c r="Z249" s="7"/>
      <c r="AA249" s="7"/>
      <c r="AB249" s="4"/>
      <c r="AC249" s="7"/>
      <c r="AD249" s="7"/>
      <c r="AE249" s="7"/>
      <c r="AF249" s="7"/>
      <c r="AG249" s="7"/>
      <c r="AH249" s="7"/>
      <c r="AI249" s="8"/>
      <c r="AJ249" s="7"/>
      <c r="AK249" s="7"/>
      <c r="AL249" s="7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7"/>
      <c r="BB249" s="4"/>
      <c r="BC249" s="4"/>
      <c r="BD249" s="4"/>
      <c r="BE249" s="7"/>
      <c r="BF249" s="7"/>
      <c r="BG249" s="6"/>
      <c r="BH249" s="4"/>
      <c r="BI249" s="4"/>
      <c r="BJ249" s="4"/>
      <c r="BK249" s="4"/>
      <c r="BL249" s="6"/>
      <c r="BM249" s="6"/>
      <c r="BN249" s="6"/>
      <c r="BO249" s="6"/>
      <c r="BP249" s="6"/>
      <c r="BQ249" s="6"/>
      <c r="BR249" s="6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7"/>
      <c r="CD249" s="4"/>
      <c r="CE249" s="4"/>
      <c r="CF249" s="7"/>
      <c r="CG249" s="4"/>
      <c r="CH249" s="4"/>
      <c r="CI249" s="4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</row>
    <row r="250" spans="1:158" x14ac:dyDescent="0.25">
      <c r="A250" t="s">
        <v>103</v>
      </c>
      <c r="C250" s="5">
        <v>39578</v>
      </c>
      <c r="D250" s="4">
        <v>9</v>
      </c>
      <c r="E250" s="5" t="s">
        <v>70</v>
      </c>
      <c r="F250" s="4">
        <v>159</v>
      </c>
      <c r="G250" t="s">
        <v>76</v>
      </c>
      <c r="H250" s="6">
        <v>8.9</v>
      </c>
      <c r="I250">
        <v>750</v>
      </c>
      <c r="J250" s="4">
        <f>1000000/H250/I250</f>
        <v>149.81273408239699</v>
      </c>
      <c r="K250" s="4"/>
      <c r="L250" s="7"/>
      <c r="M250" s="7"/>
      <c r="N250" s="7"/>
      <c r="O250" s="7"/>
      <c r="P250" s="7"/>
      <c r="Q250" s="7"/>
      <c r="R250" s="7"/>
      <c r="S250" s="7"/>
      <c r="T250" s="7"/>
      <c r="U250" s="4"/>
      <c r="V250" s="7"/>
      <c r="W250" s="7"/>
      <c r="X250" s="7"/>
      <c r="Y250" s="7"/>
      <c r="Z250" s="7"/>
      <c r="AA250" s="7"/>
      <c r="AB250" s="4"/>
      <c r="AC250" s="7"/>
      <c r="AD250" s="7"/>
      <c r="AE250" s="7"/>
      <c r="AF250" s="7"/>
      <c r="AG250" s="7"/>
      <c r="AH250" s="7"/>
      <c r="AI250" s="8"/>
      <c r="AJ250" s="7"/>
      <c r="AK250" s="7"/>
      <c r="AL250" s="7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>
        <v>391.77968253750998</v>
      </c>
      <c r="AZ250" s="4"/>
      <c r="BA250" s="7"/>
      <c r="BB250" s="4"/>
      <c r="BC250" s="4"/>
      <c r="BD250" s="4"/>
      <c r="BE250" s="7"/>
      <c r="BF250" s="4">
        <f>BH250*(1/(BG250/100))</f>
        <v>391.77968253751004</v>
      </c>
      <c r="BG250" s="6">
        <v>35.6</v>
      </c>
      <c r="BH250" s="4">
        <v>139.47356698335358</v>
      </c>
      <c r="BI250" s="4">
        <f>BF250-BH250</f>
        <v>252.30611555415646</v>
      </c>
      <c r="BJ250" s="4"/>
      <c r="BK250" s="4"/>
      <c r="BL250" s="6">
        <v>6.1442099992666774</v>
      </c>
      <c r="BM250" s="6"/>
      <c r="BN250" s="6"/>
      <c r="BO250" s="6"/>
      <c r="BP250" s="6"/>
      <c r="BQ250" s="6"/>
      <c r="BR250" s="6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7"/>
      <c r="CD250" s="4"/>
      <c r="CE250" s="4"/>
      <c r="CF250" s="7"/>
      <c r="CG250" s="4"/>
      <c r="CH250" s="4"/>
      <c r="CI250" s="4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</row>
    <row r="251" spans="1:158" x14ac:dyDescent="0.25">
      <c r="A251" t="s">
        <v>81</v>
      </c>
      <c r="C251" s="5">
        <v>39419</v>
      </c>
      <c r="D251" s="4">
        <v>1</v>
      </c>
      <c r="E251" s="5" t="s">
        <v>167</v>
      </c>
      <c r="F251" s="4">
        <v>0</v>
      </c>
      <c r="G251" t="s">
        <v>77</v>
      </c>
      <c r="H251" s="6">
        <v>8.9</v>
      </c>
      <c r="I251">
        <v>750</v>
      </c>
      <c r="J251" s="4">
        <f>1000000/H251/I251</f>
        <v>149.81273408239699</v>
      </c>
      <c r="K251" s="4"/>
      <c r="L251" s="7"/>
      <c r="M251" s="7"/>
      <c r="N251" s="7"/>
      <c r="O251" s="7"/>
      <c r="P251" s="7"/>
      <c r="Q251" s="7"/>
      <c r="R251" s="7"/>
      <c r="S251" s="7"/>
      <c r="T251" s="7"/>
      <c r="U251" s="4"/>
      <c r="V251" s="7"/>
      <c r="W251" s="7"/>
      <c r="X251" s="7"/>
      <c r="Y251" s="7"/>
      <c r="Z251" s="7"/>
      <c r="AA251" s="7"/>
      <c r="AB251" s="4"/>
      <c r="AC251" s="7"/>
      <c r="AD251" s="7"/>
      <c r="AE251" s="7"/>
      <c r="AF251" s="7"/>
      <c r="AG251" s="7"/>
      <c r="AH251" s="7"/>
      <c r="AI251" s="8"/>
      <c r="AJ251" s="7"/>
      <c r="AK251" s="7"/>
      <c r="AL251" s="7"/>
      <c r="AM251" s="4">
        <v>0</v>
      </c>
      <c r="AN251" s="4"/>
      <c r="AO251" s="4"/>
      <c r="AP251" s="4"/>
      <c r="AQ251" s="4">
        <v>0</v>
      </c>
      <c r="AR251" s="4"/>
      <c r="AS251" s="4"/>
      <c r="AT251" s="4"/>
      <c r="AU251" s="4"/>
      <c r="AV251" s="4"/>
      <c r="AW251" s="4"/>
      <c r="AX251" s="4">
        <v>0</v>
      </c>
      <c r="AY251" s="4">
        <v>0</v>
      </c>
      <c r="AZ251" s="4"/>
      <c r="BA251" s="7"/>
      <c r="BB251" s="4"/>
      <c r="BC251" s="4"/>
      <c r="BD251" s="4"/>
      <c r="BE251" s="7"/>
      <c r="BF251" s="7"/>
      <c r="BG251" s="6"/>
      <c r="BH251" s="4"/>
      <c r="BI251" s="4"/>
      <c r="BJ251" s="4"/>
      <c r="BK251" s="4"/>
      <c r="BL251" s="6"/>
      <c r="BM251" s="6"/>
      <c r="BN251" s="6"/>
      <c r="BO251" s="6"/>
      <c r="BP251" s="6"/>
      <c r="BQ251" s="6"/>
      <c r="BR251" s="6"/>
      <c r="BS251" s="4">
        <v>0</v>
      </c>
      <c r="BT251" s="4">
        <v>0</v>
      </c>
      <c r="BU251" s="4">
        <v>0</v>
      </c>
      <c r="BV251" s="4">
        <v>0</v>
      </c>
      <c r="BW251" s="4"/>
      <c r="BX251" s="4"/>
      <c r="BY251" s="4"/>
      <c r="BZ251" s="4"/>
      <c r="CA251" s="4">
        <v>0</v>
      </c>
      <c r="CB251" s="4"/>
      <c r="CC251" s="7"/>
      <c r="CD251" s="4"/>
      <c r="CE251" s="4"/>
      <c r="CF251" s="7"/>
      <c r="CG251" s="4"/>
      <c r="CH251" s="4"/>
      <c r="CI251" s="4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</row>
    <row r="252" spans="1:158" x14ac:dyDescent="0.25">
      <c r="A252" t="s">
        <v>81</v>
      </c>
      <c r="C252" s="5">
        <v>39440</v>
      </c>
      <c r="D252" s="4">
        <v>4</v>
      </c>
      <c r="E252" t="s">
        <v>168</v>
      </c>
      <c r="F252" s="4">
        <v>21</v>
      </c>
      <c r="G252" t="s">
        <v>77</v>
      </c>
      <c r="H252" s="6">
        <v>8.9</v>
      </c>
      <c r="I252">
        <v>750</v>
      </c>
      <c r="J252" s="4">
        <f>1000000/H252/I252</f>
        <v>149.81273408239699</v>
      </c>
      <c r="K252" s="4"/>
      <c r="L252" s="7"/>
      <c r="M252" s="7"/>
      <c r="N252" s="7"/>
      <c r="O252" s="7"/>
      <c r="P252" s="7"/>
      <c r="Q252" s="7"/>
      <c r="R252" s="7"/>
      <c r="S252" s="7"/>
      <c r="T252" s="7"/>
      <c r="U252" s="4"/>
      <c r="V252" s="7"/>
      <c r="W252" s="7"/>
      <c r="X252" s="7"/>
      <c r="Y252" s="7"/>
      <c r="Z252" s="7"/>
      <c r="AA252" s="7"/>
      <c r="AB252" s="4"/>
      <c r="AC252" s="7"/>
      <c r="AD252" s="7"/>
      <c r="AE252" s="7"/>
      <c r="AF252" s="7"/>
      <c r="AG252" s="7"/>
      <c r="AH252" s="7"/>
      <c r="AI252" s="8"/>
      <c r="AJ252" s="7"/>
      <c r="AK252" s="7"/>
      <c r="AL252" s="7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7"/>
      <c r="BB252" s="4"/>
      <c r="BC252" s="4"/>
      <c r="BD252" s="4"/>
      <c r="BE252" s="7"/>
      <c r="BF252" s="7"/>
      <c r="BG252" s="6"/>
      <c r="BH252" s="4"/>
      <c r="BI252" s="4"/>
      <c r="BJ252" s="4"/>
      <c r="BK252" s="4"/>
      <c r="BL252" s="6"/>
      <c r="BM252" s="6"/>
      <c r="BN252" s="6"/>
      <c r="BO252" s="6"/>
      <c r="BP252" s="6"/>
      <c r="BQ252" s="6"/>
      <c r="BR252" s="6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7"/>
      <c r="CD252" s="4"/>
      <c r="CE252" s="4"/>
      <c r="CF252" s="7"/>
      <c r="CG252" s="4"/>
      <c r="CH252" s="4"/>
      <c r="CI252" s="4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</row>
    <row r="253" spans="1:158" x14ac:dyDescent="0.25">
      <c r="A253" t="s">
        <v>81</v>
      </c>
      <c r="C253" s="5">
        <v>39443</v>
      </c>
      <c r="D253" s="4"/>
      <c r="E253" s="5"/>
      <c r="F253" s="4">
        <v>24</v>
      </c>
      <c r="G253" t="s">
        <v>77</v>
      </c>
      <c r="H253" s="6">
        <v>8.9</v>
      </c>
      <c r="I253">
        <v>750</v>
      </c>
      <c r="J253" s="4">
        <f>1000000/H253/I253</f>
        <v>149.81273408239699</v>
      </c>
      <c r="K253" s="4"/>
      <c r="L253" s="7"/>
      <c r="M253" s="6">
        <v>6.95</v>
      </c>
      <c r="N253" s="6"/>
      <c r="O253" s="6"/>
      <c r="P253" s="7"/>
      <c r="Q253" s="7"/>
      <c r="R253" s="7"/>
      <c r="S253" s="7"/>
      <c r="T253" s="7"/>
      <c r="U253" s="4"/>
      <c r="V253" s="7"/>
      <c r="W253" s="7"/>
      <c r="X253" s="7"/>
      <c r="Y253" s="7"/>
      <c r="Z253" s="7"/>
      <c r="AA253" s="7"/>
      <c r="AB253" s="4"/>
      <c r="AC253" s="7"/>
      <c r="AD253" s="7"/>
      <c r="AE253" s="7"/>
      <c r="AF253" s="7"/>
      <c r="AG253" s="7"/>
      <c r="AH253" s="7"/>
      <c r="AI253" s="8"/>
      <c r="AJ253" s="7"/>
      <c r="AK253" s="7"/>
      <c r="AL253" s="7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7"/>
      <c r="BB253" s="4"/>
      <c r="BC253" s="4"/>
      <c r="BD253" s="4"/>
      <c r="BE253" s="7"/>
      <c r="BF253" s="7"/>
      <c r="BG253" s="6"/>
      <c r="BH253" s="4"/>
      <c r="BI253" s="4"/>
      <c r="BJ253" s="4"/>
      <c r="BK253" s="4"/>
      <c r="BL253" s="6"/>
      <c r="BM253" s="6"/>
      <c r="BN253" s="6"/>
      <c r="BO253" s="6"/>
      <c r="BP253" s="6"/>
      <c r="BQ253" s="6"/>
      <c r="BR253" s="6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7"/>
      <c r="CD253" s="4"/>
      <c r="CE253" s="4"/>
      <c r="CF253" s="7"/>
      <c r="CG253" s="4"/>
      <c r="CH253" s="4"/>
      <c r="CI253" s="4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</row>
    <row r="254" spans="1:158" x14ac:dyDescent="0.25">
      <c r="A254" t="s">
        <v>81</v>
      </c>
      <c r="C254" s="5">
        <v>39449</v>
      </c>
      <c r="D254" s="4"/>
      <c r="E254" s="5"/>
      <c r="F254" s="4">
        <v>30</v>
      </c>
      <c r="G254" t="s">
        <v>77</v>
      </c>
      <c r="H254" s="6">
        <v>8.9</v>
      </c>
      <c r="I254">
        <v>750</v>
      </c>
      <c r="J254" s="4">
        <f>1000000/H254/I254</f>
        <v>149.81273408239699</v>
      </c>
      <c r="K254" s="4"/>
      <c r="L254" s="7"/>
      <c r="M254" s="6">
        <v>9.65</v>
      </c>
      <c r="N254" s="6"/>
      <c r="O254" s="6"/>
      <c r="P254" s="7"/>
      <c r="Q254" s="7"/>
      <c r="R254" s="7"/>
      <c r="S254" s="7"/>
      <c r="T254" s="7"/>
      <c r="U254" s="4"/>
      <c r="V254" s="7"/>
      <c r="W254" s="7"/>
      <c r="X254" s="7"/>
      <c r="Y254" s="7"/>
      <c r="Z254" s="7"/>
      <c r="AA254" s="7"/>
      <c r="AB254" s="4"/>
      <c r="AC254" s="7">
        <v>0.43140131578947366</v>
      </c>
      <c r="AD254" s="7"/>
      <c r="AE254" s="7"/>
      <c r="AF254" s="7"/>
      <c r="AG254" s="7"/>
      <c r="AH254" s="7"/>
      <c r="AI254" s="8"/>
      <c r="AJ254" s="7"/>
      <c r="AK254" s="7"/>
      <c r="AL254" s="7"/>
      <c r="AM254" s="4">
        <v>0</v>
      </c>
      <c r="AN254" s="4"/>
      <c r="AO254" s="4"/>
      <c r="AP254" s="4"/>
      <c r="AQ254" s="4">
        <v>0</v>
      </c>
      <c r="AR254" s="4"/>
      <c r="AS254" s="4"/>
      <c r="AT254" s="4"/>
      <c r="AU254" s="4"/>
      <c r="AV254" s="4"/>
      <c r="AW254" s="4"/>
      <c r="AX254" s="4">
        <v>0</v>
      </c>
      <c r="AY254" s="4">
        <v>0</v>
      </c>
      <c r="AZ254" s="4"/>
      <c r="BA254" s="7"/>
      <c r="BB254" s="4"/>
      <c r="BC254" s="4"/>
      <c r="BD254" s="4"/>
      <c r="BE254" s="7"/>
      <c r="BF254" s="7"/>
      <c r="BG254" s="6"/>
      <c r="BH254" s="4"/>
      <c r="BI254" s="4"/>
      <c r="BJ254" s="4"/>
      <c r="BK254" s="4"/>
      <c r="BL254" s="6"/>
      <c r="BM254" s="6"/>
      <c r="BN254" s="6"/>
      <c r="BO254" s="6"/>
      <c r="BP254" s="6"/>
      <c r="BQ254" s="6"/>
      <c r="BR254" s="6"/>
      <c r="BS254" s="4">
        <v>0</v>
      </c>
      <c r="BT254" s="4">
        <v>0</v>
      </c>
      <c r="BU254" s="4">
        <v>0</v>
      </c>
      <c r="BV254" s="4">
        <v>0</v>
      </c>
      <c r="BW254" s="4"/>
      <c r="BX254" s="4"/>
      <c r="BY254" s="4"/>
      <c r="BZ254" s="4"/>
      <c r="CA254" s="4">
        <v>0</v>
      </c>
      <c r="CB254" s="4"/>
      <c r="CC254" s="7"/>
      <c r="CD254" s="4"/>
      <c r="CE254" s="4"/>
      <c r="CF254" s="7"/>
      <c r="CG254" s="4"/>
      <c r="CH254" s="4"/>
      <c r="CI254" s="4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</row>
    <row r="255" spans="1:158" x14ac:dyDescent="0.25">
      <c r="A255" t="s">
        <v>81</v>
      </c>
      <c r="C255" s="5">
        <v>39455</v>
      </c>
      <c r="D255" s="4"/>
      <c r="E255" s="5"/>
      <c r="F255" s="4">
        <v>36</v>
      </c>
      <c r="G255" t="s">
        <v>77</v>
      </c>
      <c r="H255" s="6">
        <v>8.9</v>
      </c>
      <c r="I255">
        <v>750</v>
      </c>
      <c r="J255" s="4">
        <f>1000000/H255/I255</f>
        <v>149.81273408239699</v>
      </c>
      <c r="K255" s="4"/>
      <c r="L255" s="7"/>
      <c r="M255" s="6">
        <v>10.75</v>
      </c>
      <c r="N255" s="6"/>
      <c r="O255" s="6"/>
      <c r="P255" s="7"/>
      <c r="Q255" s="7"/>
      <c r="R255" s="7"/>
      <c r="S255" s="7"/>
      <c r="T255" s="7"/>
      <c r="U255" s="4"/>
      <c r="V255" s="7"/>
      <c r="W255" s="7"/>
      <c r="X255" s="7"/>
      <c r="Y255" s="7"/>
      <c r="Z255" s="7"/>
      <c r="AA255" s="7"/>
      <c r="AB255" s="4"/>
      <c r="AC255" s="7"/>
      <c r="AD255" s="7"/>
      <c r="AE255" s="7"/>
      <c r="AF255" s="7"/>
      <c r="AG255" s="7"/>
      <c r="AH255" s="7"/>
      <c r="AI255" s="8"/>
      <c r="AJ255" s="7"/>
      <c r="AK255" s="7"/>
      <c r="AL255" s="7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7"/>
      <c r="BB255" s="4"/>
      <c r="BC255" s="4"/>
      <c r="BD255" s="4"/>
      <c r="BE255" s="7"/>
      <c r="BF255" s="7"/>
      <c r="BG255" s="6"/>
      <c r="BH255" s="4"/>
      <c r="BI255" s="4"/>
      <c r="BJ255" s="4"/>
      <c r="BK255" s="4"/>
      <c r="BL255" s="6"/>
      <c r="BM255" s="6"/>
      <c r="BN255" s="6"/>
      <c r="BO255" s="6"/>
      <c r="BP255" s="6"/>
      <c r="BQ255" s="6"/>
      <c r="BR255" s="6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7"/>
      <c r="CD255" s="4"/>
      <c r="CE255" s="4"/>
      <c r="CF255" s="7"/>
      <c r="CG255" s="4"/>
      <c r="CH255" s="4"/>
      <c r="CI255" s="4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</row>
    <row r="256" spans="1:158" x14ac:dyDescent="0.25">
      <c r="A256" t="s">
        <v>81</v>
      </c>
      <c r="C256" s="5">
        <v>39461</v>
      </c>
      <c r="D256" s="4"/>
      <c r="E256" s="5"/>
      <c r="F256" s="4">
        <v>42</v>
      </c>
      <c r="G256" t="s">
        <v>77</v>
      </c>
      <c r="H256" s="6">
        <v>8.9</v>
      </c>
      <c r="I256">
        <v>750</v>
      </c>
      <c r="J256" s="4">
        <f>1000000/H256/I256</f>
        <v>149.81273408239699</v>
      </c>
      <c r="K256" s="4"/>
      <c r="L256" s="7"/>
      <c r="M256" s="7"/>
      <c r="N256" s="7"/>
      <c r="O256" s="7"/>
      <c r="P256" s="7"/>
      <c r="Q256" s="7"/>
      <c r="R256" s="7"/>
      <c r="S256" s="7"/>
      <c r="T256" s="7"/>
      <c r="U256" s="4"/>
      <c r="V256" s="7"/>
      <c r="W256" s="7"/>
      <c r="X256" s="7"/>
      <c r="Y256" s="7"/>
      <c r="Z256" s="7"/>
      <c r="AA256" s="7"/>
      <c r="AB256" s="4"/>
      <c r="AC256" s="7">
        <v>1.6958552631578947</v>
      </c>
      <c r="AD256" s="7"/>
      <c r="AE256" s="7"/>
      <c r="AF256" s="7"/>
      <c r="AG256" s="7"/>
      <c r="AH256" s="7"/>
      <c r="AI256" s="8"/>
      <c r="AJ256" s="7"/>
      <c r="AK256" s="7"/>
      <c r="AL256" s="7"/>
      <c r="AM256" s="4">
        <v>0</v>
      </c>
      <c r="AN256" s="4"/>
      <c r="AO256" s="4"/>
      <c r="AP256" s="4"/>
      <c r="AQ256" s="4">
        <v>0</v>
      </c>
      <c r="AR256" s="4"/>
      <c r="AS256" s="4"/>
      <c r="AT256" s="4"/>
      <c r="AU256" s="4"/>
      <c r="AV256" s="4"/>
      <c r="AW256" s="4"/>
      <c r="AX256" s="4">
        <v>0</v>
      </c>
      <c r="AY256" s="4">
        <v>0</v>
      </c>
      <c r="AZ256" s="4"/>
      <c r="BA256" s="7"/>
      <c r="BB256" s="4"/>
      <c r="BC256" s="4"/>
      <c r="BD256" s="4"/>
      <c r="BE256" s="7"/>
      <c r="BF256" s="7"/>
      <c r="BG256" s="6"/>
      <c r="BH256" s="4"/>
      <c r="BI256" s="4"/>
      <c r="BJ256" s="4"/>
      <c r="BK256" s="4"/>
      <c r="BL256" s="6"/>
      <c r="BM256" s="6"/>
      <c r="BN256" s="6"/>
      <c r="BO256" s="6"/>
      <c r="BP256" s="6"/>
      <c r="BQ256" s="6"/>
      <c r="BR256" s="6"/>
      <c r="BS256" s="4">
        <v>0</v>
      </c>
      <c r="BT256" s="4">
        <v>0</v>
      </c>
      <c r="BU256" s="4">
        <v>0</v>
      </c>
      <c r="BV256" s="4">
        <v>0</v>
      </c>
      <c r="BW256" s="4"/>
      <c r="BX256" s="4"/>
      <c r="BY256" s="4"/>
      <c r="BZ256" s="4"/>
      <c r="CA256" s="4">
        <v>0</v>
      </c>
      <c r="CB256" s="4"/>
      <c r="CC256" s="7"/>
      <c r="CD256" s="4"/>
      <c r="CE256" s="4"/>
      <c r="CF256" s="7"/>
      <c r="CG256" s="4"/>
      <c r="CH256" s="4"/>
      <c r="CI256" s="4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</row>
    <row r="257" spans="1:158" x14ac:dyDescent="0.25">
      <c r="A257" t="s">
        <v>81</v>
      </c>
      <c r="C257" s="5">
        <v>39462</v>
      </c>
      <c r="D257" s="4"/>
      <c r="E257" s="5"/>
      <c r="F257" s="4">
        <v>43</v>
      </c>
      <c r="G257" t="s">
        <v>77</v>
      </c>
      <c r="H257" s="6">
        <v>8.9</v>
      </c>
      <c r="I257">
        <v>750</v>
      </c>
      <c r="J257" s="4">
        <f>1000000/H257/I257</f>
        <v>149.81273408239699</v>
      </c>
      <c r="K257" s="4"/>
      <c r="L257" s="7"/>
      <c r="M257" s="6">
        <v>13.05</v>
      </c>
      <c r="N257" s="6"/>
      <c r="O257" s="6"/>
      <c r="P257" s="7"/>
      <c r="Q257" s="7"/>
      <c r="R257" s="7"/>
      <c r="S257" s="7"/>
      <c r="T257" s="7"/>
      <c r="U257" s="4"/>
      <c r="V257" s="7"/>
      <c r="W257" s="7"/>
      <c r="X257" s="7"/>
      <c r="Y257" s="7"/>
      <c r="Z257" s="7"/>
      <c r="AA257" s="7"/>
      <c r="AB257" s="4"/>
      <c r="AC257" s="7"/>
      <c r="AD257" s="7"/>
      <c r="AE257" s="7"/>
      <c r="AF257" s="7"/>
      <c r="AG257" s="7"/>
      <c r="AH257" s="7"/>
      <c r="AI257" s="8"/>
      <c r="AJ257" s="7"/>
      <c r="AK257" s="7"/>
      <c r="AL257" s="7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7"/>
      <c r="BB257" s="4"/>
      <c r="BC257" s="4"/>
      <c r="BD257" s="4"/>
      <c r="BE257" s="7"/>
      <c r="BF257" s="7"/>
      <c r="BG257" s="6"/>
      <c r="BH257" s="4"/>
      <c r="BI257" s="4"/>
      <c r="BJ257" s="4"/>
      <c r="BK257" s="4"/>
      <c r="BL257" s="6"/>
      <c r="BM257" s="6"/>
      <c r="BN257" s="6"/>
      <c r="BO257" s="6"/>
      <c r="BP257" s="6"/>
      <c r="BQ257" s="6"/>
      <c r="BR257" s="6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7"/>
      <c r="CD257" s="4"/>
      <c r="CE257" s="4"/>
      <c r="CF257" s="7"/>
      <c r="CG257" s="4"/>
      <c r="CH257" s="4"/>
      <c r="CI257" s="4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</row>
    <row r="258" spans="1:158" x14ac:dyDescent="0.25">
      <c r="A258" t="s">
        <v>81</v>
      </c>
      <c r="C258" s="5">
        <v>39467</v>
      </c>
      <c r="D258" s="4">
        <v>5</v>
      </c>
      <c r="E258" t="s">
        <v>164</v>
      </c>
      <c r="F258" s="4">
        <v>48</v>
      </c>
      <c r="G258" t="s">
        <v>77</v>
      </c>
      <c r="H258" s="6">
        <v>8.9</v>
      </c>
      <c r="I258">
        <v>750</v>
      </c>
      <c r="J258" s="4">
        <f>1000000/H258/I258</f>
        <v>149.81273408239699</v>
      </c>
      <c r="K258" s="4"/>
      <c r="L258" s="7"/>
      <c r="M258" s="7"/>
      <c r="N258" s="7"/>
      <c r="O258" s="7"/>
      <c r="P258" s="7"/>
      <c r="Q258" s="7"/>
      <c r="R258" s="7"/>
      <c r="S258" s="7"/>
      <c r="T258" s="7"/>
      <c r="U258" s="4"/>
      <c r="V258" s="7"/>
      <c r="W258" s="7"/>
      <c r="X258" s="7"/>
      <c r="Y258" s="7"/>
      <c r="Z258" s="7"/>
      <c r="AA258" s="7"/>
      <c r="AB258" s="4"/>
      <c r="AC258" s="7"/>
      <c r="AD258" s="7"/>
      <c r="AE258" s="7"/>
      <c r="AF258" s="7"/>
      <c r="AG258" s="7"/>
      <c r="AH258" s="7"/>
      <c r="AI258" s="8"/>
      <c r="AJ258" s="7"/>
      <c r="AK258" s="7"/>
      <c r="AL258" s="7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7"/>
      <c r="BB258" s="4"/>
      <c r="BC258" s="4"/>
      <c r="BD258" s="4"/>
      <c r="BE258" s="7"/>
      <c r="BF258" s="7"/>
      <c r="BG258" s="6"/>
      <c r="BH258" s="4"/>
      <c r="BI258" s="4"/>
      <c r="BJ258" s="4"/>
      <c r="BK258" s="4"/>
      <c r="BL258" s="6"/>
      <c r="BM258" s="6"/>
      <c r="BN258" s="6"/>
      <c r="BO258" s="6"/>
      <c r="BP258" s="6"/>
      <c r="BQ258" s="6"/>
      <c r="BR258" s="6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7"/>
      <c r="CD258" s="4"/>
      <c r="CE258" s="4"/>
      <c r="CF258" s="7"/>
      <c r="CG258" s="4"/>
      <c r="CH258" s="4"/>
      <c r="CI258" s="4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</row>
    <row r="259" spans="1:158" x14ac:dyDescent="0.25">
      <c r="A259" t="s">
        <v>81</v>
      </c>
      <c r="C259" s="5">
        <v>39468</v>
      </c>
      <c r="D259" s="4"/>
      <c r="E259" s="5"/>
      <c r="F259" s="4">
        <v>49</v>
      </c>
      <c r="G259" t="s">
        <v>77</v>
      </c>
      <c r="H259" s="6">
        <v>8.9</v>
      </c>
      <c r="I259">
        <v>750</v>
      </c>
      <c r="J259" s="4">
        <f>1000000/H259/I259</f>
        <v>149.81273408239699</v>
      </c>
      <c r="K259" s="4"/>
      <c r="L259" s="7"/>
      <c r="M259" s="7"/>
      <c r="N259" s="7"/>
      <c r="O259" s="7"/>
      <c r="P259" s="7"/>
      <c r="Q259" s="7"/>
      <c r="R259" s="7"/>
      <c r="S259" s="7"/>
      <c r="T259" s="7"/>
      <c r="U259" s="4">
        <v>169.5862932689368</v>
      </c>
      <c r="V259" s="7"/>
      <c r="W259" s="7"/>
      <c r="X259" s="7"/>
      <c r="Y259" s="7"/>
      <c r="Z259" s="7"/>
      <c r="AA259" s="7"/>
      <c r="AB259" s="4">
        <v>143.360086715958</v>
      </c>
      <c r="AC259" s="7">
        <v>2.7647946583258709</v>
      </c>
      <c r="AD259" s="7"/>
      <c r="AE259" s="7"/>
      <c r="AF259" s="7"/>
      <c r="AG259" s="7"/>
      <c r="AH259" s="7"/>
      <c r="AI259" s="8">
        <f>AC259/AB259</f>
        <v>1.9285665359590705E-2</v>
      </c>
      <c r="AJ259" s="7"/>
      <c r="AK259" s="7"/>
      <c r="AL259" s="7"/>
      <c r="AM259" s="4">
        <v>11.999726164055577</v>
      </c>
      <c r="AN259" s="4"/>
      <c r="AO259" s="4"/>
      <c r="AP259" s="4"/>
      <c r="AQ259" s="4">
        <v>4.4885076230096246</v>
      </c>
      <c r="AR259" s="4"/>
      <c r="AS259" s="4"/>
      <c r="AT259" s="4"/>
      <c r="AU259" s="4"/>
      <c r="AV259" s="4"/>
      <c r="AW259" s="4"/>
      <c r="AX259" s="4">
        <v>0</v>
      </c>
      <c r="AY259" s="4">
        <v>0</v>
      </c>
      <c r="AZ259" s="4">
        <v>16.488233787065202</v>
      </c>
      <c r="BA259" s="7"/>
      <c r="BB259" s="4"/>
      <c r="BC259" s="4">
        <f>U259+AB259+AZ259</f>
        <v>329.43461377196002</v>
      </c>
      <c r="BD259" s="4"/>
      <c r="BE259" s="7">
        <f>AZ259/BC259</f>
        <v>5.0050095217009052E-2</v>
      </c>
      <c r="BF259" s="7"/>
      <c r="BG259" s="6"/>
      <c r="BH259" s="4"/>
      <c r="BI259" s="4"/>
      <c r="BJ259" s="4"/>
      <c r="BK259" s="4"/>
      <c r="BL259" s="6"/>
      <c r="BM259" s="6"/>
      <c r="BN259" s="6"/>
      <c r="BO259" s="6"/>
      <c r="BP259" s="7">
        <f>U259/BC259</f>
        <v>0.51477982634310304</v>
      </c>
      <c r="BQ259" s="7">
        <f>AB259/BC259</f>
        <v>0.43517007843988786</v>
      </c>
      <c r="BR259" s="7">
        <f>AZ259/BC259</f>
        <v>5.0050095217009052E-2</v>
      </c>
      <c r="BS259" s="4">
        <v>123.19340972017343</v>
      </c>
      <c r="BT259" s="4">
        <v>104.71663118611605</v>
      </c>
      <c r="BU259" s="4">
        <v>18.476778534057395</v>
      </c>
      <c r="BV259" s="4">
        <v>0</v>
      </c>
      <c r="BW259" s="4"/>
      <c r="BX259" s="4"/>
      <c r="BY259" s="4"/>
      <c r="BZ259" s="4"/>
      <c r="CA259" s="4">
        <v>0</v>
      </c>
      <c r="CB259" s="4"/>
      <c r="CC259" s="7"/>
      <c r="CD259" s="4"/>
      <c r="CE259" s="4"/>
      <c r="CF259" s="7"/>
      <c r="CG259" s="4"/>
      <c r="CH259" s="4"/>
      <c r="CI259" s="4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</row>
    <row r="260" spans="1:158" x14ac:dyDescent="0.25">
      <c r="A260" t="s">
        <v>81</v>
      </c>
      <c r="C260" s="5">
        <v>39470</v>
      </c>
      <c r="D260" s="4"/>
      <c r="E260" s="5"/>
      <c r="F260" s="4">
        <v>51</v>
      </c>
      <c r="G260" t="s">
        <v>77</v>
      </c>
      <c r="H260" s="6">
        <v>8.9</v>
      </c>
      <c r="I260">
        <v>750</v>
      </c>
      <c r="J260" s="4">
        <f>1000000/H260/I260</f>
        <v>149.81273408239699</v>
      </c>
      <c r="K260" s="4"/>
      <c r="L260" s="7"/>
      <c r="M260" s="6">
        <v>15.3</v>
      </c>
      <c r="N260" s="6"/>
      <c r="O260" s="6"/>
      <c r="P260" s="7"/>
      <c r="Q260" s="7"/>
      <c r="R260" s="7"/>
      <c r="S260" s="7"/>
      <c r="T260" s="7"/>
      <c r="U260" s="4"/>
      <c r="V260" s="7"/>
      <c r="W260" s="7"/>
      <c r="X260" s="7"/>
      <c r="Y260" s="7"/>
      <c r="Z260" s="7"/>
      <c r="AA260" s="7"/>
      <c r="AB260" s="4"/>
      <c r="AC260" s="7"/>
      <c r="AD260" s="7"/>
      <c r="AE260" s="7"/>
      <c r="AF260" s="7"/>
      <c r="AG260" s="7"/>
      <c r="AH260" s="7"/>
      <c r="AI260" s="8"/>
      <c r="AJ260" s="7"/>
      <c r="AK260" s="7"/>
      <c r="AL260" s="7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7"/>
      <c r="BB260" s="4"/>
      <c r="BC260" s="4"/>
      <c r="BD260" s="4"/>
      <c r="BE260" s="7"/>
      <c r="BF260" s="7"/>
      <c r="BG260" s="6"/>
      <c r="BH260" s="4"/>
      <c r="BI260" s="4"/>
      <c r="BJ260" s="4"/>
      <c r="BK260" s="4"/>
      <c r="BL260" s="6"/>
      <c r="BM260" s="6"/>
      <c r="BN260" s="6"/>
      <c r="BO260" s="6"/>
      <c r="BP260" s="6"/>
      <c r="BQ260" s="6"/>
      <c r="BR260" s="6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7"/>
      <c r="CD260" s="4"/>
      <c r="CE260" s="4"/>
      <c r="CF260" s="7"/>
      <c r="CG260" s="4"/>
      <c r="CH260" s="4"/>
      <c r="CI260" s="4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</row>
    <row r="261" spans="1:158" x14ac:dyDescent="0.25">
      <c r="A261" t="s">
        <v>81</v>
      </c>
      <c r="C261" s="5">
        <v>39476</v>
      </c>
      <c r="D261" s="4"/>
      <c r="E261" s="5"/>
      <c r="F261" s="4">
        <v>57</v>
      </c>
      <c r="G261" t="s">
        <v>77</v>
      </c>
      <c r="H261" s="6">
        <v>8.9</v>
      </c>
      <c r="I261">
        <v>750</v>
      </c>
      <c r="J261" s="4">
        <f>1000000/H261/I261</f>
        <v>149.81273408239699</v>
      </c>
      <c r="K261" s="4"/>
      <c r="L261" s="7"/>
      <c r="M261" s="6">
        <v>16.25</v>
      </c>
      <c r="N261" s="6"/>
      <c r="O261" s="6"/>
      <c r="P261" s="7"/>
      <c r="Q261" s="7"/>
      <c r="R261" s="7"/>
      <c r="S261" s="7"/>
      <c r="T261" s="7"/>
      <c r="U261" s="4"/>
      <c r="V261" s="7"/>
      <c r="W261" s="7"/>
      <c r="X261" s="7"/>
      <c r="Y261" s="7"/>
      <c r="Z261" s="7"/>
      <c r="AA261" s="7"/>
      <c r="AB261" s="4"/>
      <c r="AC261" s="7"/>
      <c r="AD261" s="7"/>
      <c r="AE261" s="7"/>
      <c r="AF261" s="7"/>
      <c r="AG261" s="7"/>
      <c r="AH261" s="7"/>
      <c r="AI261" s="8"/>
      <c r="AJ261" s="7"/>
      <c r="AK261" s="7"/>
      <c r="AL261" s="7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7"/>
      <c r="BB261" s="4"/>
      <c r="BC261" s="4"/>
      <c r="BD261" s="4"/>
      <c r="BE261" s="7"/>
      <c r="BF261" s="7"/>
      <c r="BG261" s="6"/>
      <c r="BH261" s="4"/>
      <c r="BI261" s="4"/>
      <c r="BJ261" s="4"/>
      <c r="BK261" s="4"/>
      <c r="BL261" s="6"/>
      <c r="BM261" s="6"/>
      <c r="BN261" s="6"/>
      <c r="BO261" s="6"/>
      <c r="BP261" s="6"/>
      <c r="BQ261" s="6"/>
      <c r="BR261" s="6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7"/>
      <c r="CD261" s="4"/>
      <c r="CE261" s="4"/>
      <c r="CF261" s="7"/>
      <c r="CG261" s="4"/>
      <c r="CH261" s="4"/>
      <c r="CI261" s="4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</row>
    <row r="262" spans="1:158" x14ac:dyDescent="0.25">
      <c r="A262" t="s">
        <v>81</v>
      </c>
      <c r="C262" s="5">
        <v>39483</v>
      </c>
      <c r="D262" s="4">
        <v>6</v>
      </c>
      <c r="E262" s="5" t="s">
        <v>183</v>
      </c>
      <c r="F262" s="4">
        <v>64</v>
      </c>
      <c r="G262" t="s">
        <v>77</v>
      </c>
      <c r="H262" s="6">
        <v>8.9</v>
      </c>
      <c r="I262">
        <v>750</v>
      </c>
      <c r="J262" s="4">
        <f>1000000/H262/I262</f>
        <v>149.81273408239699</v>
      </c>
      <c r="K262" s="4"/>
      <c r="L262" s="7"/>
      <c r="M262" s="7"/>
      <c r="N262" s="7"/>
      <c r="O262" s="7"/>
      <c r="P262" s="7"/>
      <c r="Q262" s="7"/>
      <c r="R262" s="7"/>
      <c r="S262" s="7"/>
      <c r="T262" s="7"/>
      <c r="U262" s="4">
        <v>323.10589590235872</v>
      </c>
      <c r="V262" s="7"/>
      <c r="W262" s="7"/>
      <c r="X262" s="7"/>
      <c r="Y262" s="7"/>
      <c r="Z262" s="7"/>
      <c r="AA262" s="7"/>
      <c r="AB262" s="4">
        <v>237.86778879793147</v>
      </c>
      <c r="AC262" s="7">
        <v>4.0601271884673897</v>
      </c>
      <c r="AD262" s="7"/>
      <c r="AE262" s="7"/>
      <c r="AF262" s="7"/>
      <c r="AG262" s="7"/>
      <c r="AH262" s="7"/>
      <c r="AI262" s="8">
        <f>AC262/AB262</f>
        <v>1.7068839833191813E-2</v>
      </c>
      <c r="AJ262" s="7"/>
      <c r="AK262" s="7"/>
      <c r="AL262" s="7"/>
      <c r="AM262" s="4">
        <v>15.269979120874975</v>
      </c>
      <c r="AN262" s="4"/>
      <c r="AO262" s="4"/>
      <c r="AP262" s="4"/>
      <c r="AQ262" s="4">
        <v>133.36977851653938</v>
      </c>
      <c r="AR262" s="4"/>
      <c r="AS262" s="4"/>
      <c r="AT262" s="4"/>
      <c r="AU262" s="4"/>
      <c r="AV262" s="4"/>
      <c r="AW262" s="4"/>
      <c r="AX262" s="4">
        <v>0</v>
      </c>
      <c r="AY262" s="4">
        <v>0</v>
      </c>
      <c r="AZ262" s="4">
        <v>148.63975763741433</v>
      </c>
      <c r="BA262" s="7"/>
      <c r="BB262" s="4"/>
      <c r="BC262" s="4">
        <f>U262+AB262+AZ262</f>
        <v>709.61344233770456</v>
      </c>
      <c r="BD262" s="4"/>
      <c r="BE262" s="7">
        <f>AZ262/BC262</f>
        <v>0.20946581444081039</v>
      </c>
      <c r="BF262" s="7"/>
      <c r="BG262" s="6"/>
      <c r="BH262" s="4"/>
      <c r="BI262" s="4"/>
      <c r="BJ262" s="4"/>
      <c r="BK262" s="4"/>
      <c r="BL262" s="6"/>
      <c r="BM262" s="6"/>
      <c r="BN262" s="6"/>
      <c r="BO262" s="6"/>
      <c r="BP262" s="7">
        <f>U262/BC262</f>
        <v>0.45532662802714052</v>
      </c>
      <c r="BQ262" s="7">
        <f>AB262/BC262</f>
        <v>0.33520755753204906</v>
      </c>
      <c r="BR262" s="7">
        <f>AZ262/BC262</f>
        <v>0.20946581444081039</v>
      </c>
      <c r="BS262" s="4">
        <v>234.07944512242119</v>
      </c>
      <c r="BT262" s="4">
        <v>122.52111845568618</v>
      </c>
      <c r="BU262" s="4">
        <v>111.55832666673501</v>
      </c>
      <c r="BV262" s="4">
        <v>0</v>
      </c>
      <c r="BW262" s="4"/>
      <c r="BX262" s="4"/>
      <c r="BY262" s="4"/>
      <c r="BZ262" s="4"/>
      <c r="CA262" s="4">
        <v>0</v>
      </c>
      <c r="CB262" s="4"/>
      <c r="CC262" s="7"/>
      <c r="CD262" s="4"/>
      <c r="CE262" s="4"/>
      <c r="CF262" s="7"/>
      <c r="CG262" s="4"/>
      <c r="CH262" s="4"/>
      <c r="CI262" s="4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</row>
    <row r="263" spans="1:158" x14ac:dyDescent="0.25">
      <c r="A263" t="s">
        <v>81</v>
      </c>
      <c r="C263" s="5">
        <v>39484</v>
      </c>
      <c r="D263" s="4"/>
      <c r="E263" s="5"/>
      <c r="F263" s="4">
        <v>65</v>
      </c>
      <c r="G263" t="s">
        <v>77</v>
      </c>
      <c r="H263" s="6">
        <v>8.9</v>
      </c>
      <c r="I263">
        <v>750</v>
      </c>
      <c r="J263" s="4">
        <f>1000000/H263/I263</f>
        <v>149.81273408239699</v>
      </c>
      <c r="K263" s="4"/>
      <c r="L263" s="7"/>
      <c r="M263" s="6">
        <v>18.05</v>
      </c>
      <c r="N263" s="6"/>
      <c r="O263" s="6"/>
      <c r="P263" s="7"/>
      <c r="Q263" s="7"/>
      <c r="R263" s="7"/>
      <c r="S263" s="7"/>
      <c r="T263" s="7"/>
      <c r="U263" s="4"/>
      <c r="V263" s="7"/>
      <c r="W263" s="7"/>
      <c r="X263" s="7"/>
      <c r="Y263" s="7"/>
      <c r="Z263" s="7"/>
      <c r="AA263" s="7"/>
      <c r="AB263" s="4"/>
      <c r="AC263" s="7"/>
      <c r="AD263" s="7"/>
      <c r="AE263" s="7"/>
      <c r="AF263" s="7"/>
      <c r="AG263" s="7"/>
      <c r="AH263" s="7"/>
      <c r="AI263" s="8"/>
      <c r="AJ263" s="7"/>
      <c r="AK263" s="7"/>
      <c r="AL263" s="7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7"/>
      <c r="BB263" s="4"/>
      <c r="BC263" s="4"/>
      <c r="BD263" s="4"/>
      <c r="BE263" s="7"/>
      <c r="BF263" s="7"/>
      <c r="BG263" s="6"/>
      <c r="BH263" s="4"/>
      <c r="BI263" s="4"/>
      <c r="BJ263" s="4"/>
      <c r="BK263" s="4"/>
      <c r="BL263" s="6"/>
      <c r="BM263" s="6"/>
      <c r="BN263" s="6"/>
      <c r="BO263" s="6"/>
      <c r="BP263" s="6"/>
      <c r="BQ263" s="6"/>
      <c r="BR263" s="6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7"/>
      <c r="CD263" s="4"/>
      <c r="CE263" s="4"/>
      <c r="CF263" s="7"/>
      <c r="CG263" s="4"/>
      <c r="CH263" s="4"/>
      <c r="CI263" s="4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</row>
    <row r="264" spans="1:158" x14ac:dyDescent="0.25">
      <c r="A264" t="s">
        <v>81</v>
      </c>
      <c r="C264" s="5">
        <v>39491</v>
      </c>
      <c r="D264" s="4"/>
      <c r="E264" s="5"/>
      <c r="F264" s="4">
        <v>72</v>
      </c>
      <c r="G264" t="s">
        <v>77</v>
      </c>
      <c r="H264" s="6">
        <v>8.9</v>
      </c>
      <c r="I264">
        <v>750</v>
      </c>
      <c r="J264" s="4">
        <f>1000000/H264/I264</f>
        <v>149.81273408239699</v>
      </c>
      <c r="K264" s="4"/>
      <c r="L264" s="7"/>
      <c r="M264" s="6">
        <v>21.3</v>
      </c>
      <c r="N264" s="6"/>
      <c r="O264" s="6"/>
      <c r="P264" s="7"/>
      <c r="Q264" s="7"/>
      <c r="R264" s="7"/>
      <c r="S264" s="7"/>
      <c r="T264" s="7"/>
      <c r="U264" s="4"/>
      <c r="V264" s="7"/>
      <c r="W264" s="7"/>
      <c r="X264" s="7"/>
      <c r="Y264" s="7"/>
      <c r="Z264" s="7"/>
      <c r="AA264" s="7"/>
      <c r="AB264" s="4"/>
      <c r="AC264" s="7"/>
      <c r="AD264" s="7"/>
      <c r="AE264" s="7"/>
      <c r="AF264" s="7"/>
      <c r="AG264" s="7"/>
      <c r="AH264" s="7"/>
      <c r="AI264" s="8"/>
      <c r="AJ264" s="7"/>
      <c r="AK264" s="7"/>
      <c r="AL264" s="7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7"/>
      <c r="BB264" s="4"/>
      <c r="BC264" s="4"/>
      <c r="BD264" s="4"/>
      <c r="BE264" s="7"/>
      <c r="BF264" s="7"/>
      <c r="BG264" s="6"/>
      <c r="BH264" s="4"/>
      <c r="BI264" s="4"/>
      <c r="BJ264" s="4"/>
      <c r="BK264" s="4"/>
      <c r="BL264" s="6"/>
      <c r="BM264" s="6"/>
      <c r="BN264" s="6"/>
      <c r="BO264" s="6"/>
      <c r="BP264" s="6"/>
      <c r="BQ264" s="6"/>
      <c r="BR264" s="6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7"/>
      <c r="CD264" s="4"/>
      <c r="CE264" s="4"/>
      <c r="CF264" s="7"/>
      <c r="CG264" s="4"/>
      <c r="CH264" s="4"/>
      <c r="CI264" s="4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</row>
    <row r="265" spans="1:158" x14ac:dyDescent="0.25">
      <c r="A265" t="s">
        <v>81</v>
      </c>
      <c r="C265" s="5">
        <v>39497</v>
      </c>
      <c r="D265" s="4"/>
      <c r="E265" s="5"/>
      <c r="F265" s="4">
        <v>78</v>
      </c>
      <c r="G265" t="s">
        <v>77</v>
      </c>
      <c r="H265" s="6">
        <v>8.9</v>
      </c>
      <c r="I265">
        <v>750</v>
      </c>
      <c r="J265" s="4">
        <f>1000000/H265/I265</f>
        <v>149.81273408239699</v>
      </c>
      <c r="K265" s="4"/>
      <c r="L265" s="7"/>
      <c r="M265" s="6">
        <v>20.95</v>
      </c>
      <c r="N265" s="6"/>
      <c r="O265" s="6"/>
      <c r="P265" s="7"/>
      <c r="Q265" s="7"/>
      <c r="R265" s="7"/>
      <c r="S265" s="7"/>
      <c r="T265" s="7"/>
      <c r="U265" s="4">
        <v>376.63033337830581</v>
      </c>
      <c r="V265" s="7"/>
      <c r="W265" s="7"/>
      <c r="X265" s="7"/>
      <c r="Y265" s="7"/>
      <c r="Z265" s="7"/>
      <c r="AA265" s="7"/>
      <c r="AB265" s="4">
        <v>260.867442174926</v>
      </c>
      <c r="AC265" s="7">
        <v>3.9285894214538399</v>
      </c>
      <c r="AD265" s="7"/>
      <c r="AE265" s="7"/>
      <c r="AF265" s="7"/>
      <c r="AG265" s="7"/>
      <c r="AH265" s="7"/>
      <c r="AI265" s="8">
        <f>AC265/AB265</f>
        <v>1.5059715343164611E-2</v>
      </c>
      <c r="AJ265" s="7"/>
      <c r="AK265" s="7"/>
      <c r="AL265" s="7"/>
      <c r="AM265" s="4">
        <v>4.31034551176257</v>
      </c>
      <c r="AN265" s="4"/>
      <c r="AO265" s="4"/>
      <c r="AP265" s="4"/>
      <c r="AQ265" s="4">
        <v>259.02444064132294</v>
      </c>
      <c r="AR265" s="4"/>
      <c r="AS265" s="4"/>
      <c r="AT265" s="4"/>
      <c r="AU265" s="4"/>
      <c r="AV265" s="4"/>
      <c r="AW265" s="4"/>
      <c r="AX265" s="4">
        <v>0</v>
      </c>
      <c r="AY265" s="4">
        <v>0</v>
      </c>
      <c r="AZ265" s="4">
        <v>263.33478615308553</v>
      </c>
      <c r="BA265" s="7"/>
      <c r="BB265" s="4"/>
      <c r="BC265" s="4">
        <f>U265+AB265+AZ265</f>
        <v>900.83256170631739</v>
      </c>
      <c r="BD265" s="4"/>
      <c r="BE265" s="7">
        <f>AZ265/BC265</f>
        <v>0.29232378729104591</v>
      </c>
      <c r="BF265" s="7"/>
      <c r="BG265" s="6"/>
      <c r="BH265" s="4"/>
      <c r="BI265" s="4"/>
      <c r="BJ265" s="4"/>
      <c r="BK265" s="4"/>
      <c r="BL265" s="6"/>
      <c r="BM265" s="6"/>
      <c r="BN265" s="6"/>
      <c r="BO265" s="6"/>
      <c r="BP265" s="7">
        <f>U265/BC265</f>
        <v>0.41809138500156923</v>
      </c>
      <c r="BQ265" s="7">
        <f>AB265/BC265</f>
        <v>0.28958482770738481</v>
      </c>
      <c r="BR265" s="7">
        <f>AZ265/BC265</f>
        <v>0.29232378729104591</v>
      </c>
      <c r="BS265" s="4">
        <v>136.05257283613969</v>
      </c>
      <c r="BT265" s="4">
        <v>21.367226721335413</v>
      </c>
      <c r="BU265" s="4">
        <v>114.68534611480429</v>
      </c>
      <c r="BV265" s="4">
        <v>0</v>
      </c>
      <c r="BW265" s="4"/>
      <c r="BX265" s="4"/>
      <c r="BY265" s="4"/>
      <c r="BZ265" s="4"/>
      <c r="CA265" s="4">
        <v>0</v>
      </c>
      <c r="CB265" s="4"/>
      <c r="CC265" s="7"/>
      <c r="CD265" s="4"/>
      <c r="CE265" s="4"/>
      <c r="CF265" s="7"/>
      <c r="CG265" s="4"/>
      <c r="CH265" s="4"/>
      <c r="CI265" s="4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</row>
    <row r="266" spans="1:158" x14ac:dyDescent="0.25">
      <c r="A266" t="s">
        <v>81</v>
      </c>
      <c r="C266" s="5">
        <v>39510</v>
      </c>
      <c r="D266" s="4">
        <v>7</v>
      </c>
      <c r="E266" t="s">
        <v>166</v>
      </c>
      <c r="F266" s="4">
        <v>91</v>
      </c>
      <c r="G266" t="s">
        <v>77</v>
      </c>
      <c r="H266" s="6">
        <v>8.9</v>
      </c>
      <c r="I266">
        <v>750</v>
      </c>
      <c r="J266" s="4">
        <f>1000000/H266/I266</f>
        <v>149.81273408239699</v>
      </c>
      <c r="K266" s="4"/>
      <c r="L266" s="7"/>
      <c r="M266" s="6">
        <v>22.8</v>
      </c>
      <c r="N266" s="6"/>
      <c r="O266" s="6"/>
      <c r="P266" s="7"/>
      <c r="Q266" s="7"/>
      <c r="R266" s="7"/>
      <c r="S266" s="7"/>
      <c r="T266" s="7"/>
      <c r="U266" s="4">
        <v>346.41371112735789</v>
      </c>
      <c r="V266" s="7"/>
      <c r="W266" s="7"/>
      <c r="X266" s="7"/>
      <c r="Y266" s="7"/>
      <c r="Z266" s="7"/>
      <c r="AA266" s="7"/>
      <c r="AB266" s="4">
        <v>219.34247143786189</v>
      </c>
      <c r="AC266" s="7">
        <v>3.5563937036731259</v>
      </c>
      <c r="AD266" s="7"/>
      <c r="AE266" s="7"/>
      <c r="AF266" s="7"/>
      <c r="AG266" s="7"/>
      <c r="AH266" s="7"/>
      <c r="AI266" s="8">
        <f>AC266/AB266</f>
        <v>1.6213885438418733E-2</v>
      </c>
      <c r="AJ266" s="7"/>
      <c r="AK266" s="7"/>
      <c r="AL266" s="7"/>
      <c r="AM266" s="4">
        <v>8.2678091863008396E-2</v>
      </c>
      <c r="AN266" s="4"/>
      <c r="AO266" s="4"/>
      <c r="AP266" s="4"/>
      <c r="AQ266" s="4">
        <v>334.39215331340858</v>
      </c>
      <c r="AR266" s="4"/>
      <c r="AS266" s="4"/>
      <c r="AT266" s="4"/>
      <c r="AU266" s="4"/>
      <c r="AV266" s="4"/>
      <c r="AW266" s="4"/>
      <c r="AX266" s="4">
        <v>0</v>
      </c>
      <c r="AY266" s="4">
        <v>0</v>
      </c>
      <c r="AZ266" s="4">
        <v>334.47483140527157</v>
      </c>
      <c r="BA266" s="7"/>
      <c r="BB266" s="4"/>
      <c r="BC266" s="4">
        <f>U266+AB266+AZ266</f>
        <v>900.2310139704914</v>
      </c>
      <c r="BD266" s="4"/>
      <c r="BE266" s="7">
        <f>AZ266/BC266</f>
        <v>0.37154333300522713</v>
      </c>
      <c r="BF266" s="7"/>
      <c r="BG266" s="6"/>
      <c r="BH266" s="4"/>
      <c r="BI266" s="4"/>
      <c r="BJ266" s="4"/>
      <c r="BK266" s="4"/>
      <c r="BL266" s="6"/>
      <c r="BM266" s="6"/>
      <c r="BN266" s="6"/>
      <c r="BO266" s="6"/>
      <c r="BP266" s="7">
        <f>U266/BC266</f>
        <v>0.38480535079489381</v>
      </c>
      <c r="BQ266" s="7">
        <f>AB266/BC266</f>
        <v>0.24365131619987901</v>
      </c>
      <c r="BR266" s="7">
        <f>AZ266/BC266</f>
        <v>0.37154333300522713</v>
      </c>
      <c r="BS266" s="4">
        <v>98.995092443632402</v>
      </c>
      <c r="BT266" s="4">
        <v>3.8030237652760839</v>
      </c>
      <c r="BU266" s="4">
        <v>95.192068678356321</v>
      </c>
      <c r="BV266" s="4">
        <v>0</v>
      </c>
      <c r="BW266" s="4"/>
      <c r="BX266" s="4"/>
      <c r="BY266" s="4"/>
      <c r="BZ266" s="4"/>
      <c r="CA266" s="4">
        <v>0</v>
      </c>
      <c r="CB266" s="4"/>
      <c r="CC266" s="7"/>
      <c r="CD266" s="4"/>
      <c r="CE266" s="4"/>
      <c r="CF266" s="7"/>
      <c r="CG266" s="4"/>
      <c r="CH266" s="4"/>
      <c r="CI266" s="4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</row>
    <row r="267" spans="1:158" x14ac:dyDescent="0.25">
      <c r="A267" t="s">
        <v>81</v>
      </c>
      <c r="C267" s="5">
        <v>39533</v>
      </c>
      <c r="D267" s="4"/>
      <c r="E267" s="5"/>
      <c r="F267" s="4">
        <v>114</v>
      </c>
      <c r="G267" t="s">
        <v>77</v>
      </c>
      <c r="H267" s="6">
        <v>8.9</v>
      </c>
      <c r="I267">
        <v>750</v>
      </c>
      <c r="J267" s="4">
        <f>1000000/H267/I267</f>
        <v>149.81273408239699</v>
      </c>
      <c r="K267" s="4"/>
      <c r="L267" s="7"/>
      <c r="M267" s="6">
        <v>24.3</v>
      </c>
      <c r="N267" s="6"/>
      <c r="O267" s="6"/>
      <c r="P267" s="7"/>
      <c r="Q267" s="7"/>
      <c r="R267" s="7"/>
      <c r="S267" s="7"/>
      <c r="T267" s="7"/>
      <c r="U267" s="4"/>
      <c r="V267" s="7"/>
      <c r="W267" s="7"/>
      <c r="X267" s="7"/>
      <c r="Y267" s="7"/>
      <c r="Z267" s="7"/>
      <c r="AA267" s="7"/>
      <c r="AB267" s="4"/>
      <c r="AC267" s="7"/>
      <c r="AD267" s="7"/>
      <c r="AE267" s="7"/>
      <c r="AF267" s="7"/>
      <c r="AG267" s="7"/>
      <c r="AH267" s="7"/>
      <c r="AI267" s="8"/>
      <c r="AJ267" s="7"/>
      <c r="AK267" s="7"/>
      <c r="AL267" s="7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7"/>
      <c r="BB267" s="4"/>
      <c r="BC267" s="4"/>
      <c r="BD267" s="4"/>
      <c r="BE267" s="7"/>
      <c r="BF267" s="7"/>
      <c r="BG267" s="6"/>
      <c r="BH267" s="4"/>
      <c r="BI267" s="4"/>
      <c r="BJ267" s="4"/>
      <c r="BK267" s="4"/>
      <c r="BL267" s="6"/>
      <c r="BM267" s="6"/>
      <c r="BN267" s="6"/>
      <c r="BO267" s="6"/>
      <c r="BP267" s="6"/>
      <c r="BQ267" s="6"/>
      <c r="BR267" s="6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7"/>
      <c r="CD267" s="4"/>
      <c r="CE267" s="4"/>
      <c r="CF267" s="7"/>
      <c r="CG267" s="4"/>
      <c r="CH267" s="4"/>
      <c r="CI267" s="4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</row>
    <row r="268" spans="1:158" x14ac:dyDescent="0.25">
      <c r="A268" t="s">
        <v>81</v>
      </c>
      <c r="C268" s="5">
        <v>39538</v>
      </c>
      <c r="D268" s="4"/>
      <c r="E268" s="5"/>
      <c r="F268" s="4">
        <v>119</v>
      </c>
      <c r="G268" t="s">
        <v>77</v>
      </c>
      <c r="H268" s="6">
        <v>8.9</v>
      </c>
      <c r="I268">
        <v>750</v>
      </c>
      <c r="J268" s="4">
        <f>1000000/H268/I268</f>
        <v>149.81273408239699</v>
      </c>
      <c r="K268" s="4"/>
      <c r="L268" s="7"/>
      <c r="M268" s="7"/>
      <c r="N268" s="7"/>
      <c r="O268" s="7"/>
      <c r="P268" s="7"/>
      <c r="Q268" s="7"/>
      <c r="R268" s="7"/>
      <c r="S268" s="7"/>
      <c r="T268" s="7"/>
      <c r="U268" s="4">
        <v>598.70244787225965</v>
      </c>
      <c r="V268" s="7"/>
      <c r="W268" s="7"/>
      <c r="X268" s="7"/>
      <c r="Y268" s="7"/>
      <c r="Z268" s="7"/>
      <c r="AA268" s="7"/>
      <c r="AB268" s="4">
        <v>250.73419059900598</v>
      </c>
      <c r="AC268" s="7">
        <v>3.2932674622914457</v>
      </c>
      <c r="AD268" s="7"/>
      <c r="AE268" s="7"/>
      <c r="AF268" s="7"/>
      <c r="AG268" s="7"/>
      <c r="AH268" s="7"/>
      <c r="AI268" s="8">
        <f>AC268/AB268</f>
        <v>1.3134496952425209E-2</v>
      </c>
      <c r="AJ268" s="7"/>
      <c r="AK268" s="7"/>
      <c r="AL268" s="7"/>
      <c r="AM268" s="4">
        <v>9.847303475355865</v>
      </c>
      <c r="AN268" s="4"/>
      <c r="AO268" s="4"/>
      <c r="AP268" s="4"/>
      <c r="AQ268" s="4">
        <v>246.58037938470383</v>
      </c>
      <c r="AR268" s="4"/>
      <c r="AS268" s="4"/>
      <c r="AT268" s="4"/>
      <c r="AU268" s="4"/>
      <c r="AV268" s="4"/>
      <c r="AW268" s="4"/>
      <c r="AX268" s="4">
        <v>22.139740237967793</v>
      </c>
      <c r="AY268" s="4">
        <v>400.25534410918567</v>
      </c>
      <c r="AZ268" s="4">
        <v>678.82276720721313</v>
      </c>
      <c r="BA268" s="7"/>
      <c r="BB268" s="4"/>
      <c r="BC268" s="4">
        <f>U268+AB268+AZ268</f>
        <v>1528.2594056784787</v>
      </c>
      <c r="BD268" s="4"/>
      <c r="BE268" s="7">
        <f>AZ268/BC268</f>
        <v>0.44418033004406487</v>
      </c>
      <c r="BF268" s="7"/>
      <c r="BG268" s="6"/>
      <c r="BH268" s="4"/>
      <c r="BI268" s="4"/>
      <c r="BJ268" s="4"/>
      <c r="BK268" s="4"/>
      <c r="BL268" s="6"/>
      <c r="BM268" s="6"/>
      <c r="BN268" s="6"/>
      <c r="BO268" s="6"/>
      <c r="BP268" s="7">
        <f>U268/BC268</f>
        <v>0.39175446632141786</v>
      </c>
      <c r="BQ268" s="7">
        <f>AB268/BC268</f>
        <v>0.16406520363451729</v>
      </c>
      <c r="BR268" s="7">
        <f>AZ268/BC268</f>
        <v>0.44418033004406487</v>
      </c>
      <c r="BS268" s="4">
        <v>182.9252996488612</v>
      </c>
      <c r="BT268" s="4">
        <v>50.697838328120348</v>
      </c>
      <c r="BU268" s="4">
        <v>55.202897834940948</v>
      </c>
      <c r="BV268" s="4">
        <v>70.334277790403945</v>
      </c>
      <c r="BW268" s="4"/>
      <c r="BX268" s="4"/>
      <c r="BY268" s="4"/>
      <c r="BZ268" s="4"/>
      <c r="CA268" s="4">
        <v>6.6902856953959837</v>
      </c>
      <c r="CB268" s="4"/>
      <c r="CC268" s="7"/>
      <c r="CD268" s="4"/>
      <c r="CE268" s="4"/>
      <c r="CF268" s="7"/>
      <c r="CG268" s="4"/>
      <c r="CH268" s="4"/>
      <c r="CI268" s="4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</row>
    <row r="269" spans="1:158" x14ac:dyDescent="0.25">
      <c r="A269" t="s">
        <v>81</v>
      </c>
      <c r="C269" s="5">
        <v>39555</v>
      </c>
      <c r="D269" s="4"/>
      <c r="E269" s="5"/>
      <c r="F269" s="4">
        <v>136</v>
      </c>
      <c r="G269" t="s">
        <v>77</v>
      </c>
      <c r="H269" s="6">
        <v>8.9</v>
      </c>
      <c r="I269">
        <v>750</v>
      </c>
      <c r="J269" s="4">
        <f>1000000/H269/I269</f>
        <v>149.81273408239699</v>
      </c>
      <c r="K269" s="4"/>
      <c r="L269" s="7"/>
      <c r="M269" s="6">
        <v>25</v>
      </c>
      <c r="N269" s="6"/>
      <c r="O269" s="6"/>
      <c r="P269" s="7"/>
      <c r="Q269" s="7"/>
      <c r="R269" s="7"/>
      <c r="S269" s="7"/>
      <c r="T269" s="7"/>
      <c r="U269" s="4"/>
      <c r="V269" s="7"/>
      <c r="W269" s="7"/>
      <c r="X269" s="7"/>
      <c r="Y269" s="7"/>
      <c r="Z269" s="7"/>
      <c r="AA269" s="7"/>
      <c r="AB269" s="4"/>
      <c r="AC269" s="7"/>
      <c r="AD269" s="7"/>
      <c r="AE269" s="7"/>
      <c r="AF269" s="7"/>
      <c r="AG269" s="7"/>
      <c r="AH269" s="7"/>
      <c r="AI269" s="8"/>
      <c r="AJ269" s="7"/>
      <c r="AK269" s="7"/>
      <c r="AL269" s="7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7"/>
      <c r="BB269" s="4"/>
      <c r="BC269" s="4"/>
      <c r="BD269" s="4"/>
      <c r="BE269" s="7"/>
      <c r="BF269" s="7"/>
      <c r="BG269" s="6"/>
      <c r="BH269" s="4"/>
      <c r="BI269" s="4"/>
      <c r="BJ269" s="4"/>
      <c r="BK269" s="4"/>
      <c r="BL269" s="6"/>
      <c r="BM269" s="6"/>
      <c r="BN269" s="6"/>
      <c r="BO269" s="6"/>
      <c r="BP269" s="6"/>
      <c r="BQ269" s="6"/>
      <c r="BR269" s="6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7"/>
      <c r="CD269" s="4"/>
      <c r="CE269" s="4"/>
      <c r="CF269" s="7"/>
      <c r="CG269" s="4"/>
      <c r="CH269" s="4"/>
      <c r="CI269" s="4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</row>
    <row r="270" spans="1:158" x14ac:dyDescent="0.25">
      <c r="A270" t="s">
        <v>81</v>
      </c>
      <c r="C270" s="5">
        <v>39563</v>
      </c>
      <c r="D270" s="4">
        <v>8</v>
      </c>
      <c r="E270" s="5" t="s">
        <v>165</v>
      </c>
      <c r="F270" s="4">
        <v>144</v>
      </c>
      <c r="G270" t="s">
        <v>77</v>
      </c>
      <c r="H270" s="6">
        <v>8.9</v>
      </c>
      <c r="I270">
        <v>750</v>
      </c>
      <c r="J270" s="4">
        <f>1000000/H270/I270</f>
        <v>149.81273408239699</v>
      </c>
      <c r="K270" s="4"/>
      <c r="L270" s="7"/>
      <c r="M270" s="7"/>
      <c r="N270" s="7"/>
      <c r="O270" s="7"/>
      <c r="P270" s="7"/>
      <c r="Q270" s="7"/>
      <c r="R270" s="7"/>
      <c r="S270" s="7"/>
      <c r="T270" s="7"/>
      <c r="U270" s="4"/>
      <c r="V270" s="7"/>
      <c r="W270" s="7"/>
      <c r="X270" s="7"/>
      <c r="Y270" s="7"/>
      <c r="Z270" s="7"/>
      <c r="AA270" s="7"/>
      <c r="AB270" s="4"/>
      <c r="AC270" s="7"/>
      <c r="AD270" s="7"/>
      <c r="AE270" s="7"/>
      <c r="AF270" s="7"/>
      <c r="AG270" s="7"/>
      <c r="AH270" s="7"/>
      <c r="AI270" s="8"/>
      <c r="AJ270" s="7"/>
      <c r="AK270" s="7"/>
      <c r="AL270" s="7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7"/>
      <c r="BB270" s="4"/>
      <c r="BC270" s="4"/>
      <c r="BD270" s="4"/>
      <c r="BE270" s="7"/>
      <c r="BF270" s="7"/>
      <c r="BG270" s="6"/>
      <c r="BH270" s="4"/>
      <c r="BI270" s="4"/>
      <c r="BJ270" s="4"/>
      <c r="BK270" s="4"/>
      <c r="BL270" s="6"/>
      <c r="BM270" s="6"/>
      <c r="BN270" s="6"/>
      <c r="BO270" s="6"/>
      <c r="BP270" s="6"/>
      <c r="BQ270" s="6"/>
      <c r="BR270" s="6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7"/>
      <c r="CD270" s="4"/>
      <c r="CE270" s="4"/>
      <c r="CF270" s="7"/>
      <c r="CG270" s="4"/>
      <c r="CH270" s="4"/>
      <c r="CI270" s="4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</row>
    <row r="271" spans="1:158" x14ac:dyDescent="0.25">
      <c r="A271" t="s">
        <v>81</v>
      </c>
      <c r="C271" s="5">
        <v>39578</v>
      </c>
      <c r="D271" s="4">
        <v>9</v>
      </c>
      <c r="E271" s="5" t="s">
        <v>70</v>
      </c>
      <c r="F271" s="4">
        <v>159</v>
      </c>
      <c r="G271" t="s">
        <v>77</v>
      </c>
      <c r="H271" s="6">
        <v>8.9</v>
      </c>
      <c r="I271">
        <v>750</v>
      </c>
      <c r="J271" s="4">
        <f>1000000/H271/I271</f>
        <v>149.81273408239699</v>
      </c>
      <c r="K271" s="4"/>
      <c r="L271" s="7"/>
      <c r="M271" s="7"/>
      <c r="N271" s="7"/>
      <c r="O271" s="7"/>
      <c r="P271" s="7"/>
      <c r="Q271" s="7"/>
      <c r="R271" s="7"/>
      <c r="S271" s="7"/>
      <c r="T271" s="7"/>
      <c r="U271" s="4"/>
      <c r="V271" s="7"/>
      <c r="W271" s="7"/>
      <c r="X271" s="7"/>
      <c r="Y271" s="7"/>
      <c r="Z271" s="7"/>
      <c r="AA271" s="7"/>
      <c r="AB271" s="4"/>
      <c r="AC271" s="7"/>
      <c r="AD271" s="7"/>
      <c r="AE271" s="7"/>
      <c r="AF271" s="7"/>
      <c r="AG271" s="7"/>
      <c r="AH271" s="7"/>
      <c r="AI271" s="8"/>
      <c r="AJ271" s="7"/>
      <c r="AK271" s="7"/>
      <c r="AL271" s="7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>
        <v>406.6916173233825</v>
      </c>
      <c r="AZ271" s="4"/>
      <c r="BA271" s="7"/>
      <c r="BB271" s="4"/>
      <c r="BC271" s="4"/>
      <c r="BD271" s="4"/>
      <c r="BE271" s="7"/>
      <c r="BF271" s="4">
        <f>BH271*(1/(BG271/100))</f>
        <v>406.6916173233825</v>
      </c>
      <c r="BG271" s="6">
        <v>34.424999999999997</v>
      </c>
      <c r="BH271" s="4">
        <v>140.00358926357441</v>
      </c>
      <c r="BI271" s="4">
        <f>BF271-BH271</f>
        <v>266.68802805980806</v>
      </c>
      <c r="BJ271" s="4"/>
      <c r="BK271" s="4"/>
      <c r="BL271" s="6">
        <v>6.1675589983953492</v>
      </c>
      <c r="BM271" s="6"/>
      <c r="BN271" s="6"/>
      <c r="BO271" s="6"/>
      <c r="BP271" s="6"/>
      <c r="BQ271" s="6"/>
      <c r="BR271" s="6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7"/>
      <c r="CD271" s="4"/>
      <c r="CE271" s="4"/>
      <c r="CF271" s="7"/>
      <c r="CG271" s="4"/>
      <c r="CH271" s="4"/>
      <c r="CI271" s="4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</row>
    <row r="272" spans="1:158" x14ac:dyDescent="0.25">
      <c r="A272" t="s">
        <v>80</v>
      </c>
      <c r="C272" s="5">
        <v>39419</v>
      </c>
      <c r="D272" s="4">
        <v>1</v>
      </c>
      <c r="E272" s="5" t="s">
        <v>167</v>
      </c>
      <c r="F272" s="4">
        <v>0</v>
      </c>
      <c r="G272" t="s">
        <v>52</v>
      </c>
      <c r="H272" s="6">
        <v>8.9</v>
      </c>
      <c r="I272">
        <v>750</v>
      </c>
      <c r="J272" s="4">
        <f>1000000/H272/I272</f>
        <v>149.81273408239699</v>
      </c>
      <c r="K272" s="4"/>
      <c r="L272" s="7"/>
      <c r="M272" s="7"/>
      <c r="N272" s="7"/>
      <c r="O272" s="7"/>
      <c r="P272" s="7"/>
      <c r="Q272" s="7"/>
      <c r="R272" s="7"/>
      <c r="S272" s="7"/>
      <c r="T272" s="7"/>
      <c r="U272" s="4"/>
      <c r="V272" s="7"/>
      <c r="W272" s="7"/>
      <c r="X272" s="7"/>
      <c r="Y272" s="7"/>
      <c r="Z272" s="7"/>
      <c r="AA272" s="7"/>
      <c r="AB272" s="4"/>
      <c r="AC272" s="7"/>
      <c r="AD272" s="7"/>
      <c r="AE272" s="7"/>
      <c r="AF272" s="7"/>
      <c r="AG272" s="7"/>
      <c r="AH272" s="7"/>
      <c r="AI272" s="8"/>
      <c r="AJ272" s="7"/>
      <c r="AK272" s="7"/>
      <c r="AL272" s="7"/>
      <c r="AM272" s="4">
        <v>0</v>
      </c>
      <c r="AN272" s="4"/>
      <c r="AO272" s="4"/>
      <c r="AP272" s="4"/>
      <c r="AQ272" s="4">
        <v>0</v>
      </c>
      <c r="AR272" s="4"/>
      <c r="AS272" s="4"/>
      <c r="AT272" s="4"/>
      <c r="AU272" s="4"/>
      <c r="AV272" s="4"/>
      <c r="AW272" s="4"/>
      <c r="AX272" s="4">
        <v>0</v>
      </c>
      <c r="AY272" s="4">
        <v>0</v>
      </c>
      <c r="AZ272" s="4"/>
      <c r="BA272" s="7"/>
      <c r="BB272" s="4"/>
      <c r="BC272" s="4"/>
      <c r="BD272" s="4"/>
      <c r="BE272" s="7"/>
      <c r="BF272" s="7"/>
      <c r="BG272" s="6"/>
      <c r="BH272" s="4"/>
      <c r="BI272" s="4"/>
      <c r="BJ272" s="4"/>
      <c r="BK272" s="4"/>
      <c r="BL272" s="6"/>
      <c r="BM272" s="6"/>
      <c r="BN272" s="6"/>
      <c r="BO272" s="6"/>
      <c r="BP272" s="6"/>
      <c r="BQ272" s="6"/>
      <c r="BR272" s="6"/>
      <c r="BS272" s="4">
        <v>0</v>
      </c>
      <c r="BT272" s="4">
        <v>0</v>
      </c>
      <c r="BU272" s="4">
        <v>0</v>
      </c>
      <c r="BV272" s="4">
        <v>0</v>
      </c>
      <c r="BW272" s="4"/>
      <c r="BX272" s="4"/>
      <c r="BY272" s="4"/>
      <c r="BZ272" s="4"/>
      <c r="CA272" s="4">
        <v>0</v>
      </c>
      <c r="CB272" s="4"/>
      <c r="CC272" s="7"/>
      <c r="CD272" s="4"/>
      <c r="CE272" s="4"/>
      <c r="CF272" s="7"/>
      <c r="CG272" s="4"/>
      <c r="CH272" s="4"/>
      <c r="CI272" s="4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</row>
    <row r="273" spans="1:158" x14ac:dyDescent="0.25">
      <c r="A273" t="s">
        <v>80</v>
      </c>
      <c r="C273" s="5">
        <v>39440</v>
      </c>
      <c r="D273" s="4">
        <v>4</v>
      </c>
      <c r="E273" t="s">
        <v>168</v>
      </c>
      <c r="F273" s="4">
        <v>21</v>
      </c>
      <c r="G273" t="s">
        <v>52</v>
      </c>
      <c r="H273" s="6">
        <v>8.9</v>
      </c>
      <c r="I273">
        <v>750</v>
      </c>
      <c r="J273" s="4">
        <f>1000000/H273/I273</f>
        <v>149.81273408239699</v>
      </c>
      <c r="K273" s="4"/>
      <c r="L273" s="7"/>
      <c r="M273" s="7"/>
      <c r="N273" s="7"/>
      <c r="O273" s="7"/>
      <c r="P273" s="7"/>
      <c r="Q273" s="7"/>
      <c r="R273" s="7"/>
      <c r="S273" s="7"/>
      <c r="T273" s="7"/>
      <c r="U273" s="4"/>
      <c r="V273" s="7"/>
      <c r="W273" s="7"/>
      <c r="X273" s="7"/>
      <c r="Y273" s="7"/>
      <c r="Z273" s="7"/>
      <c r="AA273" s="7"/>
      <c r="AB273" s="4"/>
      <c r="AC273" s="7"/>
      <c r="AD273" s="7"/>
      <c r="AE273" s="7"/>
      <c r="AF273" s="7"/>
      <c r="AG273" s="7"/>
      <c r="AH273" s="7"/>
      <c r="AI273" s="8"/>
      <c r="AJ273" s="7"/>
      <c r="AK273" s="7"/>
      <c r="AL273" s="7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7"/>
      <c r="BB273" s="4"/>
      <c r="BC273" s="4"/>
      <c r="BD273" s="4"/>
      <c r="BE273" s="7"/>
      <c r="BF273" s="7"/>
      <c r="BG273" s="6"/>
      <c r="BH273" s="4"/>
      <c r="BI273" s="4"/>
      <c r="BJ273" s="4"/>
      <c r="BK273" s="4"/>
      <c r="BL273" s="6"/>
      <c r="BM273" s="6"/>
      <c r="BN273" s="6"/>
      <c r="BO273" s="6"/>
      <c r="BP273" s="6"/>
      <c r="BQ273" s="6"/>
      <c r="BR273" s="6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7"/>
      <c r="CD273" s="4"/>
      <c r="CE273" s="4"/>
      <c r="CF273" s="7"/>
      <c r="CG273" s="4"/>
      <c r="CH273" s="4"/>
      <c r="CI273" s="4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</row>
    <row r="274" spans="1:158" x14ac:dyDescent="0.25">
      <c r="A274" t="s">
        <v>80</v>
      </c>
      <c r="C274" s="5">
        <v>39443</v>
      </c>
      <c r="D274" s="4"/>
      <c r="E274" s="5"/>
      <c r="F274" s="4">
        <v>24</v>
      </c>
      <c r="G274" t="s">
        <v>52</v>
      </c>
      <c r="H274" s="6">
        <v>8.9</v>
      </c>
      <c r="I274">
        <v>750</v>
      </c>
      <c r="J274" s="4">
        <f>1000000/H274/I274</f>
        <v>149.81273408239699</v>
      </c>
      <c r="K274" s="4"/>
      <c r="L274" s="7"/>
      <c r="M274" s="6">
        <v>6.95</v>
      </c>
      <c r="N274" s="6"/>
      <c r="O274" s="6"/>
      <c r="P274" s="7"/>
      <c r="Q274" s="7"/>
      <c r="R274" s="7"/>
      <c r="S274" s="7"/>
      <c r="T274" s="7"/>
      <c r="U274" s="4"/>
      <c r="V274" s="7"/>
      <c r="W274" s="7"/>
      <c r="X274" s="7"/>
      <c r="Y274" s="7"/>
      <c r="Z274" s="7"/>
      <c r="AA274" s="7"/>
      <c r="AB274" s="4"/>
      <c r="AC274" s="7"/>
      <c r="AD274" s="7"/>
      <c r="AE274" s="7"/>
      <c r="AF274" s="7"/>
      <c r="AG274" s="7"/>
      <c r="AH274" s="7"/>
      <c r="AI274" s="8"/>
      <c r="AJ274" s="7"/>
      <c r="AK274" s="7"/>
      <c r="AL274" s="7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7"/>
      <c r="BB274" s="4"/>
      <c r="BC274" s="4"/>
      <c r="BD274" s="4"/>
      <c r="BE274" s="7"/>
      <c r="BF274" s="7"/>
      <c r="BG274" s="6"/>
      <c r="BH274" s="4"/>
      <c r="BI274" s="4"/>
      <c r="BJ274" s="4"/>
      <c r="BK274" s="4"/>
      <c r="BL274" s="6"/>
      <c r="BM274" s="6"/>
      <c r="BN274" s="6"/>
      <c r="BO274" s="6"/>
      <c r="BP274" s="6"/>
      <c r="BQ274" s="6"/>
      <c r="BR274" s="6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7"/>
      <c r="CD274" s="4"/>
      <c r="CE274" s="4"/>
      <c r="CF274" s="7"/>
      <c r="CG274" s="4"/>
      <c r="CH274" s="4"/>
      <c r="CI274" s="4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</row>
    <row r="275" spans="1:158" x14ac:dyDescent="0.25">
      <c r="A275" t="s">
        <v>80</v>
      </c>
      <c r="C275" s="5">
        <v>39449</v>
      </c>
      <c r="D275" s="4"/>
      <c r="E275" s="5"/>
      <c r="F275" s="4">
        <v>30</v>
      </c>
      <c r="G275" t="s">
        <v>52</v>
      </c>
      <c r="H275" s="6">
        <v>8.9</v>
      </c>
      <c r="I275">
        <v>750</v>
      </c>
      <c r="J275" s="4">
        <f>1000000/H275/I275</f>
        <v>149.81273408239699</v>
      </c>
      <c r="K275" s="4"/>
      <c r="L275" s="7"/>
      <c r="M275" s="6">
        <v>9.5500000000000007</v>
      </c>
      <c r="N275" s="6"/>
      <c r="O275" s="6"/>
      <c r="P275" s="7"/>
      <c r="Q275" s="7"/>
      <c r="R275" s="7"/>
      <c r="S275" s="7"/>
      <c r="T275" s="7"/>
      <c r="U275" s="4"/>
      <c r="V275" s="7"/>
      <c r="W275" s="7"/>
      <c r="X275" s="7"/>
      <c r="Y275" s="7"/>
      <c r="Z275" s="7"/>
      <c r="AA275" s="7"/>
      <c r="AB275" s="4"/>
      <c r="AC275" s="7">
        <v>0.35406578947368422</v>
      </c>
      <c r="AD275" s="7"/>
      <c r="AE275" s="7"/>
      <c r="AF275" s="7"/>
      <c r="AG275" s="7"/>
      <c r="AH275" s="7"/>
      <c r="AI275" s="8"/>
      <c r="AJ275" s="7"/>
      <c r="AK275" s="7"/>
      <c r="AL275" s="7"/>
      <c r="AM275" s="4">
        <v>0</v>
      </c>
      <c r="AN275" s="4"/>
      <c r="AO275" s="4"/>
      <c r="AP275" s="4"/>
      <c r="AQ275" s="4">
        <v>0</v>
      </c>
      <c r="AR275" s="4"/>
      <c r="AS275" s="4"/>
      <c r="AT275" s="4"/>
      <c r="AU275" s="4"/>
      <c r="AV275" s="4"/>
      <c r="AW275" s="4"/>
      <c r="AX275" s="4">
        <v>0</v>
      </c>
      <c r="AY275" s="4">
        <v>0</v>
      </c>
      <c r="AZ275" s="4"/>
      <c r="BA275" s="7"/>
      <c r="BB275" s="4"/>
      <c r="BC275" s="4"/>
      <c r="BD275" s="4"/>
      <c r="BE275" s="7"/>
      <c r="BF275" s="7"/>
      <c r="BG275" s="6"/>
      <c r="BH275" s="4"/>
      <c r="BI275" s="4"/>
      <c r="BJ275" s="4"/>
      <c r="BK275" s="4"/>
      <c r="BL275" s="6"/>
      <c r="BM275" s="6"/>
      <c r="BN275" s="6"/>
      <c r="BO275" s="6"/>
      <c r="BP275" s="6"/>
      <c r="BQ275" s="6"/>
      <c r="BR275" s="6"/>
      <c r="BS275" s="4">
        <v>0</v>
      </c>
      <c r="BT275" s="4">
        <v>0</v>
      </c>
      <c r="BU275" s="4">
        <v>0</v>
      </c>
      <c r="BV275" s="4">
        <v>0</v>
      </c>
      <c r="BW275" s="4"/>
      <c r="BX275" s="4"/>
      <c r="BY275" s="4"/>
      <c r="BZ275" s="4"/>
      <c r="CA275" s="4">
        <v>0</v>
      </c>
      <c r="CB275" s="4"/>
      <c r="CC275" s="7"/>
      <c r="CD275" s="4"/>
      <c r="CE275" s="4"/>
      <c r="CF275" s="7"/>
      <c r="CG275" s="4"/>
      <c r="CH275" s="4"/>
      <c r="CI275" s="4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</row>
    <row r="276" spans="1:158" x14ac:dyDescent="0.25">
      <c r="A276" t="s">
        <v>80</v>
      </c>
      <c r="C276" s="5">
        <v>39455</v>
      </c>
      <c r="D276" s="4"/>
      <c r="E276" s="5"/>
      <c r="F276" s="4">
        <v>36</v>
      </c>
      <c r="G276" t="s">
        <v>52</v>
      </c>
      <c r="H276" s="6">
        <v>8.9</v>
      </c>
      <c r="I276">
        <v>750</v>
      </c>
      <c r="J276" s="4">
        <f>1000000/H276/I276</f>
        <v>149.81273408239699</v>
      </c>
      <c r="K276" s="4"/>
      <c r="L276" s="7"/>
      <c r="M276" s="6">
        <v>10.65</v>
      </c>
      <c r="N276" s="6"/>
      <c r="O276" s="6"/>
      <c r="P276" s="7"/>
      <c r="Q276" s="7"/>
      <c r="R276" s="7"/>
      <c r="S276" s="7"/>
      <c r="T276" s="7"/>
      <c r="U276" s="4"/>
      <c r="V276" s="7"/>
      <c r="W276" s="7"/>
      <c r="X276" s="7"/>
      <c r="Y276" s="7"/>
      <c r="Z276" s="7"/>
      <c r="AA276" s="7"/>
      <c r="AB276" s="4"/>
      <c r="AC276" s="7"/>
      <c r="AD276" s="7"/>
      <c r="AE276" s="7"/>
      <c r="AF276" s="7"/>
      <c r="AG276" s="7"/>
      <c r="AH276" s="7"/>
      <c r="AI276" s="8"/>
      <c r="AJ276" s="7"/>
      <c r="AK276" s="7"/>
      <c r="AL276" s="7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7"/>
      <c r="BB276" s="4"/>
      <c r="BC276" s="4"/>
      <c r="BD276" s="4"/>
      <c r="BE276" s="7"/>
      <c r="BF276" s="7"/>
      <c r="BG276" s="6"/>
      <c r="BH276" s="4"/>
      <c r="BI276" s="4"/>
      <c r="BJ276" s="4"/>
      <c r="BK276" s="4"/>
      <c r="BL276" s="6"/>
      <c r="BM276" s="6"/>
      <c r="BN276" s="6"/>
      <c r="BO276" s="6"/>
      <c r="BP276" s="6"/>
      <c r="BQ276" s="6"/>
      <c r="BR276" s="6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7"/>
      <c r="CD276" s="4"/>
      <c r="CE276" s="4"/>
      <c r="CF276" s="7"/>
      <c r="CG276" s="4"/>
      <c r="CH276" s="4"/>
      <c r="CI276" s="4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</row>
    <row r="277" spans="1:158" x14ac:dyDescent="0.25">
      <c r="A277" t="s">
        <v>80</v>
      </c>
      <c r="C277" s="5">
        <v>39461</v>
      </c>
      <c r="D277" s="4"/>
      <c r="E277" s="5"/>
      <c r="F277" s="4">
        <v>42</v>
      </c>
      <c r="G277" t="s">
        <v>52</v>
      </c>
      <c r="H277" s="6">
        <v>8.9</v>
      </c>
      <c r="I277">
        <v>750</v>
      </c>
      <c r="J277" s="4">
        <f>1000000/H277/I277</f>
        <v>149.81273408239699</v>
      </c>
      <c r="K277" s="4"/>
      <c r="L277" s="7"/>
      <c r="M277" s="7"/>
      <c r="N277" s="7"/>
      <c r="O277" s="7"/>
      <c r="P277" s="7"/>
      <c r="Q277" s="7"/>
      <c r="R277" s="7"/>
      <c r="S277" s="7"/>
      <c r="T277" s="7"/>
      <c r="U277" s="4"/>
      <c r="V277" s="7"/>
      <c r="W277" s="7"/>
      <c r="X277" s="7"/>
      <c r="Y277" s="7"/>
      <c r="Z277" s="7"/>
      <c r="AA277" s="7"/>
      <c r="AB277" s="4"/>
      <c r="AC277" s="7">
        <v>1.7272960526315786</v>
      </c>
      <c r="AD277" s="7"/>
      <c r="AE277" s="7"/>
      <c r="AF277" s="7"/>
      <c r="AG277" s="7"/>
      <c r="AH277" s="7"/>
      <c r="AI277" s="8"/>
      <c r="AJ277" s="7"/>
      <c r="AK277" s="7"/>
      <c r="AL277" s="7"/>
      <c r="AM277" s="4">
        <v>0</v>
      </c>
      <c r="AN277" s="4"/>
      <c r="AO277" s="4"/>
      <c r="AP277" s="4"/>
      <c r="AQ277" s="4">
        <v>0</v>
      </c>
      <c r="AR277" s="4"/>
      <c r="AS277" s="4"/>
      <c r="AT277" s="4"/>
      <c r="AU277" s="4"/>
      <c r="AV277" s="4"/>
      <c r="AW277" s="4"/>
      <c r="AX277" s="4">
        <v>0</v>
      </c>
      <c r="AY277" s="4">
        <v>0</v>
      </c>
      <c r="AZ277" s="4"/>
      <c r="BA277" s="7"/>
      <c r="BB277" s="4"/>
      <c r="BC277" s="4"/>
      <c r="BD277" s="4"/>
      <c r="BE277" s="7"/>
      <c r="BF277" s="7"/>
      <c r="BG277" s="6"/>
      <c r="BH277" s="4"/>
      <c r="BI277" s="4"/>
      <c r="BJ277" s="4"/>
      <c r="BK277" s="4"/>
      <c r="BL277" s="6"/>
      <c r="BM277" s="6"/>
      <c r="BN277" s="6"/>
      <c r="BO277" s="6"/>
      <c r="BP277" s="6"/>
      <c r="BQ277" s="6"/>
      <c r="BR277" s="6"/>
      <c r="BS277" s="4">
        <v>0</v>
      </c>
      <c r="BT277" s="4">
        <v>0</v>
      </c>
      <c r="BU277" s="4">
        <v>0</v>
      </c>
      <c r="BV277" s="4">
        <v>0</v>
      </c>
      <c r="BW277" s="4"/>
      <c r="BX277" s="4"/>
      <c r="BY277" s="4"/>
      <c r="BZ277" s="4"/>
      <c r="CA277" s="4">
        <v>0</v>
      </c>
      <c r="CB277" s="4"/>
      <c r="CC277" s="7"/>
      <c r="CD277" s="4"/>
      <c r="CE277" s="4"/>
      <c r="CF277" s="7"/>
      <c r="CG277" s="4"/>
      <c r="CH277" s="4"/>
      <c r="CI277" s="4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</row>
    <row r="278" spans="1:158" x14ac:dyDescent="0.25">
      <c r="A278" t="s">
        <v>80</v>
      </c>
      <c r="C278" s="5">
        <v>39462</v>
      </c>
      <c r="D278" s="4"/>
      <c r="E278" s="5"/>
      <c r="F278" s="4">
        <v>43</v>
      </c>
      <c r="G278" t="s">
        <v>52</v>
      </c>
      <c r="H278" s="6">
        <v>8.9</v>
      </c>
      <c r="I278">
        <v>750</v>
      </c>
      <c r="J278" s="4">
        <f>1000000/H278/I278</f>
        <v>149.81273408239699</v>
      </c>
      <c r="K278" s="4"/>
      <c r="L278" s="7"/>
      <c r="M278" s="6">
        <v>13.25</v>
      </c>
      <c r="N278" s="6"/>
      <c r="O278" s="6"/>
      <c r="P278" s="7"/>
      <c r="Q278" s="7"/>
      <c r="R278" s="7"/>
      <c r="S278" s="7"/>
      <c r="T278" s="7"/>
      <c r="U278" s="4"/>
      <c r="V278" s="7"/>
      <c r="W278" s="7"/>
      <c r="X278" s="7"/>
      <c r="Y278" s="7"/>
      <c r="Z278" s="7"/>
      <c r="AA278" s="7"/>
      <c r="AB278" s="4"/>
      <c r="AC278" s="7"/>
      <c r="AD278" s="7"/>
      <c r="AE278" s="7"/>
      <c r="AF278" s="7"/>
      <c r="AG278" s="7"/>
      <c r="AH278" s="7"/>
      <c r="AI278" s="8"/>
      <c r="AJ278" s="7"/>
      <c r="AK278" s="7"/>
      <c r="AL278" s="7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7"/>
      <c r="BB278" s="4"/>
      <c r="BC278" s="4"/>
      <c r="BD278" s="4"/>
      <c r="BE278" s="7"/>
      <c r="BF278" s="7"/>
      <c r="BG278" s="6"/>
      <c r="BH278" s="4"/>
      <c r="BI278" s="4"/>
      <c r="BJ278" s="4"/>
      <c r="BK278" s="4"/>
      <c r="BL278" s="6"/>
      <c r="BM278" s="6"/>
      <c r="BN278" s="6"/>
      <c r="BO278" s="6"/>
      <c r="BP278" s="6"/>
      <c r="BQ278" s="6"/>
      <c r="BR278" s="6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7"/>
      <c r="CD278" s="4"/>
      <c r="CE278" s="4"/>
      <c r="CF278" s="7"/>
      <c r="CG278" s="4"/>
      <c r="CH278" s="4"/>
      <c r="CI278" s="4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</row>
    <row r="279" spans="1:158" x14ac:dyDescent="0.25">
      <c r="A279" t="s">
        <v>80</v>
      </c>
      <c r="C279" s="5">
        <v>39465</v>
      </c>
      <c r="D279" s="4">
        <v>5</v>
      </c>
      <c r="E279" t="s">
        <v>164</v>
      </c>
      <c r="F279" s="4">
        <v>48</v>
      </c>
      <c r="G279" t="s">
        <v>52</v>
      </c>
      <c r="H279" s="6">
        <v>8.9</v>
      </c>
      <c r="I279">
        <v>750</v>
      </c>
      <c r="J279" s="4">
        <f>1000000/H279/I279</f>
        <v>149.81273408239699</v>
      </c>
      <c r="K279" s="4"/>
      <c r="L279" s="7"/>
      <c r="M279" s="7"/>
      <c r="N279" s="7"/>
      <c r="O279" s="7"/>
      <c r="P279" s="7"/>
      <c r="Q279" s="7"/>
      <c r="R279" s="7"/>
      <c r="S279" s="7"/>
      <c r="T279" s="7"/>
      <c r="U279" s="4"/>
      <c r="V279" s="7"/>
      <c r="W279" s="7"/>
      <c r="X279" s="7"/>
      <c r="Y279" s="7"/>
      <c r="Z279" s="7"/>
      <c r="AA279" s="7"/>
      <c r="AB279" s="4"/>
      <c r="AC279" s="7"/>
      <c r="AD279" s="7"/>
      <c r="AE279" s="7"/>
      <c r="AF279" s="7"/>
      <c r="AG279" s="7"/>
      <c r="AH279" s="7"/>
      <c r="AI279" s="8"/>
      <c r="AJ279" s="7"/>
      <c r="AK279" s="7"/>
      <c r="AL279" s="7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7"/>
      <c r="BB279" s="4"/>
      <c r="BC279" s="4"/>
      <c r="BD279" s="4"/>
      <c r="BE279" s="7"/>
      <c r="BF279" s="7"/>
      <c r="BG279" s="6"/>
      <c r="BH279" s="4"/>
      <c r="BI279" s="4"/>
      <c r="BJ279" s="4"/>
      <c r="BK279" s="4"/>
      <c r="BL279" s="6"/>
      <c r="BM279" s="6"/>
      <c r="BN279" s="6"/>
      <c r="BO279" s="6"/>
      <c r="BP279" s="6"/>
      <c r="BQ279" s="6"/>
      <c r="BR279" s="6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7"/>
      <c r="CD279" s="4"/>
      <c r="CE279" s="4"/>
      <c r="CF279" s="7"/>
      <c r="CG279" s="4"/>
      <c r="CH279" s="4"/>
      <c r="CI279" s="4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</row>
    <row r="280" spans="1:158" x14ac:dyDescent="0.25">
      <c r="A280" t="s">
        <v>80</v>
      </c>
      <c r="C280" s="5">
        <v>39468</v>
      </c>
      <c r="D280" s="4"/>
      <c r="E280" s="5"/>
      <c r="F280" s="4">
        <v>49</v>
      </c>
      <c r="G280" t="s">
        <v>52</v>
      </c>
      <c r="H280" s="6">
        <v>8.9</v>
      </c>
      <c r="I280">
        <v>750</v>
      </c>
      <c r="J280" s="4">
        <f>1000000/H280/I280</f>
        <v>149.81273408239699</v>
      </c>
      <c r="K280" s="4"/>
      <c r="L280" s="7"/>
      <c r="M280" s="7"/>
      <c r="N280" s="7"/>
      <c r="O280" s="7"/>
      <c r="P280" s="7"/>
      <c r="Q280" s="7"/>
      <c r="R280" s="7"/>
      <c r="S280" s="7"/>
      <c r="T280" s="7"/>
      <c r="U280" s="4">
        <v>222.18721795081007</v>
      </c>
      <c r="V280" s="7"/>
      <c r="W280" s="7"/>
      <c r="X280" s="7"/>
      <c r="Y280" s="7"/>
      <c r="Z280" s="7"/>
      <c r="AA280" s="7"/>
      <c r="AB280" s="4">
        <v>199.75820935066611</v>
      </c>
      <c r="AC280" s="7">
        <v>3.5969225078213958</v>
      </c>
      <c r="AD280" s="7"/>
      <c r="AE280" s="7"/>
      <c r="AF280" s="7"/>
      <c r="AG280" s="7"/>
      <c r="AH280" s="7"/>
      <c r="AI280" s="8">
        <f>AC280/AB280</f>
        <v>1.8006381412376239E-2</v>
      </c>
      <c r="AJ280" s="7"/>
      <c r="AK280" s="7"/>
      <c r="AL280" s="7"/>
      <c r="AM280" s="4">
        <v>13.868561730927672</v>
      </c>
      <c r="AN280" s="4"/>
      <c r="AO280" s="4"/>
      <c r="AP280" s="4"/>
      <c r="AQ280" s="4">
        <v>8.2035007614353166</v>
      </c>
      <c r="AR280" s="4"/>
      <c r="AS280" s="4"/>
      <c r="AT280" s="4"/>
      <c r="AU280" s="4"/>
      <c r="AV280" s="4"/>
      <c r="AW280" s="4"/>
      <c r="AX280" s="4">
        <v>0</v>
      </c>
      <c r="AY280" s="4">
        <v>0</v>
      </c>
      <c r="AZ280" s="4">
        <v>22.072062492362988</v>
      </c>
      <c r="BA280" s="7"/>
      <c r="BB280" s="4"/>
      <c r="BC280" s="4">
        <f>U280+AB280+AZ280</f>
        <v>444.01748979383916</v>
      </c>
      <c r="BD280" s="4"/>
      <c r="BE280" s="7">
        <f>AZ280/BC280</f>
        <v>4.9709894316575735E-2</v>
      </c>
      <c r="BF280" s="7"/>
      <c r="BG280" s="6"/>
      <c r="BH280" s="4"/>
      <c r="BI280" s="4"/>
      <c r="BJ280" s="4"/>
      <c r="BK280" s="4"/>
      <c r="BL280" s="6"/>
      <c r="BM280" s="6"/>
      <c r="BN280" s="6"/>
      <c r="BO280" s="6"/>
      <c r="BP280" s="7">
        <f>U280/BC280</f>
        <v>0.50040195050418701</v>
      </c>
      <c r="BQ280" s="7">
        <f>AB280/BC280</f>
        <v>0.44988815517923725</v>
      </c>
      <c r="BR280" s="7">
        <f>AZ280/BC280</f>
        <v>4.9709894316575735E-2</v>
      </c>
      <c r="BS280" s="4">
        <v>180.65044808946425</v>
      </c>
      <c r="BT280" s="4">
        <v>147.03073388169642</v>
      </c>
      <c r="BU280" s="4">
        <v>33.619714207767828</v>
      </c>
      <c r="BV280" s="4">
        <v>0</v>
      </c>
      <c r="BW280" s="4"/>
      <c r="BX280" s="4"/>
      <c r="BY280" s="4"/>
      <c r="BZ280" s="4"/>
      <c r="CA280" s="4">
        <v>0</v>
      </c>
      <c r="CB280" s="4"/>
      <c r="CC280" s="7"/>
      <c r="CD280" s="4"/>
      <c r="CE280" s="4"/>
      <c r="CF280" s="7"/>
      <c r="CG280" s="4"/>
      <c r="CH280" s="4"/>
      <c r="CI280" s="4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</row>
    <row r="281" spans="1:158" x14ac:dyDescent="0.25">
      <c r="A281" t="s">
        <v>80</v>
      </c>
      <c r="C281" s="5">
        <v>39470</v>
      </c>
      <c r="D281" s="4"/>
      <c r="E281" s="5"/>
      <c r="F281" s="4">
        <v>51</v>
      </c>
      <c r="G281" t="s">
        <v>52</v>
      </c>
      <c r="H281" s="6">
        <v>8.9</v>
      </c>
      <c r="I281">
        <v>750</v>
      </c>
      <c r="J281" s="4">
        <f>1000000/H281/I281</f>
        <v>149.81273408239699</v>
      </c>
      <c r="K281" s="4"/>
      <c r="L281" s="7"/>
      <c r="M281" s="6">
        <v>15.7</v>
      </c>
      <c r="N281" s="6"/>
      <c r="O281" s="6"/>
      <c r="P281" s="7"/>
      <c r="Q281" s="7"/>
      <c r="R281" s="7"/>
      <c r="S281" s="7"/>
      <c r="T281" s="7"/>
      <c r="U281" s="4"/>
      <c r="V281" s="7"/>
      <c r="W281" s="7"/>
      <c r="X281" s="7"/>
      <c r="Y281" s="7"/>
      <c r="Z281" s="7"/>
      <c r="AA281" s="7"/>
      <c r="AB281" s="4"/>
      <c r="AC281" s="7"/>
      <c r="AD281" s="7"/>
      <c r="AE281" s="7"/>
      <c r="AF281" s="7"/>
      <c r="AG281" s="7"/>
      <c r="AH281" s="7"/>
      <c r="AI281" s="8"/>
      <c r="AJ281" s="7"/>
      <c r="AK281" s="7"/>
      <c r="AL281" s="7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7"/>
      <c r="BB281" s="4"/>
      <c r="BC281" s="4"/>
      <c r="BD281" s="4"/>
      <c r="BE281" s="7"/>
      <c r="BF281" s="7"/>
      <c r="BG281" s="6"/>
      <c r="BH281" s="4"/>
      <c r="BI281" s="4"/>
      <c r="BJ281" s="4"/>
      <c r="BK281" s="4"/>
      <c r="BL281" s="6"/>
      <c r="BM281" s="6"/>
      <c r="BN281" s="6"/>
      <c r="BO281" s="6"/>
      <c r="BP281" s="6"/>
      <c r="BQ281" s="6"/>
      <c r="BR281" s="6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7"/>
      <c r="CD281" s="4"/>
      <c r="CE281" s="4"/>
      <c r="CF281" s="7"/>
      <c r="CG281" s="4"/>
      <c r="CH281" s="4"/>
      <c r="CI281" s="4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</row>
    <row r="282" spans="1:158" x14ac:dyDescent="0.25">
      <c r="A282" t="s">
        <v>80</v>
      </c>
      <c r="C282" s="5">
        <v>39476</v>
      </c>
      <c r="D282" s="4"/>
      <c r="E282" s="5"/>
      <c r="F282" s="4">
        <v>57</v>
      </c>
      <c r="G282" t="s">
        <v>52</v>
      </c>
      <c r="H282" s="6">
        <v>8.9</v>
      </c>
      <c r="I282">
        <v>750</v>
      </c>
      <c r="J282" s="4">
        <f>1000000/H282/I282</f>
        <v>149.81273408239699</v>
      </c>
      <c r="K282" s="4"/>
      <c r="L282" s="7"/>
      <c r="M282" s="6">
        <v>16.8</v>
      </c>
      <c r="N282" s="6"/>
      <c r="O282" s="6"/>
      <c r="P282" s="7"/>
      <c r="Q282" s="7"/>
      <c r="R282" s="7"/>
      <c r="S282" s="7"/>
      <c r="T282" s="7"/>
      <c r="U282" s="4"/>
      <c r="V282" s="7"/>
      <c r="W282" s="7"/>
      <c r="X282" s="7"/>
      <c r="Y282" s="7"/>
      <c r="Z282" s="7"/>
      <c r="AA282" s="7"/>
      <c r="AB282" s="4"/>
      <c r="AC282" s="7"/>
      <c r="AD282" s="7"/>
      <c r="AE282" s="7"/>
      <c r="AF282" s="7"/>
      <c r="AG282" s="7"/>
      <c r="AH282" s="7"/>
      <c r="AI282" s="8"/>
      <c r="AJ282" s="7"/>
      <c r="AK282" s="7"/>
      <c r="AL282" s="7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7"/>
      <c r="BB282" s="4"/>
      <c r="BC282" s="4"/>
      <c r="BD282" s="4"/>
      <c r="BE282" s="7"/>
      <c r="BF282" s="7"/>
      <c r="BG282" s="6"/>
      <c r="BH282" s="4"/>
      <c r="BI282" s="4"/>
      <c r="BJ282" s="4"/>
      <c r="BK282" s="4"/>
      <c r="BL282" s="6"/>
      <c r="BM282" s="6"/>
      <c r="BN282" s="6"/>
      <c r="BO282" s="6"/>
      <c r="BP282" s="6"/>
      <c r="BQ282" s="6"/>
      <c r="BR282" s="6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7"/>
      <c r="CD282" s="4"/>
      <c r="CE282" s="4"/>
      <c r="CF282" s="7"/>
      <c r="CG282" s="4"/>
      <c r="CH282" s="4"/>
      <c r="CI282" s="4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</row>
    <row r="283" spans="1:158" x14ac:dyDescent="0.25">
      <c r="A283" t="s">
        <v>80</v>
      </c>
      <c r="C283" s="5">
        <v>39483</v>
      </c>
      <c r="D283" s="4">
        <v>6</v>
      </c>
      <c r="E283" s="5" t="s">
        <v>183</v>
      </c>
      <c r="F283" s="4">
        <v>64</v>
      </c>
      <c r="G283" t="s">
        <v>52</v>
      </c>
      <c r="H283" s="6">
        <v>8.9</v>
      </c>
      <c r="I283">
        <v>750</v>
      </c>
      <c r="J283" s="4">
        <f>1000000/H283/I283</f>
        <v>149.81273408239699</v>
      </c>
      <c r="K283" s="4"/>
      <c r="L283" s="7"/>
      <c r="M283" s="7"/>
      <c r="N283" s="7"/>
      <c r="O283" s="7"/>
      <c r="P283" s="7"/>
      <c r="Q283" s="7"/>
      <c r="R283" s="7"/>
      <c r="S283" s="7"/>
      <c r="T283" s="7"/>
      <c r="U283" s="4">
        <v>325.43746106261619</v>
      </c>
      <c r="V283" s="7"/>
      <c r="W283" s="7"/>
      <c r="X283" s="7"/>
      <c r="Y283" s="7"/>
      <c r="Z283" s="7"/>
      <c r="AA283" s="7"/>
      <c r="AB283" s="4">
        <v>217.79957452271418</v>
      </c>
      <c r="AC283" s="7">
        <v>2.601330752186318</v>
      </c>
      <c r="AD283" s="7"/>
      <c r="AE283" s="7"/>
      <c r="AF283" s="7"/>
      <c r="AG283" s="7"/>
      <c r="AH283" s="7"/>
      <c r="AI283" s="8">
        <f>AC283/AB283</f>
        <v>1.1943690697683283E-2</v>
      </c>
      <c r="AJ283" s="7"/>
      <c r="AK283" s="7"/>
      <c r="AL283" s="7"/>
      <c r="AM283" s="4">
        <v>12.905493030444783</v>
      </c>
      <c r="AN283" s="4"/>
      <c r="AO283" s="4"/>
      <c r="AP283" s="4"/>
      <c r="AQ283" s="4">
        <v>158.62759077473592</v>
      </c>
      <c r="AR283" s="4"/>
      <c r="AS283" s="4"/>
      <c r="AT283" s="4"/>
      <c r="AU283" s="4"/>
      <c r="AV283" s="4"/>
      <c r="AW283" s="4"/>
      <c r="AX283" s="4">
        <v>0</v>
      </c>
      <c r="AY283" s="4">
        <v>0</v>
      </c>
      <c r="AZ283" s="4">
        <v>171.53308380518072</v>
      </c>
      <c r="BA283" s="7"/>
      <c r="BB283" s="4"/>
      <c r="BC283" s="4">
        <f>U283+AB283+AZ283</f>
        <v>714.77011939051113</v>
      </c>
      <c r="BD283" s="4"/>
      <c r="BE283" s="7">
        <f>AZ283/BC283</f>
        <v>0.23998356835544277</v>
      </c>
      <c r="BF283" s="7"/>
      <c r="BG283" s="6"/>
      <c r="BH283" s="4"/>
      <c r="BI283" s="4"/>
      <c r="BJ283" s="4"/>
      <c r="BK283" s="4"/>
      <c r="BL283" s="6"/>
      <c r="BM283" s="6"/>
      <c r="BN283" s="6"/>
      <c r="BO283" s="6"/>
      <c r="BP283" s="7">
        <f>U283/BC283</f>
        <v>0.45530367349451978</v>
      </c>
      <c r="BQ283" s="7">
        <f>AB283/BC283</f>
        <v>0.3047127581500374</v>
      </c>
      <c r="BR283" s="7">
        <f>AZ283/BC283</f>
        <v>0.23998356835544277</v>
      </c>
      <c r="BS283" s="4">
        <v>176.80708600110674</v>
      </c>
      <c r="BT283" s="4">
        <v>99.400450360789961</v>
      </c>
      <c r="BU283" s="4">
        <v>77.406635640316779</v>
      </c>
      <c r="BV283" s="4">
        <v>0</v>
      </c>
      <c r="BW283" s="4"/>
      <c r="BX283" s="4"/>
      <c r="BY283" s="4"/>
      <c r="BZ283" s="4"/>
      <c r="CA283" s="4">
        <v>0</v>
      </c>
      <c r="CB283" s="4"/>
      <c r="CC283" s="7"/>
      <c r="CD283" s="4"/>
      <c r="CE283" s="4"/>
      <c r="CF283" s="7"/>
      <c r="CG283" s="4"/>
      <c r="CH283" s="4"/>
      <c r="CI283" s="4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</row>
    <row r="284" spans="1:158" x14ac:dyDescent="0.25">
      <c r="A284" t="s">
        <v>80</v>
      </c>
      <c r="C284" s="5">
        <v>39484</v>
      </c>
      <c r="D284" s="4"/>
      <c r="E284" s="5"/>
      <c r="F284" s="4">
        <v>65</v>
      </c>
      <c r="G284" t="s">
        <v>52</v>
      </c>
      <c r="H284" s="6">
        <v>8.9</v>
      </c>
      <c r="I284">
        <v>750</v>
      </c>
      <c r="J284" s="4">
        <f>1000000/H284/I284</f>
        <v>149.81273408239699</v>
      </c>
      <c r="K284" s="4"/>
      <c r="L284" s="7"/>
      <c r="M284" s="6">
        <v>18.149999999999999</v>
      </c>
      <c r="N284" s="6"/>
      <c r="O284" s="6"/>
      <c r="P284" s="7"/>
      <c r="Q284" s="7"/>
      <c r="R284" s="7"/>
      <c r="S284" s="7"/>
      <c r="T284" s="7"/>
      <c r="U284" s="4"/>
      <c r="V284" s="7"/>
      <c r="W284" s="7"/>
      <c r="X284" s="7"/>
      <c r="Y284" s="7"/>
      <c r="Z284" s="7"/>
      <c r="AA284" s="7"/>
      <c r="AB284" s="4"/>
      <c r="AC284" s="7"/>
      <c r="AD284" s="7"/>
      <c r="AE284" s="7"/>
      <c r="AF284" s="7"/>
      <c r="AG284" s="7"/>
      <c r="AH284" s="7"/>
      <c r="AI284" s="8"/>
      <c r="AJ284" s="7"/>
      <c r="AK284" s="7"/>
      <c r="AL284" s="7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7"/>
      <c r="BB284" s="4"/>
      <c r="BC284" s="4"/>
      <c r="BD284" s="4"/>
      <c r="BE284" s="7"/>
      <c r="BF284" s="7"/>
      <c r="BG284" s="6"/>
      <c r="BH284" s="4"/>
      <c r="BI284" s="4"/>
      <c r="BJ284" s="4"/>
      <c r="BK284" s="4"/>
      <c r="BL284" s="6"/>
      <c r="BM284" s="6"/>
      <c r="BN284" s="6"/>
      <c r="BO284" s="6"/>
      <c r="BP284" s="6"/>
      <c r="BQ284" s="6"/>
      <c r="BR284" s="6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7"/>
      <c r="CD284" s="4"/>
      <c r="CE284" s="4"/>
      <c r="CF284" s="7"/>
      <c r="CG284" s="4"/>
      <c r="CH284" s="4"/>
      <c r="CI284" s="4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</row>
    <row r="285" spans="1:158" x14ac:dyDescent="0.25">
      <c r="A285" t="s">
        <v>80</v>
      </c>
      <c r="C285" s="5">
        <v>39491</v>
      </c>
      <c r="D285" s="4"/>
      <c r="E285" s="5"/>
      <c r="F285" s="4">
        <v>72</v>
      </c>
      <c r="G285" t="s">
        <v>52</v>
      </c>
      <c r="H285" s="6">
        <v>8.9</v>
      </c>
      <c r="I285">
        <v>750</v>
      </c>
      <c r="J285" s="4">
        <f>1000000/H285/I285</f>
        <v>149.81273408239699</v>
      </c>
      <c r="K285" s="4"/>
      <c r="L285" s="7"/>
      <c r="M285" s="6">
        <v>18.25</v>
      </c>
      <c r="N285" s="6"/>
      <c r="O285" s="6"/>
      <c r="P285" s="7"/>
      <c r="Q285" s="7"/>
      <c r="R285" s="7"/>
      <c r="S285" s="7"/>
      <c r="T285" s="7"/>
      <c r="U285" s="4"/>
      <c r="V285" s="7"/>
      <c r="W285" s="7"/>
      <c r="X285" s="7"/>
      <c r="Y285" s="7"/>
      <c r="Z285" s="7"/>
      <c r="AA285" s="7"/>
      <c r="AB285" s="4"/>
      <c r="AC285" s="7"/>
      <c r="AD285" s="7"/>
      <c r="AE285" s="7"/>
      <c r="AF285" s="7"/>
      <c r="AG285" s="7"/>
      <c r="AH285" s="7"/>
      <c r="AI285" s="8"/>
      <c r="AJ285" s="7"/>
      <c r="AK285" s="7"/>
      <c r="AL285" s="7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7"/>
      <c r="BB285" s="4"/>
      <c r="BC285" s="4"/>
      <c r="BD285" s="4"/>
      <c r="BE285" s="7"/>
      <c r="BF285" s="7"/>
      <c r="BG285" s="6"/>
      <c r="BH285" s="4"/>
      <c r="BI285" s="4"/>
      <c r="BJ285" s="4"/>
      <c r="BK285" s="4"/>
      <c r="BL285" s="6"/>
      <c r="BM285" s="6"/>
      <c r="BN285" s="6"/>
      <c r="BO285" s="6"/>
      <c r="BP285" s="6"/>
      <c r="BQ285" s="6"/>
      <c r="BR285" s="6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7"/>
      <c r="CD285" s="4"/>
      <c r="CE285" s="4"/>
      <c r="CF285" s="7"/>
      <c r="CG285" s="4"/>
      <c r="CH285" s="4"/>
      <c r="CI285" s="4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</row>
    <row r="286" spans="1:158" x14ac:dyDescent="0.25">
      <c r="A286" t="s">
        <v>80</v>
      </c>
      <c r="C286" s="5">
        <v>39497</v>
      </c>
      <c r="D286" s="4"/>
      <c r="E286" s="5"/>
      <c r="F286" s="4">
        <v>78</v>
      </c>
      <c r="G286" t="s">
        <v>52</v>
      </c>
      <c r="H286" s="6">
        <v>8.9</v>
      </c>
      <c r="I286">
        <v>750</v>
      </c>
      <c r="J286" s="4">
        <f>1000000/H286/I286</f>
        <v>149.81273408239699</v>
      </c>
      <c r="K286" s="4"/>
      <c r="L286" s="7"/>
      <c r="M286" s="6">
        <v>19.899999999999999</v>
      </c>
      <c r="N286" s="6"/>
      <c r="O286" s="6"/>
      <c r="P286" s="7"/>
      <c r="Q286" s="7"/>
      <c r="R286" s="7"/>
      <c r="S286" s="7"/>
      <c r="T286" s="7"/>
      <c r="U286" s="4">
        <v>419.61464988027876</v>
      </c>
      <c r="V286" s="7"/>
      <c r="W286" s="7"/>
      <c r="X286" s="7"/>
      <c r="Y286" s="7"/>
      <c r="Z286" s="7"/>
      <c r="AA286" s="7"/>
      <c r="AB286" s="4">
        <v>251.93294961098286</v>
      </c>
      <c r="AC286" s="7">
        <v>3.757716316662616</v>
      </c>
      <c r="AD286" s="7"/>
      <c r="AE286" s="7"/>
      <c r="AF286" s="7"/>
      <c r="AG286" s="7"/>
      <c r="AH286" s="7"/>
      <c r="AI286" s="8">
        <f>AC286/AB286</f>
        <v>1.4915541307578136E-2</v>
      </c>
      <c r="AJ286" s="7"/>
      <c r="AK286" s="7"/>
      <c r="AL286" s="7"/>
      <c r="AM286" s="4">
        <v>2.7056172186881664</v>
      </c>
      <c r="AN286" s="4"/>
      <c r="AO286" s="4"/>
      <c r="AP286" s="4"/>
      <c r="AQ286" s="4">
        <v>227.38195660426328</v>
      </c>
      <c r="AR286" s="4"/>
      <c r="AS286" s="4"/>
      <c r="AT286" s="4"/>
      <c r="AU286" s="4"/>
      <c r="AV286" s="4"/>
      <c r="AW286" s="4"/>
      <c r="AX286" s="4">
        <v>0</v>
      </c>
      <c r="AY286" s="4">
        <v>0</v>
      </c>
      <c r="AZ286" s="4">
        <v>230.08757382295144</v>
      </c>
      <c r="BA286" s="7"/>
      <c r="BB286" s="4"/>
      <c r="BC286" s="4">
        <f>U286+AB286+AZ286</f>
        <v>901.63517331421303</v>
      </c>
      <c r="BD286" s="4"/>
      <c r="BE286" s="7">
        <f>AZ286/BC286</f>
        <v>0.25518921691708191</v>
      </c>
      <c r="BF286" s="7"/>
      <c r="BG286" s="6"/>
      <c r="BH286" s="4"/>
      <c r="BI286" s="4"/>
      <c r="BJ286" s="4"/>
      <c r="BK286" s="4"/>
      <c r="BL286" s="6"/>
      <c r="BM286" s="6"/>
      <c r="BN286" s="6"/>
      <c r="BO286" s="6"/>
      <c r="BP286" s="7">
        <f>U286/BC286</f>
        <v>0.46539294639301548</v>
      </c>
      <c r="BQ286" s="7">
        <f>AB286/BC286</f>
        <v>0.27941783668990267</v>
      </c>
      <c r="BR286" s="7">
        <f>AZ286/BC286</f>
        <v>0.25518921691708191</v>
      </c>
      <c r="BS286" s="4">
        <v>117.84217388603241</v>
      </c>
      <c r="BT286" s="4">
        <v>14.547301319374416</v>
      </c>
      <c r="BU286" s="4">
        <v>103.294872566658</v>
      </c>
      <c r="BV286" s="4">
        <v>0</v>
      </c>
      <c r="BW286" s="4"/>
      <c r="BX286" s="4"/>
      <c r="BY286" s="4"/>
      <c r="BZ286" s="4"/>
      <c r="CA286" s="4">
        <v>0</v>
      </c>
      <c r="CB286" s="4"/>
      <c r="CC286" s="7"/>
      <c r="CD286" s="4"/>
      <c r="CE286" s="4"/>
      <c r="CF286" s="7"/>
      <c r="CG286" s="4"/>
      <c r="CH286" s="4"/>
      <c r="CI286" s="4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</row>
    <row r="287" spans="1:158" x14ac:dyDescent="0.25">
      <c r="A287" t="s">
        <v>80</v>
      </c>
      <c r="C287" s="5">
        <v>39510</v>
      </c>
      <c r="D287" s="4">
        <v>7</v>
      </c>
      <c r="E287" t="s">
        <v>166</v>
      </c>
      <c r="F287" s="4">
        <v>91</v>
      </c>
      <c r="G287" t="s">
        <v>52</v>
      </c>
      <c r="H287" s="6">
        <v>8.9</v>
      </c>
      <c r="I287">
        <v>750</v>
      </c>
      <c r="J287" s="4">
        <f>1000000/H287/I287</f>
        <v>149.81273408239699</v>
      </c>
      <c r="K287" s="4"/>
      <c r="L287" s="7"/>
      <c r="M287" s="6">
        <v>22.3</v>
      </c>
      <c r="N287" s="6"/>
      <c r="O287" s="6"/>
      <c r="P287" s="7"/>
      <c r="Q287" s="7"/>
      <c r="R287" s="7"/>
      <c r="S287" s="7"/>
      <c r="T287" s="7"/>
      <c r="U287" s="4">
        <v>552.05716329936308</v>
      </c>
      <c r="V287" s="7"/>
      <c r="W287" s="7"/>
      <c r="X287" s="7"/>
      <c r="Y287" s="7"/>
      <c r="Z287" s="7"/>
      <c r="AA287" s="7"/>
      <c r="AB287" s="4">
        <v>262.98899443969219</v>
      </c>
      <c r="AC287" s="7">
        <v>4.4318276474281655</v>
      </c>
      <c r="AD287" s="7"/>
      <c r="AE287" s="7"/>
      <c r="AF287" s="7"/>
      <c r="AG287" s="7"/>
      <c r="AH287" s="7"/>
      <c r="AI287" s="8">
        <f>AC287/AB287</f>
        <v>1.6851760876421231E-2</v>
      </c>
      <c r="AJ287" s="7"/>
      <c r="AK287" s="7"/>
      <c r="AL287" s="7"/>
      <c r="AM287" s="4">
        <v>0.38979362514412574</v>
      </c>
      <c r="AN287" s="4"/>
      <c r="AO287" s="4"/>
      <c r="AP287" s="4"/>
      <c r="AQ287" s="4">
        <v>345.13764102161815</v>
      </c>
      <c r="AR287" s="4"/>
      <c r="AS287" s="4"/>
      <c r="AT287" s="4"/>
      <c r="AU287" s="4"/>
      <c r="AV287" s="4"/>
      <c r="AW287" s="4"/>
      <c r="AX287" s="4">
        <v>0</v>
      </c>
      <c r="AY287" s="4">
        <v>0</v>
      </c>
      <c r="AZ287" s="4">
        <v>345.52743464676229</v>
      </c>
      <c r="BA287" s="7"/>
      <c r="BB287" s="4"/>
      <c r="BC287" s="4">
        <f>U287+AB287+AZ287</f>
        <v>1160.5735923858176</v>
      </c>
      <c r="BD287" s="4"/>
      <c r="BE287" s="7">
        <f>AZ287/BC287</f>
        <v>0.29772126206702121</v>
      </c>
      <c r="BF287" s="7"/>
      <c r="BG287" s="6"/>
      <c r="BH287" s="4"/>
      <c r="BI287" s="4"/>
      <c r="BJ287" s="4"/>
      <c r="BK287" s="4"/>
      <c r="BL287" s="6"/>
      <c r="BM287" s="6"/>
      <c r="BN287" s="6"/>
      <c r="BO287" s="6"/>
      <c r="BP287" s="7">
        <f>U287/BC287</f>
        <v>0.47567613714567342</v>
      </c>
      <c r="BQ287" s="7">
        <f>AB287/BC287</f>
        <v>0.22660260078730529</v>
      </c>
      <c r="BR287" s="7">
        <f>AZ287/BC287</f>
        <v>0.29772126206702121</v>
      </c>
      <c r="BS287" s="4">
        <v>108.39058386508852</v>
      </c>
      <c r="BT287" s="4">
        <v>11.980954613255793</v>
      </c>
      <c r="BU287" s="4">
        <v>96.409629251832726</v>
      </c>
      <c r="BV287" s="4">
        <v>0</v>
      </c>
      <c r="BW287" s="4"/>
      <c r="BX287" s="4"/>
      <c r="BY287" s="4"/>
      <c r="BZ287" s="4"/>
      <c r="CA287" s="4">
        <v>0</v>
      </c>
      <c r="CB287" s="4"/>
      <c r="CC287" s="7"/>
      <c r="CD287" s="4"/>
      <c r="CE287" s="4"/>
      <c r="CF287" s="7"/>
      <c r="CG287" s="4"/>
      <c r="CH287" s="4"/>
      <c r="CI287" s="4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</row>
    <row r="288" spans="1:158" x14ac:dyDescent="0.25">
      <c r="A288" t="s">
        <v>80</v>
      </c>
      <c r="C288" s="5">
        <v>39533</v>
      </c>
      <c r="D288" s="4"/>
      <c r="E288" s="5"/>
      <c r="F288" s="4">
        <v>114</v>
      </c>
      <c r="G288" t="s">
        <v>52</v>
      </c>
      <c r="H288" s="6">
        <v>8.9</v>
      </c>
      <c r="I288">
        <v>750</v>
      </c>
      <c r="J288" s="4">
        <f>1000000/H288/I288</f>
        <v>149.81273408239699</v>
      </c>
      <c r="K288" s="4"/>
      <c r="L288" s="7"/>
      <c r="M288" s="6">
        <v>23.4</v>
      </c>
      <c r="N288" s="6"/>
      <c r="O288" s="6"/>
      <c r="P288" s="7"/>
      <c r="Q288" s="7"/>
      <c r="R288" s="7"/>
      <c r="S288" s="7"/>
      <c r="T288" s="7"/>
      <c r="U288" s="4"/>
      <c r="V288" s="7"/>
      <c r="W288" s="7"/>
      <c r="X288" s="7"/>
      <c r="Y288" s="7"/>
      <c r="Z288" s="7"/>
      <c r="AA288" s="7"/>
      <c r="AB288" s="4"/>
      <c r="AC288" s="7"/>
      <c r="AD288" s="7"/>
      <c r="AE288" s="7"/>
      <c r="AF288" s="7"/>
      <c r="AG288" s="7"/>
      <c r="AH288" s="7"/>
      <c r="AI288" s="8"/>
      <c r="AJ288" s="7"/>
      <c r="AK288" s="7"/>
      <c r="AL288" s="7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7"/>
      <c r="BB288" s="4"/>
      <c r="BC288" s="4"/>
      <c r="BD288" s="4"/>
      <c r="BE288" s="7"/>
      <c r="BF288" s="7"/>
      <c r="BG288" s="6"/>
      <c r="BH288" s="4"/>
      <c r="BI288" s="4"/>
      <c r="BJ288" s="4"/>
      <c r="BK288" s="4"/>
      <c r="BL288" s="6"/>
      <c r="BM288" s="6"/>
      <c r="BN288" s="6"/>
      <c r="BO288" s="6"/>
      <c r="BP288" s="6"/>
      <c r="BQ288" s="6"/>
      <c r="BR288" s="6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7"/>
      <c r="CD288" s="4"/>
      <c r="CE288" s="4"/>
      <c r="CF288" s="7"/>
      <c r="CG288" s="4"/>
      <c r="CH288" s="4"/>
      <c r="CI288" s="4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</row>
    <row r="289" spans="1:158" x14ac:dyDescent="0.25">
      <c r="A289" t="s">
        <v>80</v>
      </c>
      <c r="C289" s="5">
        <v>39538</v>
      </c>
      <c r="D289" s="4"/>
      <c r="E289" s="5"/>
      <c r="F289" s="4">
        <v>119</v>
      </c>
      <c r="G289" t="s">
        <v>52</v>
      </c>
      <c r="H289" s="6">
        <v>8.9</v>
      </c>
      <c r="I289">
        <v>750</v>
      </c>
      <c r="J289" s="4">
        <f>1000000/H289/I289</f>
        <v>149.81273408239699</v>
      </c>
      <c r="K289" s="4"/>
      <c r="L289" s="7"/>
      <c r="M289" s="7"/>
      <c r="N289" s="7"/>
      <c r="O289" s="7"/>
      <c r="P289" s="7"/>
      <c r="Q289" s="7"/>
      <c r="R289" s="7"/>
      <c r="S289" s="7"/>
      <c r="T289" s="7"/>
      <c r="U289" s="4">
        <v>790.75235545922146</v>
      </c>
      <c r="V289" s="7"/>
      <c r="W289" s="7"/>
      <c r="X289" s="7"/>
      <c r="Y289" s="7"/>
      <c r="Z289" s="7"/>
      <c r="AA289" s="7"/>
      <c r="AB289" s="4">
        <v>294.81802502608315</v>
      </c>
      <c r="AC289" s="7">
        <v>3.8805786146625878</v>
      </c>
      <c r="AD289" s="7"/>
      <c r="AE289" s="7"/>
      <c r="AF289" s="7"/>
      <c r="AG289" s="7"/>
      <c r="AH289" s="7"/>
      <c r="AI289" s="8">
        <f>AC289/AB289</f>
        <v>1.3162623331186297E-2</v>
      </c>
      <c r="AJ289" s="7"/>
      <c r="AK289" s="7"/>
      <c r="AL289" s="7"/>
      <c r="AM289" s="4">
        <v>11.163795165572573</v>
      </c>
      <c r="AN289" s="4"/>
      <c r="AO289" s="4"/>
      <c r="AP289" s="4"/>
      <c r="AQ289" s="4">
        <v>213.35782041189628</v>
      </c>
      <c r="AR289" s="4"/>
      <c r="AS289" s="4"/>
      <c r="AT289" s="4"/>
      <c r="AU289" s="4"/>
      <c r="AV289" s="4"/>
      <c r="AW289" s="4"/>
      <c r="AX289" s="4">
        <v>20.488593494252139</v>
      </c>
      <c r="AY289" s="4">
        <v>325.53317662967754</v>
      </c>
      <c r="AZ289" s="4">
        <v>570.54338570139862</v>
      </c>
      <c r="BA289" s="7"/>
      <c r="BB289" s="4"/>
      <c r="BC289" s="4">
        <f>U289+AB289+AZ289</f>
        <v>1656.1137661867033</v>
      </c>
      <c r="BD289" s="4"/>
      <c r="BE289" s="7">
        <f>AZ289/BC289</f>
        <v>0.34450736256791548</v>
      </c>
      <c r="BF289" s="7"/>
      <c r="BG289" s="6"/>
      <c r="BH289" s="4"/>
      <c r="BI289" s="4"/>
      <c r="BJ289" s="4"/>
      <c r="BK289" s="4"/>
      <c r="BL289" s="6"/>
      <c r="BM289" s="6"/>
      <c r="BN289" s="6"/>
      <c r="BO289" s="6"/>
      <c r="BP289" s="7">
        <f>U289/BC289</f>
        <v>0.4774746588092037</v>
      </c>
      <c r="BQ289" s="7">
        <f>AB289/BC289</f>
        <v>0.1780179786228808</v>
      </c>
      <c r="BR289" s="7">
        <f>AZ289/BC289</f>
        <v>0.34450736256791548</v>
      </c>
      <c r="BS289" s="4">
        <v>213.34862760496597</v>
      </c>
      <c r="BT289" s="4">
        <v>77.627007024043081</v>
      </c>
      <c r="BU289" s="4">
        <v>72.687827553678829</v>
      </c>
      <c r="BV289" s="4">
        <v>57.086428985337861</v>
      </c>
      <c r="BW289" s="4"/>
      <c r="BX289" s="4"/>
      <c r="BY289" s="4"/>
      <c r="BZ289" s="4"/>
      <c r="CA289" s="4">
        <v>5.9473640419061926</v>
      </c>
      <c r="CB289" s="4"/>
      <c r="CC289" s="7"/>
      <c r="CD289" s="4"/>
      <c r="CE289" s="4"/>
      <c r="CF289" s="7"/>
      <c r="CG289" s="4"/>
      <c r="CH289" s="4"/>
      <c r="CI289" s="4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</row>
    <row r="290" spans="1:158" x14ac:dyDescent="0.25">
      <c r="A290" t="s">
        <v>80</v>
      </c>
      <c r="C290" s="5">
        <v>39555</v>
      </c>
      <c r="D290" s="4"/>
      <c r="E290" s="5"/>
      <c r="F290" s="4">
        <v>136</v>
      </c>
      <c r="G290" t="s">
        <v>52</v>
      </c>
      <c r="H290" s="6">
        <v>8.9</v>
      </c>
      <c r="I290">
        <v>750</v>
      </c>
      <c r="J290" s="4">
        <f>1000000/H290/I290</f>
        <v>149.81273408239699</v>
      </c>
      <c r="K290" s="4"/>
      <c r="L290" s="7"/>
      <c r="M290" s="6">
        <v>23.9</v>
      </c>
      <c r="N290" s="6"/>
      <c r="O290" s="6"/>
      <c r="P290" s="7"/>
      <c r="Q290" s="7"/>
      <c r="R290" s="7"/>
      <c r="S290" s="7"/>
      <c r="T290" s="7"/>
      <c r="U290" s="4"/>
      <c r="V290" s="7"/>
      <c r="W290" s="7"/>
      <c r="X290" s="7"/>
      <c r="Y290" s="7"/>
      <c r="Z290" s="7"/>
      <c r="AA290" s="7"/>
      <c r="AB290" s="4"/>
      <c r="AC290" s="7"/>
      <c r="AD290" s="7"/>
      <c r="AE290" s="7"/>
      <c r="AF290" s="7"/>
      <c r="AG290" s="7"/>
      <c r="AH290" s="7"/>
      <c r="AI290" s="8"/>
      <c r="AJ290" s="7"/>
      <c r="AK290" s="7"/>
      <c r="AL290" s="7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7"/>
      <c r="BB290" s="4"/>
      <c r="BC290" s="4"/>
      <c r="BD290" s="4"/>
      <c r="BE290" s="7"/>
      <c r="BF290" s="7"/>
      <c r="BG290" s="6"/>
      <c r="BH290" s="4"/>
      <c r="BI290" s="4"/>
      <c r="BJ290" s="4"/>
      <c r="BK290" s="4"/>
      <c r="BL290" s="6"/>
      <c r="BM290" s="6"/>
      <c r="BN290" s="6"/>
      <c r="BO290" s="6"/>
      <c r="BP290" s="6"/>
      <c r="BQ290" s="6"/>
      <c r="BR290" s="6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7"/>
      <c r="CD290" s="4"/>
      <c r="CE290" s="4"/>
      <c r="CF290" s="7"/>
      <c r="CG290" s="4"/>
      <c r="CH290" s="4"/>
      <c r="CI290" s="4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</row>
    <row r="291" spans="1:158" x14ac:dyDescent="0.25">
      <c r="A291" t="s">
        <v>80</v>
      </c>
      <c r="C291" s="5">
        <v>39563</v>
      </c>
      <c r="D291" s="4">
        <v>8</v>
      </c>
      <c r="E291" s="5" t="s">
        <v>165</v>
      </c>
      <c r="F291" s="4">
        <v>144</v>
      </c>
      <c r="G291" t="s">
        <v>52</v>
      </c>
      <c r="H291" s="6">
        <v>8.9</v>
      </c>
      <c r="I291">
        <v>750</v>
      </c>
      <c r="J291" s="4">
        <f>1000000/H291/I291</f>
        <v>149.81273408239699</v>
      </c>
      <c r="K291" s="4"/>
      <c r="L291" s="7"/>
      <c r="M291" s="7"/>
      <c r="N291" s="7"/>
      <c r="O291" s="7"/>
      <c r="P291" s="7"/>
      <c r="Q291" s="7"/>
      <c r="R291" s="7"/>
      <c r="S291" s="7"/>
      <c r="T291" s="7"/>
      <c r="U291" s="4"/>
      <c r="V291" s="7"/>
      <c r="W291" s="7"/>
      <c r="X291" s="7"/>
      <c r="Y291" s="7"/>
      <c r="Z291" s="7"/>
      <c r="AA291" s="7"/>
      <c r="AB291" s="4"/>
      <c r="AC291" s="7"/>
      <c r="AD291" s="7"/>
      <c r="AE291" s="7"/>
      <c r="AF291" s="7"/>
      <c r="AG291" s="7"/>
      <c r="AH291" s="7"/>
      <c r="AI291" s="8"/>
      <c r="AJ291" s="7"/>
      <c r="AK291" s="7"/>
      <c r="AL291" s="7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7"/>
      <c r="BB291" s="4"/>
      <c r="BC291" s="4"/>
      <c r="BD291" s="4"/>
      <c r="BE291" s="7"/>
      <c r="BF291" s="7"/>
      <c r="BG291" s="6"/>
      <c r="BH291" s="4"/>
      <c r="BI291" s="4"/>
      <c r="BJ291" s="4"/>
      <c r="BK291" s="4"/>
      <c r="BL291" s="6"/>
      <c r="BM291" s="6"/>
      <c r="BN291" s="6"/>
      <c r="BO291" s="6"/>
      <c r="BP291" s="6"/>
      <c r="BQ291" s="6"/>
      <c r="BR291" s="6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7"/>
      <c r="CD291" s="4"/>
      <c r="CE291" s="4"/>
      <c r="CF291" s="7"/>
      <c r="CG291" s="4"/>
      <c r="CH291" s="4"/>
      <c r="CI291" s="4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</row>
    <row r="292" spans="1:158" x14ac:dyDescent="0.25">
      <c r="A292" t="s">
        <v>80</v>
      </c>
      <c r="C292" s="5">
        <v>39578</v>
      </c>
      <c r="D292" s="4">
        <v>9</v>
      </c>
      <c r="E292" s="5" t="s">
        <v>70</v>
      </c>
      <c r="F292" s="4">
        <v>159</v>
      </c>
      <c r="G292" t="s">
        <v>52</v>
      </c>
      <c r="H292" s="6">
        <v>8.9</v>
      </c>
      <c r="I292">
        <v>750</v>
      </c>
      <c r="J292" s="4">
        <f>1000000/H292/I292</f>
        <v>149.81273408239699</v>
      </c>
      <c r="K292" s="4"/>
      <c r="L292" s="7"/>
      <c r="M292" s="7"/>
      <c r="N292" s="7"/>
      <c r="O292" s="7"/>
      <c r="P292" s="7"/>
      <c r="Q292" s="7"/>
      <c r="R292" s="7"/>
      <c r="S292" s="7"/>
      <c r="T292" s="7"/>
      <c r="U292" s="4"/>
      <c r="V292" s="7"/>
      <c r="W292" s="7"/>
      <c r="X292" s="7"/>
      <c r="Y292" s="7"/>
      <c r="Z292" s="7"/>
      <c r="AA292" s="7"/>
      <c r="AB292" s="4"/>
      <c r="AC292" s="7"/>
      <c r="AD292" s="7"/>
      <c r="AE292" s="7"/>
      <c r="AF292" s="7"/>
      <c r="AG292" s="7"/>
      <c r="AH292" s="7"/>
      <c r="AI292" s="8"/>
      <c r="AJ292" s="7"/>
      <c r="AK292" s="7"/>
      <c r="AL292" s="7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>
        <v>442.69101927167412</v>
      </c>
      <c r="AZ292" s="4"/>
      <c r="BA292" s="7"/>
      <c r="BB292" s="4"/>
      <c r="BC292" s="4"/>
      <c r="BD292" s="4"/>
      <c r="BE292" s="7"/>
      <c r="BF292" s="4">
        <f>BH292*(1/(BG292/100))</f>
        <v>442.69101927167418</v>
      </c>
      <c r="BG292" s="6">
        <v>32.674999999999997</v>
      </c>
      <c r="BH292" s="4">
        <v>144.64929054701952</v>
      </c>
      <c r="BI292" s="4">
        <f>BF292-BH292</f>
        <v>298.04172872465466</v>
      </c>
      <c r="BJ292" s="4"/>
      <c r="BK292" s="4"/>
      <c r="BL292" s="6">
        <v>6.3722154425999786</v>
      </c>
      <c r="BM292" s="6"/>
      <c r="BN292" s="6"/>
      <c r="BO292" s="6"/>
      <c r="BP292" s="6"/>
      <c r="BQ292" s="6"/>
      <c r="BR292" s="6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7"/>
      <c r="CD292" s="4"/>
      <c r="CE292" s="4"/>
      <c r="CF292" s="7"/>
      <c r="CG292" s="4"/>
      <c r="CH292" s="4"/>
      <c r="CI292" s="4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</row>
    <row r="293" spans="1:158" x14ac:dyDescent="0.25">
      <c r="A293" t="s">
        <v>82</v>
      </c>
      <c r="C293" s="5">
        <v>39419</v>
      </c>
      <c r="D293" s="4">
        <v>1</v>
      </c>
      <c r="E293" s="5" t="s">
        <v>167</v>
      </c>
      <c r="F293" s="4">
        <v>0</v>
      </c>
      <c r="G293" t="s">
        <v>79</v>
      </c>
      <c r="H293" s="6">
        <v>8.9</v>
      </c>
      <c r="I293">
        <v>750</v>
      </c>
      <c r="J293" s="4">
        <f>1000000/H293/I293</f>
        <v>149.81273408239699</v>
      </c>
      <c r="K293" s="4"/>
      <c r="L293" s="7"/>
      <c r="M293" s="7"/>
      <c r="N293" s="7"/>
      <c r="O293" s="7"/>
      <c r="P293" s="7"/>
      <c r="Q293" s="7"/>
      <c r="R293" s="7"/>
      <c r="S293" s="7"/>
      <c r="T293" s="7"/>
      <c r="U293" s="4"/>
      <c r="V293" s="7"/>
      <c r="W293" s="7"/>
      <c r="X293" s="7"/>
      <c r="Y293" s="7"/>
      <c r="Z293" s="7"/>
      <c r="AA293" s="7"/>
      <c r="AB293" s="4"/>
      <c r="AC293" s="7"/>
      <c r="AD293" s="7"/>
      <c r="AE293" s="7"/>
      <c r="AF293" s="7"/>
      <c r="AG293" s="7"/>
      <c r="AH293" s="7"/>
      <c r="AI293" s="8"/>
      <c r="AJ293" s="7"/>
      <c r="AK293" s="7"/>
      <c r="AL293" s="7"/>
      <c r="AM293" s="4">
        <v>0</v>
      </c>
      <c r="AN293" s="4"/>
      <c r="AO293" s="4"/>
      <c r="AP293" s="4"/>
      <c r="AQ293" s="4">
        <v>0</v>
      </c>
      <c r="AR293" s="4"/>
      <c r="AS293" s="4"/>
      <c r="AT293" s="4"/>
      <c r="AU293" s="4"/>
      <c r="AV293" s="4"/>
      <c r="AW293" s="4"/>
      <c r="AX293" s="4">
        <v>0</v>
      </c>
      <c r="AY293" s="4">
        <v>0</v>
      </c>
      <c r="AZ293" s="4"/>
      <c r="BA293" s="7"/>
      <c r="BB293" s="4"/>
      <c r="BC293" s="4"/>
      <c r="BD293" s="4"/>
      <c r="BE293" s="7"/>
      <c r="BF293" s="7"/>
      <c r="BG293" s="6"/>
      <c r="BH293" s="4"/>
      <c r="BI293" s="4"/>
      <c r="BJ293" s="4"/>
      <c r="BK293" s="4"/>
      <c r="BL293" s="6"/>
      <c r="BM293" s="6"/>
      <c r="BN293" s="6"/>
      <c r="BO293" s="6"/>
      <c r="BP293" s="6"/>
      <c r="BQ293" s="6"/>
      <c r="BR293" s="6"/>
      <c r="BS293" s="4">
        <v>0</v>
      </c>
      <c r="BT293" s="4">
        <v>0</v>
      </c>
      <c r="BU293" s="4">
        <v>0</v>
      </c>
      <c r="BV293" s="4">
        <v>0</v>
      </c>
      <c r="BW293" s="4"/>
      <c r="BX293" s="4"/>
      <c r="BY293" s="4"/>
      <c r="BZ293" s="4"/>
      <c r="CA293" s="4">
        <v>0</v>
      </c>
      <c r="CB293" s="4"/>
      <c r="CC293" s="7"/>
      <c r="CD293" s="4"/>
      <c r="CE293" s="4"/>
      <c r="CF293" s="7"/>
      <c r="CG293" s="4"/>
      <c r="CH293" s="4"/>
      <c r="CI293" s="4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</row>
    <row r="294" spans="1:158" x14ac:dyDescent="0.25">
      <c r="A294" t="s">
        <v>82</v>
      </c>
      <c r="C294" s="5">
        <v>39440</v>
      </c>
      <c r="D294" s="4">
        <v>4</v>
      </c>
      <c r="E294" t="s">
        <v>168</v>
      </c>
      <c r="F294" s="4">
        <v>21</v>
      </c>
      <c r="G294" t="s">
        <v>79</v>
      </c>
      <c r="H294" s="6">
        <v>8.9</v>
      </c>
      <c r="I294">
        <v>750</v>
      </c>
      <c r="J294" s="4">
        <f>1000000/H294/I294</f>
        <v>149.81273408239699</v>
      </c>
      <c r="K294" s="4"/>
      <c r="L294" s="7"/>
      <c r="M294" s="7"/>
      <c r="N294" s="7"/>
      <c r="O294" s="7"/>
      <c r="P294" s="7"/>
      <c r="Q294" s="7"/>
      <c r="R294" s="7"/>
      <c r="S294" s="7"/>
      <c r="T294" s="7"/>
      <c r="U294" s="4"/>
      <c r="V294" s="7"/>
      <c r="W294" s="7"/>
      <c r="X294" s="7"/>
      <c r="Y294" s="7"/>
      <c r="Z294" s="7"/>
      <c r="AA294" s="7"/>
      <c r="AB294" s="4"/>
      <c r="AC294" s="7"/>
      <c r="AD294" s="7"/>
      <c r="AE294" s="7"/>
      <c r="AF294" s="7"/>
      <c r="AG294" s="7"/>
      <c r="AH294" s="7"/>
      <c r="AI294" s="8"/>
      <c r="AJ294" s="7"/>
      <c r="AK294" s="7"/>
      <c r="AL294" s="7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7"/>
      <c r="BB294" s="4"/>
      <c r="BC294" s="4"/>
      <c r="BD294" s="4"/>
      <c r="BE294" s="7"/>
      <c r="BF294" s="7"/>
      <c r="BG294" s="6"/>
      <c r="BH294" s="4"/>
      <c r="BI294" s="4"/>
      <c r="BJ294" s="4"/>
      <c r="BK294" s="4"/>
      <c r="BL294" s="6"/>
      <c r="BM294" s="6"/>
      <c r="BN294" s="6"/>
      <c r="BO294" s="6"/>
      <c r="BP294" s="6"/>
      <c r="BQ294" s="6"/>
      <c r="BR294" s="6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7"/>
      <c r="CD294" s="4"/>
      <c r="CE294" s="4"/>
      <c r="CF294" s="7"/>
      <c r="CG294" s="4"/>
      <c r="CH294" s="4"/>
      <c r="CI294" s="4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</row>
    <row r="295" spans="1:158" x14ac:dyDescent="0.25">
      <c r="A295" t="s">
        <v>82</v>
      </c>
      <c r="C295" s="5">
        <v>39443</v>
      </c>
      <c r="D295" s="4"/>
      <c r="E295" s="5"/>
      <c r="F295" s="4">
        <v>24</v>
      </c>
      <c r="G295" t="s">
        <v>79</v>
      </c>
      <c r="H295" s="6">
        <v>8.9</v>
      </c>
      <c r="I295">
        <v>750</v>
      </c>
      <c r="J295" s="4">
        <f>1000000/H295/I295</f>
        <v>149.81273408239699</v>
      </c>
      <c r="K295" s="4"/>
      <c r="L295" s="7"/>
      <c r="M295" s="6">
        <v>7.1</v>
      </c>
      <c r="N295" s="6"/>
      <c r="O295" s="6"/>
      <c r="P295" s="7"/>
      <c r="Q295" s="7"/>
      <c r="R295" s="7"/>
      <c r="S295" s="7"/>
      <c r="T295" s="7"/>
      <c r="U295" s="4"/>
      <c r="V295" s="7"/>
      <c r="W295" s="7"/>
      <c r="X295" s="7"/>
      <c r="Y295" s="7"/>
      <c r="Z295" s="7"/>
      <c r="AA295" s="7"/>
      <c r="AB295" s="4"/>
      <c r="AC295" s="7"/>
      <c r="AD295" s="7"/>
      <c r="AE295" s="7"/>
      <c r="AF295" s="7"/>
      <c r="AG295" s="7"/>
      <c r="AH295" s="7"/>
      <c r="AI295" s="8"/>
      <c r="AJ295" s="7"/>
      <c r="AK295" s="7"/>
      <c r="AL295" s="7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7"/>
      <c r="BB295" s="4"/>
      <c r="BC295" s="4"/>
      <c r="BD295" s="4"/>
      <c r="BE295" s="7"/>
      <c r="BF295" s="7"/>
      <c r="BG295" s="6"/>
      <c r="BH295" s="4"/>
      <c r="BI295" s="4"/>
      <c r="BJ295" s="4"/>
      <c r="BK295" s="4"/>
      <c r="BL295" s="6"/>
      <c r="BM295" s="6"/>
      <c r="BN295" s="6"/>
      <c r="BO295" s="6"/>
      <c r="BP295" s="6"/>
      <c r="BQ295" s="6"/>
      <c r="BR295" s="6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7"/>
      <c r="CD295" s="4"/>
      <c r="CE295" s="4"/>
      <c r="CF295" s="7"/>
      <c r="CG295" s="4"/>
      <c r="CH295" s="4"/>
      <c r="CI295" s="4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</row>
    <row r="296" spans="1:158" x14ac:dyDescent="0.25">
      <c r="A296" t="s">
        <v>82</v>
      </c>
      <c r="C296" s="5">
        <v>39449</v>
      </c>
      <c r="D296" s="4"/>
      <c r="E296" s="5"/>
      <c r="F296" s="4">
        <v>30</v>
      </c>
      <c r="G296" t="s">
        <v>79</v>
      </c>
      <c r="H296" s="6">
        <v>8.9</v>
      </c>
      <c r="I296">
        <v>750</v>
      </c>
      <c r="J296" s="4">
        <f>1000000/H296/I296</f>
        <v>149.81273408239699</v>
      </c>
      <c r="K296" s="4"/>
      <c r="L296" s="7"/>
      <c r="M296" s="6">
        <v>9.35</v>
      </c>
      <c r="N296" s="6"/>
      <c r="O296" s="6"/>
      <c r="P296" s="7"/>
      <c r="Q296" s="7"/>
      <c r="R296" s="7"/>
      <c r="S296" s="7"/>
      <c r="T296" s="7"/>
      <c r="U296" s="4"/>
      <c r="V296" s="7"/>
      <c r="W296" s="7"/>
      <c r="X296" s="7"/>
      <c r="Y296" s="7"/>
      <c r="Z296" s="7"/>
      <c r="AA296" s="7"/>
      <c r="AB296" s="4"/>
      <c r="AC296" s="7">
        <v>0.35641118421052631</v>
      </c>
      <c r="AD296" s="7"/>
      <c r="AE296" s="7"/>
      <c r="AF296" s="7"/>
      <c r="AG296" s="7"/>
      <c r="AH296" s="7"/>
      <c r="AI296" s="8"/>
      <c r="AJ296" s="7"/>
      <c r="AK296" s="7"/>
      <c r="AL296" s="7"/>
      <c r="AM296" s="4">
        <v>0</v>
      </c>
      <c r="AN296" s="4"/>
      <c r="AO296" s="4"/>
      <c r="AP296" s="4"/>
      <c r="AQ296" s="4">
        <v>0</v>
      </c>
      <c r="AR296" s="4"/>
      <c r="AS296" s="4"/>
      <c r="AT296" s="4"/>
      <c r="AU296" s="4"/>
      <c r="AV296" s="4"/>
      <c r="AW296" s="4"/>
      <c r="AX296" s="4">
        <v>0</v>
      </c>
      <c r="AY296" s="4">
        <v>0</v>
      </c>
      <c r="AZ296" s="4"/>
      <c r="BA296" s="7"/>
      <c r="BB296" s="4"/>
      <c r="BC296" s="4"/>
      <c r="BD296" s="4"/>
      <c r="BE296" s="7"/>
      <c r="BF296" s="7"/>
      <c r="BG296" s="6"/>
      <c r="BH296" s="4"/>
      <c r="BI296" s="4"/>
      <c r="BJ296" s="4"/>
      <c r="BK296" s="4"/>
      <c r="BL296" s="6"/>
      <c r="BM296" s="6"/>
      <c r="BN296" s="6"/>
      <c r="BO296" s="6"/>
      <c r="BP296" s="6"/>
      <c r="BQ296" s="6"/>
      <c r="BR296" s="6"/>
      <c r="BS296" s="4">
        <v>0</v>
      </c>
      <c r="BT296" s="4">
        <v>0</v>
      </c>
      <c r="BU296" s="4">
        <v>0</v>
      </c>
      <c r="BV296" s="4">
        <v>0</v>
      </c>
      <c r="BW296" s="4"/>
      <c r="BX296" s="4"/>
      <c r="BY296" s="4"/>
      <c r="BZ296" s="4"/>
      <c r="CA296" s="4">
        <v>0</v>
      </c>
      <c r="CB296" s="4"/>
      <c r="CC296" s="7"/>
      <c r="CD296" s="4"/>
      <c r="CE296" s="4"/>
      <c r="CF296" s="7"/>
      <c r="CG296" s="4"/>
      <c r="CH296" s="4"/>
      <c r="CI296" s="4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</row>
    <row r="297" spans="1:158" x14ac:dyDescent="0.25">
      <c r="A297" t="s">
        <v>82</v>
      </c>
      <c r="C297" s="5">
        <v>39455</v>
      </c>
      <c r="D297" s="4"/>
      <c r="E297" s="5"/>
      <c r="F297" s="4">
        <v>36</v>
      </c>
      <c r="G297" t="s">
        <v>79</v>
      </c>
      <c r="H297" s="6">
        <v>8.9</v>
      </c>
      <c r="I297">
        <v>750</v>
      </c>
      <c r="J297" s="4">
        <f>1000000/H297/I297</f>
        <v>149.81273408239699</v>
      </c>
      <c r="K297" s="4"/>
      <c r="L297" s="7"/>
      <c r="M297" s="6">
        <v>11</v>
      </c>
      <c r="N297" s="6"/>
      <c r="O297" s="6"/>
      <c r="P297" s="7"/>
      <c r="Q297" s="7"/>
      <c r="R297" s="7"/>
      <c r="S297" s="7"/>
      <c r="T297" s="7"/>
      <c r="U297" s="4"/>
      <c r="V297" s="7"/>
      <c r="W297" s="7"/>
      <c r="X297" s="7"/>
      <c r="Y297" s="7"/>
      <c r="Z297" s="7"/>
      <c r="AA297" s="7"/>
      <c r="AB297" s="4"/>
      <c r="AC297" s="7"/>
      <c r="AD297" s="7"/>
      <c r="AE297" s="7"/>
      <c r="AF297" s="7"/>
      <c r="AG297" s="7"/>
      <c r="AH297" s="7"/>
      <c r="AI297" s="8"/>
      <c r="AJ297" s="7"/>
      <c r="AK297" s="7"/>
      <c r="AL297" s="7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7"/>
      <c r="BB297" s="4"/>
      <c r="BC297" s="4"/>
      <c r="BD297" s="4"/>
      <c r="BE297" s="7"/>
      <c r="BF297" s="7"/>
      <c r="BG297" s="6"/>
      <c r="BH297" s="4"/>
      <c r="BI297" s="4"/>
      <c r="BJ297" s="4"/>
      <c r="BK297" s="4"/>
      <c r="BL297" s="6"/>
      <c r="BM297" s="6"/>
      <c r="BN297" s="6"/>
      <c r="BO297" s="6"/>
      <c r="BP297" s="6"/>
      <c r="BQ297" s="6"/>
      <c r="BR297" s="6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7"/>
      <c r="CD297" s="4"/>
      <c r="CE297" s="4"/>
      <c r="CF297" s="7"/>
      <c r="CG297" s="4"/>
      <c r="CH297" s="4"/>
      <c r="CI297" s="4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</row>
    <row r="298" spans="1:158" x14ac:dyDescent="0.25">
      <c r="A298" t="s">
        <v>82</v>
      </c>
      <c r="C298" s="5">
        <v>39461</v>
      </c>
      <c r="D298" s="4"/>
      <c r="E298" s="5"/>
      <c r="F298" s="4">
        <v>42</v>
      </c>
      <c r="G298" t="s">
        <v>79</v>
      </c>
      <c r="H298" s="6">
        <v>8.9</v>
      </c>
      <c r="I298">
        <v>750</v>
      </c>
      <c r="J298" s="4">
        <f>1000000/H298/I298</f>
        <v>149.81273408239699</v>
      </c>
      <c r="K298" s="4"/>
      <c r="L298" s="7"/>
      <c r="M298" s="7"/>
      <c r="N298" s="7"/>
      <c r="O298" s="7"/>
      <c r="P298" s="7"/>
      <c r="Q298" s="7"/>
      <c r="R298" s="7"/>
      <c r="S298" s="7"/>
      <c r="T298" s="7"/>
      <c r="U298" s="4"/>
      <c r="V298" s="7"/>
      <c r="W298" s="7"/>
      <c r="X298" s="7"/>
      <c r="Y298" s="7"/>
      <c r="Z298" s="7"/>
      <c r="AA298" s="7"/>
      <c r="AB298" s="4"/>
      <c r="AC298" s="7">
        <v>1.9297763157894736</v>
      </c>
      <c r="AD298" s="7"/>
      <c r="AE298" s="7"/>
      <c r="AF298" s="7"/>
      <c r="AG298" s="7"/>
      <c r="AH298" s="7"/>
      <c r="AI298" s="8"/>
      <c r="AJ298" s="7"/>
      <c r="AK298" s="7"/>
      <c r="AL298" s="7"/>
      <c r="AM298" s="4">
        <v>0</v>
      </c>
      <c r="AN298" s="4"/>
      <c r="AO298" s="4"/>
      <c r="AP298" s="4"/>
      <c r="AQ298" s="4">
        <v>0</v>
      </c>
      <c r="AR298" s="4"/>
      <c r="AS298" s="4"/>
      <c r="AT298" s="4"/>
      <c r="AU298" s="4"/>
      <c r="AV298" s="4"/>
      <c r="AW298" s="4"/>
      <c r="AX298" s="4">
        <v>0</v>
      </c>
      <c r="AY298" s="4">
        <v>0</v>
      </c>
      <c r="AZ298" s="4"/>
      <c r="BA298" s="7"/>
      <c r="BB298" s="4"/>
      <c r="BC298" s="4"/>
      <c r="BD298" s="4"/>
      <c r="BE298" s="7"/>
      <c r="BF298" s="7"/>
      <c r="BG298" s="6"/>
      <c r="BH298" s="4"/>
      <c r="BI298" s="4"/>
      <c r="BJ298" s="4"/>
      <c r="BK298" s="4"/>
      <c r="BL298" s="6"/>
      <c r="BM298" s="6"/>
      <c r="BN298" s="6"/>
      <c r="BO298" s="6"/>
      <c r="BP298" s="6"/>
      <c r="BQ298" s="6"/>
      <c r="BR298" s="6"/>
      <c r="BS298" s="4">
        <v>0</v>
      </c>
      <c r="BT298" s="4">
        <v>0</v>
      </c>
      <c r="BU298" s="4">
        <v>0</v>
      </c>
      <c r="BV298" s="4">
        <v>0</v>
      </c>
      <c r="BW298" s="4"/>
      <c r="BX298" s="4"/>
      <c r="BY298" s="4"/>
      <c r="BZ298" s="4"/>
      <c r="CA298" s="4">
        <v>0</v>
      </c>
      <c r="CB298" s="4"/>
      <c r="CC298" s="7"/>
      <c r="CD298" s="4"/>
      <c r="CE298" s="4"/>
      <c r="CF298" s="7"/>
      <c r="CG298" s="4"/>
      <c r="CH298" s="4"/>
      <c r="CI298" s="4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</row>
    <row r="299" spans="1:158" x14ac:dyDescent="0.25">
      <c r="A299" t="s">
        <v>82</v>
      </c>
      <c r="C299" s="5">
        <v>39462</v>
      </c>
      <c r="D299" s="4"/>
      <c r="E299" s="5"/>
      <c r="F299" s="4">
        <v>43</v>
      </c>
      <c r="G299" t="s">
        <v>79</v>
      </c>
      <c r="H299" s="6">
        <v>8.9</v>
      </c>
      <c r="I299">
        <v>750</v>
      </c>
      <c r="J299" s="4">
        <f>1000000/H299/I299</f>
        <v>149.81273408239699</v>
      </c>
      <c r="K299" s="4"/>
      <c r="L299" s="7"/>
      <c r="M299" s="6">
        <v>13.8</v>
      </c>
      <c r="N299" s="6"/>
      <c r="O299" s="6"/>
      <c r="P299" s="7"/>
      <c r="Q299" s="7"/>
      <c r="R299" s="7"/>
      <c r="S299" s="7"/>
      <c r="T299" s="7"/>
      <c r="U299" s="4"/>
      <c r="V299" s="7"/>
      <c r="W299" s="7"/>
      <c r="X299" s="7"/>
      <c r="Y299" s="7"/>
      <c r="Z299" s="7"/>
      <c r="AA299" s="7"/>
      <c r="AB299" s="4"/>
      <c r="AC299" s="7"/>
      <c r="AD299" s="7"/>
      <c r="AE299" s="7"/>
      <c r="AF299" s="7"/>
      <c r="AG299" s="7"/>
      <c r="AH299" s="7"/>
      <c r="AI299" s="8"/>
      <c r="AJ299" s="7"/>
      <c r="AK299" s="7"/>
      <c r="AL299" s="7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7"/>
      <c r="BB299" s="4"/>
      <c r="BC299" s="4"/>
      <c r="BD299" s="4"/>
      <c r="BE299" s="7"/>
      <c r="BF299" s="7"/>
      <c r="BG299" s="6"/>
      <c r="BH299" s="4"/>
      <c r="BI299" s="4"/>
      <c r="BJ299" s="4"/>
      <c r="BK299" s="4"/>
      <c r="BL299" s="6"/>
      <c r="BM299" s="6"/>
      <c r="BN299" s="6"/>
      <c r="BO299" s="6"/>
      <c r="BP299" s="6"/>
      <c r="BQ299" s="6"/>
      <c r="BR299" s="6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7"/>
      <c r="CD299" s="4"/>
      <c r="CE299" s="4"/>
      <c r="CF299" s="7"/>
      <c r="CG299" s="4"/>
      <c r="CH299" s="4"/>
      <c r="CI299" s="4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</row>
    <row r="300" spans="1:158" x14ac:dyDescent="0.25">
      <c r="A300" t="s">
        <v>82</v>
      </c>
      <c r="C300" s="5">
        <v>39467</v>
      </c>
      <c r="D300" s="4">
        <v>5</v>
      </c>
      <c r="E300" t="s">
        <v>164</v>
      </c>
      <c r="F300" s="4">
        <v>48</v>
      </c>
      <c r="G300" t="s">
        <v>79</v>
      </c>
      <c r="H300" s="6">
        <v>8.9</v>
      </c>
      <c r="I300">
        <v>750</v>
      </c>
      <c r="J300" s="4">
        <f>1000000/H300/I300</f>
        <v>149.81273408239699</v>
      </c>
      <c r="K300" s="4"/>
      <c r="L300" s="7"/>
      <c r="M300" s="7"/>
      <c r="N300" s="7"/>
      <c r="O300" s="7"/>
      <c r="P300" s="7"/>
      <c r="Q300" s="7"/>
      <c r="R300" s="7"/>
      <c r="S300" s="7"/>
      <c r="T300" s="7"/>
      <c r="U300" s="4"/>
      <c r="V300" s="7"/>
      <c r="W300" s="7"/>
      <c r="X300" s="7"/>
      <c r="Y300" s="7"/>
      <c r="Z300" s="7"/>
      <c r="AA300" s="7"/>
      <c r="AB300" s="4"/>
      <c r="AC300" s="7"/>
      <c r="AD300" s="7"/>
      <c r="AE300" s="7"/>
      <c r="AF300" s="7"/>
      <c r="AG300" s="7"/>
      <c r="AH300" s="7"/>
      <c r="AI300" s="8"/>
      <c r="AJ300" s="7"/>
      <c r="AK300" s="7"/>
      <c r="AL300" s="7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7"/>
      <c r="BB300" s="4"/>
      <c r="BC300" s="4"/>
      <c r="BD300" s="4"/>
      <c r="BE300" s="7"/>
      <c r="BF300" s="7"/>
      <c r="BG300" s="6"/>
      <c r="BH300" s="4"/>
      <c r="BI300" s="4"/>
      <c r="BJ300" s="4"/>
      <c r="BK300" s="4"/>
      <c r="BL300" s="6"/>
      <c r="BM300" s="6"/>
      <c r="BN300" s="6"/>
      <c r="BO300" s="6"/>
      <c r="BP300" s="6"/>
      <c r="BQ300" s="6"/>
      <c r="BR300" s="6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7"/>
      <c r="CD300" s="4"/>
      <c r="CE300" s="4"/>
      <c r="CF300" s="7"/>
      <c r="CG300" s="4"/>
      <c r="CH300" s="4"/>
      <c r="CI300" s="4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</row>
    <row r="301" spans="1:158" x14ac:dyDescent="0.25">
      <c r="A301" t="s">
        <v>82</v>
      </c>
      <c r="C301" s="5">
        <v>39468</v>
      </c>
      <c r="D301" s="4"/>
      <c r="E301" s="5"/>
      <c r="F301" s="4">
        <v>49</v>
      </c>
      <c r="G301" t="s">
        <v>79</v>
      </c>
      <c r="H301" s="6">
        <v>8.9</v>
      </c>
      <c r="I301">
        <v>750</v>
      </c>
      <c r="J301" s="4">
        <f>1000000/H301/I301</f>
        <v>149.81273408239699</v>
      </c>
      <c r="K301" s="4"/>
      <c r="L301" s="7"/>
      <c r="M301" s="7"/>
      <c r="N301" s="7"/>
      <c r="O301" s="7"/>
      <c r="P301" s="7"/>
      <c r="Q301" s="7"/>
      <c r="R301" s="7"/>
      <c r="S301" s="7"/>
      <c r="T301" s="7"/>
      <c r="U301" s="4">
        <v>256.13634134086521</v>
      </c>
      <c r="V301" s="7"/>
      <c r="W301" s="7"/>
      <c r="X301" s="7"/>
      <c r="Y301" s="7"/>
      <c r="Z301" s="7"/>
      <c r="AA301" s="7"/>
      <c r="AB301" s="4">
        <v>211.14486129915903</v>
      </c>
      <c r="AC301" s="7">
        <v>3.6248882730918761</v>
      </c>
      <c r="AD301" s="7"/>
      <c r="AE301" s="7"/>
      <c r="AF301" s="7"/>
      <c r="AG301" s="7"/>
      <c r="AH301" s="7"/>
      <c r="AI301" s="8">
        <f>AC301/AB301</f>
        <v>1.7167778797874601E-2</v>
      </c>
      <c r="AJ301" s="7"/>
      <c r="AK301" s="7"/>
      <c r="AL301" s="7"/>
      <c r="AM301" s="4">
        <v>17.302281930723939</v>
      </c>
      <c r="AN301" s="4"/>
      <c r="AO301" s="4"/>
      <c r="AP301" s="4"/>
      <c r="AQ301" s="4">
        <v>5.995576982659089</v>
      </c>
      <c r="AR301" s="4"/>
      <c r="AS301" s="4"/>
      <c r="AT301" s="4"/>
      <c r="AU301" s="4"/>
      <c r="AV301" s="4"/>
      <c r="AW301" s="4"/>
      <c r="AX301" s="4">
        <v>0</v>
      </c>
      <c r="AY301" s="4">
        <v>0</v>
      </c>
      <c r="AZ301" s="4">
        <v>23.297858913383028</v>
      </c>
      <c r="BA301" s="7"/>
      <c r="BB301" s="4"/>
      <c r="BC301" s="4">
        <f>U301+AB301+AZ301</f>
        <v>490.57906155340731</v>
      </c>
      <c r="BD301" s="4"/>
      <c r="BE301" s="7">
        <f>AZ301/BC301</f>
        <v>4.7490528518707859E-2</v>
      </c>
      <c r="BF301" s="7"/>
      <c r="BG301" s="6"/>
      <c r="BH301" s="4"/>
      <c r="BI301" s="4"/>
      <c r="BJ301" s="4"/>
      <c r="BK301" s="4"/>
      <c r="BL301" s="6"/>
      <c r="BM301" s="6"/>
      <c r="BN301" s="6"/>
      <c r="BO301" s="6"/>
      <c r="BP301" s="7">
        <f>U301/BC301</f>
        <v>0.52211021915573685</v>
      </c>
      <c r="BQ301" s="7">
        <f>AB301/BC301</f>
        <v>0.4303992523255552</v>
      </c>
      <c r="BR301" s="7">
        <f>AZ301/BC301</f>
        <v>4.7490528518707859E-2</v>
      </c>
      <c r="BS301" s="4">
        <v>184.04158481392804</v>
      </c>
      <c r="BT301" s="4">
        <v>173.87636079973475</v>
      </c>
      <c r="BU301" s="4">
        <v>10.165224014193278</v>
      </c>
      <c r="BV301" s="4">
        <v>0</v>
      </c>
      <c r="BW301" s="4"/>
      <c r="BX301" s="4"/>
      <c r="BY301" s="4"/>
      <c r="BZ301" s="4"/>
      <c r="CA301" s="4">
        <v>0</v>
      </c>
      <c r="CB301" s="4"/>
      <c r="CC301" s="7"/>
      <c r="CD301" s="4"/>
      <c r="CE301" s="4"/>
      <c r="CF301" s="7"/>
      <c r="CG301" s="4"/>
      <c r="CH301" s="4"/>
      <c r="CI301" s="4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</row>
    <row r="302" spans="1:158" x14ac:dyDescent="0.25">
      <c r="A302" t="s">
        <v>82</v>
      </c>
      <c r="C302" s="5">
        <v>39470</v>
      </c>
      <c r="D302" s="4"/>
      <c r="E302" s="5"/>
      <c r="F302" s="4">
        <v>51</v>
      </c>
      <c r="G302" t="s">
        <v>79</v>
      </c>
      <c r="H302" s="6">
        <v>8.9</v>
      </c>
      <c r="I302">
        <v>750</v>
      </c>
      <c r="J302" s="4">
        <f>1000000/H302/I302</f>
        <v>149.81273408239699</v>
      </c>
      <c r="K302" s="4"/>
      <c r="L302" s="7"/>
      <c r="M302" s="6">
        <v>16.600000000000001</v>
      </c>
      <c r="N302" s="6"/>
      <c r="O302" s="6"/>
      <c r="P302" s="7"/>
      <c r="Q302" s="7"/>
      <c r="R302" s="7"/>
      <c r="S302" s="7"/>
      <c r="T302" s="7"/>
      <c r="U302" s="4"/>
      <c r="V302" s="7"/>
      <c r="W302" s="7"/>
      <c r="X302" s="7"/>
      <c r="Y302" s="7"/>
      <c r="Z302" s="7"/>
      <c r="AA302" s="7"/>
      <c r="AB302" s="4"/>
      <c r="AC302" s="7"/>
      <c r="AD302" s="7"/>
      <c r="AE302" s="7"/>
      <c r="AF302" s="7"/>
      <c r="AG302" s="7"/>
      <c r="AH302" s="7"/>
      <c r="AI302" s="8"/>
      <c r="AJ302" s="7"/>
      <c r="AK302" s="7"/>
      <c r="AL302" s="7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7"/>
      <c r="BB302" s="4"/>
      <c r="BC302" s="4"/>
      <c r="BD302" s="4"/>
      <c r="BE302" s="7"/>
      <c r="BF302" s="7"/>
      <c r="BG302" s="6"/>
      <c r="BH302" s="4"/>
      <c r="BI302" s="4"/>
      <c r="BJ302" s="4"/>
      <c r="BK302" s="4"/>
      <c r="BL302" s="6"/>
      <c r="BM302" s="6"/>
      <c r="BN302" s="6"/>
      <c r="BO302" s="6"/>
      <c r="BP302" s="6"/>
      <c r="BQ302" s="6"/>
      <c r="BR302" s="6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7"/>
      <c r="CD302" s="4"/>
      <c r="CE302" s="4"/>
      <c r="CF302" s="7"/>
      <c r="CG302" s="4"/>
      <c r="CH302" s="4"/>
      <c r="CI302" s="4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</row>
    <row r="303" spans="1:158" x14ac:dyDescent="0.25">
      <c r="A303" t="s">
        <v>82</v>
      </c>
      <c r="C303" s="5">
        <v>39476</v>
      </c>
      <c r="D303" s="4"/>
      <c r="E303" s="5"/>
      <c r="F303" s="4">
        <v>57</v>
      </c>
      <c r="G303" t="s">
        <v>79</v>
      </c>
      <c r="H303" s="6">
        <v>8.9</v>
      </c>
      <c r="I303">
        <v>750</v>
      </c>
      <c r="J303" s="4">
        <f>1000000/H303/I303</f>
        <v>149.81273408239699</v>
      </c>
      <c r="K303" s="4"/>
      <c r="L303" s="7"/>
      <c r="M303" s="6">
        <v>18.45</v>
      </c>
      <c r="N303" s="6"/>
      <c r="O303" s="6"/>
      <c r="P303" s="7"/>
      <c r="Q303" s="7"/>
      <c r="R303" s="7"/>
      <c r="S303" s="7"/>
      <c r="T303" s="7"/>
      <c r="U303" s="4"/>
      <c r="V303" s="7"/>
      <c r="W303" s="7"/>
      <c r="X303" s="7"/>
      <c r="Y303" s="7"/>
      <c r="Z303" s="7"/>
      <c r="AA303" s="7"/>
      <c r="AB303" s="4"/>
      <c r="AC303" s="7"/>
      <c r="AD303" s="7"/>
      <c r="AE303" s="7"/>
      <c r="AF303" s="7"/>
      <c r="AG303" s="7"/>
      <c r="AH303" s="7"/>
      <c r="AI303" s="8"/>
      <c r="AJ303" s="7"/>
      <c r="AK303" s="7"/>
      <c r="AL303" s="7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7"/>
      <c r="BB303" s="4"/>
      <c r="BC303" s="4"/>
      <c r="BD303" s="4"/>
      <c r="BE303" s="7"/>
      <c r="BF303" s="7"/>
      <c r="BG303" s="6"/>
      <c r="BH303" s="4"/>
      <c r="BI303" s="4"/>
      <c r="BJ303" s="4"/>
      <c r="BK303" s="4"/>
      <c r="BL303" s="6"/>
      <c r="BM303" s="6"/>
      <c r="BN303" s="6"/>
      <c r="BO303" s="6"/>
      <c r="BP303" s="6"/>
      <c r="BQ303" s="6"/>
      <c r="BR303" s="6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7"/>
      <c r="CD303" s="4"/>
      <c r="CE303" s="4"/>
      <c r="CF303" s="7"/>
      <c r="CG303" s="4"/>
      <c r="CH303" s="4"/>
      <c r="CI303" s="4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</row>
    <row r="304" spans="1:158" x14ac:dyDescent="0.25">
      <c r="A304" t="s">
        <v>82</v>
      </c>
      <c r="C304" s="5">
        <v>39483</v>
      </c>
      <c r="D304" s="4">
        <v>6</v>
      </c>
      <c r="E304" s="5" t="s">
        <v>183</v>
      </c>
      <c r="F304" s="4">
        <v>64</v>
      </c>
      <c r="G304" t="s">
        <v>79</v>
      </c>
      <c r="H304" s="6">
        <v>8.9</v>
      </c>
      <c r="I304">
        <v>750</v>
      </c>
      <c r="J304" s="4">
        <f>1000000/H304/I304</f>
        <v>149.81273408239699</v>
      </c>
      <c r="K304" s="4"/>
      <c r="L304" s="7"/>
      <c r="M304" s="7"/>
      <c r="N304" s="7"/>
      <c r="O304" s="7"/>
      <c r="P304" s="7"/>
      <c r="Q304" s="7"/>
      <c r="R304" s="7"/>
      <c r="S304" s="7"/>
      <c r="T304" s="7"/>
      <c r="U304" s="4">
        <v>329.10086500039858</v>
      </c>
      <c r="V304" s="7"/>
      <c r="W304" s="7"/>
      <c r="X304" s="7"/>
      <c r="Y304" s="7"/>
      <c r="Z304" s="7"/>
      <c r="AA304" s="7"/>
      <c r="AB304" s="4">
        <v>199.08306681425532</v>
      </c>
      <c r="AC304" s="7">
        <v>3.5659898748784356</v>
      </c>
      <c r="AD304" s="7"/>
      <c r="AE304" s="7"/>
      <c r="AF304" s="7"/>
      <c r="AG304" s="7"/>
      <c r="AH304" s="7"/>
      <c r="AI304" s="8">
        <f>AC304/AB304</f>
        <v>1.7912070232500021E-2</v>
      </c>
      <c r="AJ304" s="7"/>
      <c r="AK304" s="7"/>
      <c r="AL304" s="7"/>
      <c r="AM304" s="4">
        <v>16.794238952515144</v>
      </c>
      <c r="AN304" s="4"/>
      <c r="AO304" s="4"/>
      <c r="AP304" s="4"/>
      <c r="AQ304" s="4">
        <v>96.147408953626353</v>
      </c>
      <c r="AR304" s="4"/>
      <c r="AS304" s="4"/>
      <c r="AT304" s="4"/>
      <c r="AU304" s="4"/>
      <c r="AV304" s="4"/>
      <c r="AW304" s="4"/>
      <c r="AX304" s="4">
        <v>0</v>
      </c>
      <c r="AY304" s="4">
        <v>0</v>
      </c>
      <c r="AZ304" s="4">
        <v>112.9416479061415</v>
      </c>
      <c r="BA304" s="7"/>
      <c r="BB304" s="4"/>
      <c r="BC304" s="4">
        <f>U304+AB304+AZ304</f>
        <v>641.12557972079537</v>
      </c>
      <c r="BD304" s="4"/>
      <c r="BE304" s="7">
        <f>AZ304/BC304</f>
        <v>0.17616150638588871</v>
      </c>
      <c r="BF304" s="7"/>
      <c r="BG304" s="6"/>
      <c r="BH304" s="4"/>
      <c r="BI304" s="4"/>
      <c r="BJ304" s="4"/>
      <c r="BK304" s="4"/>
      <c r="BL304" s="6"/>
      <c r="BM304" s="6"/>
      <c r="BN304" s="6"/>
      <c r="BO304" s="6"/>
      <c r="BP304" s="7">
        <f>U304/BC304</f>
        <v>0.51331732098993643</v>
      </c>
      <c r="BQ304" s="7">
        <f>AB304/BC304</f>
        <v>0.31052117262417489</v>
      </c>
      <c r="BR304" s="7">
        <f>AZ304/BC304</f>
        <v>0.17616150638588871</v>
      </c>
      <c r="BS304" s="4">
        <v>170.94799442672848</v>
      </c>
      <c r="BT304" s="4">
        <v>94.590281913210163</v>
      </c>
      <c r="BU304" s="4">
        <v>76.357712513518322</v>
      </c>
      <c r="BV304" s="4">
        <v>0</v>
      </c>
      <c r="BW304" s="4"/>
      <c r="BX304" s="4"/>
      <c r="BY304" s="4"/>
      <c r="BZ304" s="4"/>
      <c r="CA304" s="4">
        <v>0</v>
      </c>
      <c r="CB304" s="4"/>
      <c r="CC304" s="7"/>
      <c r="CD304" s="4"/>
      <c r="CE304" s="4"/>
      <c r="CF304" s="7"/>
      <c r="CG304" s="4"/>
      <c r="CH304" s="4"/>
      <c r="CI304" s="4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</row>
    <row r="305" spans="1:158" x14ac:dyDescent="0.25">
      <c r="A305" t="s">
        <v>82</v>
      </c>
      <c r="C305" s="5">
        <v>39484</v>
      </c>
      <c r="D305" s="4"/>
      <c r="E305" s="5"/>
      <c r="F305" s="4">
        <v>65</v>
      </c>
      <c r="G305" t="s">
        <v>79</v>
      </c>
      <c r="H305" s="6">
        <v>8.9</v>
      </c>
      <c r="I305">
        <v>750</v>
      </c>
      <c r="J305" s="4">
        <f>1000000/H305/I305</f>
        <v>149.81273408239699</v>
      </c>
      <c r="K305" s="4"/>
      <c r="L305" s="7"/>
      <c r="M305" s="6">
        <v>21</v>
      </c>
      <c r="N305" s="6"/>
      <c r="O305" s="6"/>
      <c r="P305" s="7"/>
      <c r="Q305" s="7"/>
      <c r="R305" s="7"/>
      <c r="S305" s="7"/>
      <c r="T305" s="7"/>
      <c r="U305" s="4"/>
      <c r="V305" s="7"/>
      <c r="W305" s="7"/>
      <c r="X305" s="7"/>
      <c r="Y305" s="7"/>
      <c r="Z305" s="7"/>
      <c r="AA305" s="7"/>
      <c r="AB305" s="4"/>
      <c r="AC305" s="7"/>
      <c r="AD305" s="7"/>
      <c r="AE305" s="7"/>
      <c r="AF305" s="7"/>
      <c r="AG305" s="7"/>
      <c r="AH305" s="7"/>
      <c r="AI305" s="8"/>
      <c r="AJ305" s="7"/>
      <c r="AK305" s="7"/>
      <c r="AL305" s="7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7"/>
      <c r="BB305" s="4"/>
      <c r="BC305" s="4"/>
      <c r="BD305" s="4"/>
      <c r="BE305" s="7"/>
      <c r="BF305" s="7"/>
      <c r="BG305" s="6"/>
      <c r="BH305" s="4"/>
      <c r="BI305" s="4"/>
      <c r="BJ305" s="4"/>
      <c r="BK305" s="4"/>
      <c r="BL305" s="6"/>
      <c r="BM305" s="6"/>
      <c r="BN305" s="6"/>
      <c r="BO305" s="6"/>
      <c r="BP305" s="6"/>
      <c r="BQ305" s="6"/>
      <c r="BR305" s="6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7"/>
      <c r="CD305" s="4"/>
      <c r="CE305" s="4"/>
      <c r="CF305" s="7"/>
      <c r="CG305" s="4"/>
      <c r="CH305" s="4"/>
      <c r="CI305" s="4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</row>
    <row r="306" spans="1:158" x14ac:dyDescent="0.25">
      <c r="A306" t="s">
        <v>82</v>
      </c>
      <c r="C306" s="5">
        <v>39491</v>
      </c>
      <c r="D306" s="4"/>
      <c r="E306" s="5"/>
      <c r="F306" s="4">
        <v>72</v>
      </c>
      <c r="G306" t="s">
        <v>79</v>
      </c>
      <c r="H306" s="6">
        <v>8.9</v>
      </c>
      <c r="I306">
        <v>750</v>
      </c>
      <c r="J306" s="4">
        <f>1000000/H306/I306</f>
        <v>149.81273408239699</v>
      </c>
      <c r="K306" s="4"/>
      <c r="L306" s="7"/>
      <c r="M306" s="6">
        <v>22.5</v>
      </c>
      <c r="N306" s="6"/>
      <c r="O306" s="6"/>
      <c r="P306" s="7"/>
      <c r="Q306" s="7"/>
      <c r="R306" s="7"/>
      <c r="S306" s="7"/>
      <c r="T306" s="7"/>
      <c r="U306" s="4"/>
      <c r="V306" s="7"/>
      <c r="W306" s="7"/>
      <c r="X306" s="7"/>
      <c r="Y306" s="7"/>
      <c r="Z306" s="7"/>
      <c r="AA306" s="7"/>
      <c r="AB306" s="4"/>
      <c r="AC306" s="7"/>
      <c r="AD306" s="7"/>
      <c r="AE306" s="7"/>
      <c r="AF306" s="7"/>
      <c r="AG306" s="7"/>
      <c r="AH306" s="7"/>
      <c r="AI306" s="8"/>
      <c r="AJ306" s="7"/>
      <c r="AK306" s="7"/>
      <c r="AL306" s="7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7"/>
      <c r="BB306" s="4"/>
      <c r="BC306" s="4"/>
      <c r="BD306" s="4"/>
      <c r="BE306" s="7"/>
      <c r="BF306" s="7"/>
      <c r="BG306" s="6"/>
      <c r="BH306" s="4"/>
      <c r="BI306" s="4"/>
      <c r="BJ306" s="4"/>
      <c r="BK306" s="4"/>
      <c r="BL306" s="6"/>
      <c r="BM306" s="6"/>
      <c r="BN306" s="6"/>
      <c r="BO306" s="6"/>
      <c r="BP306" s="6"/>
      <c r="BQ306" s="6"/>
      <c r="BR306" s="6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7"/>
      <c r="CD306" s="4"/>
      <c r="CE306" s="4"/>
      <c r="CF306" s="7"/>
      <c r="CG306" s="4"/>
      <c r="CH306" s="4"/>
      <c r="CI306" s="4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</row>
    <row r="307" spans="1:158" x14ac:dyDescent="0.25">
      <c r="A307" t="s">
        <v>82</v>
      </c>
      <c r="C307" s="5">
        <v>39497</v>
      </c>
      <c r="D307" s="4"/>
      <c r="E307" s="5"/>
      <c r="F307" s="4">
        <v>78</v>
      </c>
      <c r="G307" t="s">
        <v>79</v>
      </c>
      <c r="H307" s="6">
        <v>8.9</v>
      </c>
      <c r="I307">
        <v>750</v>
      </c>
      <c r="J307" s="4">
        <f>1000000/H307/I307</f>
        <v>149.81273408239699</v>
      </c>
      <c r="K307" s="4"/>
      <c r="L307" s="7"/>
      <c r="M307" s="6">
        <v>23.45</v>
      </c>
      <c r="N307" s="6"/>
      <c r="O307" s="6"/>
      <c r="P307" s="7"/>
      <c r="Q307" s="7"/>
      <c r="R307" s="7"/>
      <c r="S307" s="7"/>
      <c r="T307" s="7"/>
      <c r="U307" s="4">
        <v>381.6945551053501</v>
      </c>
      <c r="V307" s="7"/>
      <c r="W307" s="7"/>
      <c r="X307" s="7"/>
      <c r="Y307" s="7"/>
      <c r="Z307" s="7"/>
      <c r="AA307" s="7"/>
      <c r="AB307" s="4">
        <v>209.47083927205307</v>
      </c>
      <c r="AC307" s="7">
        <v>3.2050189491509866</v>
      </c>
      <c r="AD307" s="7"/>
      <c r="AE307" s="7"/>
      <c r="AF307" s="7"/>
      <c r="AG307" s="7"/>
      <c r="AH307" s="7"/>
      <c r="AI307" s="8">
        <f>AC307/AB307</f>
        <v>1.5300549519393605E-2</v>
      </c>
      <c r="AJ307" s="7"/>
      <c r="AK307" s="7"/>
      <c r="AL307" s="7"/>
      <c r="AM307" s="4">
        <v>5.2583786266261203</v>
      </c>
      <c r="AN307" s="4"/>
      <c r="AO307" s="4"/>
      <c r="AP307" s="4"/>
      <c r="AQ307" s="4">
        <v>187.55565316986079</v>
      </c>
      <c r="AR307" s="4"/>
      <c r="AS307" s="4"/>
      <c r="AT307" s="4"/>
      <c r="AU307" s="4"/>
      <c r="AV307" s="4"/>
      <c r="AW307" s="4"/>
      <c r="AX307" s="4">
        <v>0</v>
      </c>
      <c r="AY307" s="4">
        <v>0</v>
      </c>
      <c r="AZ307" s="4">
        <v>192.81403179648692</v>
      </c>
      <c r="BA307" s="7"/>
      <c r="BB307" s="4"/>
      <c r="BC307" s="4">
        <f>U307+AB307+AZ307</f>
        <v>783.97942617389003</v>
      </c>
      <c r="BD307" s="4"/>
      <c r="BE307" s="7">
        <f>AZ307/BC307</f>
        <v>0.24594271910615156</v>
      </c>
      <c r="BF307" s="7"/>
      <c r="BG307" s="6"/>
      <c r="BH307" s="4"/>
      <c r="BI307" s="4"/>
      <c r="BJ307" s="4"/>
      <c r="BK307" s="4"/>
      <c r="BL307" s="6"/>
      <c r="BM307" s="6"/>
      <c r="BN307" s="6"/>
      <c r="BO307" s="6"/>
      <c r="BP307" s="7">
        <f>U307/BC307</f>
        <v>0.48686807633225898</v>
      </c>
      <c r="BQ307" s="7">
        <f>AB307/BC307</f>
        <v>0.26718920456158951</v>
      </c>
      <c r="BR307" s="7">
        <f>AZ307/BC307</f>
        <v>0.24594271910615156</v>
      </c>
      <c r="BS307" s="4">
        <v>102.1237861621829</v>
      </c>
      <c r="BT307" s="4">
        <v>28.188738164408562</v>
      </c>
      <c r="BU307" s="4">
        <v>73.935047997774333</v>
      </c>
      <c r="BV307" s="4">
        <v>0</v>
      </c>
      <c r="BW307" s="4"/>
      <c r="BX307" s="4"/>
      <c r="BY307" s="4"/>
      <c r="BZ307" s="4"/>
      <c r="CA307" s="4">
        <v>0</v>
      </c>
      <c r="CB307" s="4"/>
      <c r="CC307" s="7"/>
      <c r="CD307" s="4"/>
      <c r="CE307" s="4"/>
      <c r="CF307" s="7"/>
      <c r="CG307" s="4"/>
      <c r="CH307" s="4"/>
      <c r="CI307" s="4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</row>
    <row r="308" spans="1:158" x14ac:dyDescent="0.25">
      <c r="A308" t="s">
        <v>82</v>
      </c>
      <c r="C308" s="5">
        <v>39510</v>
      </c>
      <c r="D308" s="4">
        <v>7</v>
      </c>
      <c r="E308" t="s">
        <v>166</v>
      </c>
      <c r="F308" s="4">
        <v>91</v>
      </c>
      <c r="G308" t="s">
        <v>79</v>
      </c>
      <c r="H308" s="6">
        <v>8.9</v>
      </c>
      <c r="I308">
        <v>750</v>
      </c>
      <c r="J308" s="4">
        <f>1000000/H308/I308</f>
        <v>149.81273408239699</v>
      </c>
      <c r="K308" s="4"/>
      <c r="L308" s="7"/>
      <c r="M308" s="6">
        <v>25.5</v>
      </c>
      <c r="N308" s="6"/>
      <c r="O308" s="6"/>
      <c r="P308" s="7"/>
      <c r="Q308" s="7"/>
      <c r="R308" s="7"/>
      <c r="S308" s="7"/>
      <c r="T308" s="7"/>
      <c r="U308" s="4">
        <v>544.21773701661846</v>
      </c>
      <c r="V308" s="7"/>
      <c r="W308" s="7"/>
      <c r="X308" s="7"/>
      <c r="Y308" s="7"/>
      <c r="Z308" s="7"/>
      <c r="AA308" s="7"/>
      <c r="AB308" s="4">
        <v>210.27815679691025</v>
      </c>
      <c r="AC308" s="7">
        <v>3.4936646225943195</v>
      </c>
      <c r="AD308" s="7"/>
      <c r="AE308" s="7"/>
      <c r="AF308" s="7"/>
      <c r="AG308" s="7"/>
      <c r="AH308" s="7"/>
      <c r="AI308" s="8">
        <f>AC308/AB308</f>
        <v>1.6614491375671284E-2</v>
      </c>
      <c r="AJ308" s="7"/>
      <c r="AK308" s="7"/>
      <c r="AL308" s="7"/>
      <c r="AM308" s="4">
        <v>0.17066161588230067</v>
      </c>
      <c r="AN308" s="4"/>
      <c r="AO308" s="4"/>
      <c r="AP308" s="4"/>
      <c r="AQ308" s="4">
        <v>353.38847004676296</v>
      </c>
      <c r="AR308" s="4"/>
      <c r="AS308" s="4"/>
      <c r="AT308" s="4"/>
      <c r="AU308" s="4"/>
      <c r="AV308" s="4"/>
      <c r="AW308" s="4"/>
      <c r="AX308" s="4">
        <v>0</v>
      </c>
      <c r="AY308" s="4">
        <v>0</v>
      </c>
      <c r="AZ308" s="4">
        <v>353.55913166264526</v>
      </c>
      <c r="BA308" s="7"/>
      <c r="BB308" s="4"/>
      <c r="BC308" s="4">
        <f>U308+AB308+AZ308</f>
        <v>1108.055025476174</v>
      </c>
      <c r="BD308" s="4"/>
      <c r="BE308" s="7">
        <f>AZ308/BC308</f>
        <v>0.31908084303909656</v>
      </c>
      <c r="BF308" s="7"/>
      <c r="BG308" s="6"/>
      <c r="BH308" s="4"/>
      <c r="BI308" s="4"/>
      <c r="BJ308" s="4"/>
      <c r="BK308" s="4"/>
      <c r="BL308" s="6"/>
      <c r="BM308" s="6"/>
      <c r="BN308" s="6"/>
      <c r="BO308" s="6"/>
      <c r="BP308" s="7">
        <f>U308/BC308</f>
        <v>0.49114685146863268</v>
      </c>
      <c r="BQ308" s="7">
        <f>AB308/BC308</f>
        <v>0.18977230549227067</v>
      </c>
      <c r="BR308" s="7">
        <f>AZ308/BC308</f>
        <v>0.31908084303909656</v>
      </c>
      <c r="BS308" s="4">
        <v>110.86323471577769</v>
      </c>
      <c r="BT308" s="4">
        <v>11.755828951193299</v>
      </c>
      <c r="BU308" s="4">
        <v>99.107405764584399</v>
      </c>
      <c r="BV308" s="4">
        <v>0</v>
      </c>
      <c r="BW308" s="4"/>
      <c r="BX308" s="4"/>
      <c r="BY308" s="4"/>
      <c r="BZ308" s="4"/>
      <c r="CA308" s="4">
        <v>0</v>
      </c>
      <c r="CB308" s="4"/>
      <c r="CC308" s="7"/>
      <c r="CD308" s="4"/>
      <c r="CE308" s="4"/>
      <c r="CF308" s="7"/>
      <c r="CG308" s="4"/>
      <c r="CH308" s="4"/>
      <c r="CI308" s="4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</row>
    <row r="309" spans="1:158" x14ac:dyDescent="0.25">
      <c r="A309" t="s">
        <v>82</v>
      </c>
      <c r="C309" s="5">
        <v>39533</v>
      </c>
      <c r="D309" s="4"/>
      <c r="E309" s="5"/>
      <c r="F309" s="4">
        <v>114</v>
      </c>
      <c r="G309" t="s">
        <v>79</v>
      </c>
      <c r="H309" s="6">
        <v>8.9</v>
      </c>
      <c r="I309">
        <v>750</v>
      </c>
      <c r="J309" s="4">
        <f>1000000/H309/I309</f>
        <v>149.81273408239699</v>
      </c>
      <c r="K309" s="4"/>
      <c r="L309" s="7"/>
      <c r="M309" s="6">
        <v>26.6</v>
      </c>
      <c r="N309" s="6"/>
      <c r="O309" s="6"/>
      <c r="P309" s="7"/>
      <c r="Q309" s="7"/>
      <c r="R309" s="7"/>
      <c r="S309" s="7"/>
      <c r="T309" s="7"/>
      <c r="U309" s="4"/>
      <c r="V309" s="7"/>
      <c r="W309" s="7"/>
      <c r="X309" s="7"/>
      <c r="Y309" s="7"/>
      <c r="Z309" s="7"/>
      <c r="AA309" s="7"/>
      <c r="AB309" s="4"/>
      <c r="AC309" s="7"/>
      <c r="AD309" s="7"/>
      <c r="AE309" s="7"/>
      <c r="AF309" s="7"/>
      <c r="AG309" s="7"/>
      <c r="AH309" s="7"/>
      <c r="AI309" s="8"/>
      <c r="AJ309" s="7"/>
      <c r="AK309" s="7"/>
      <c r="AL309" s="7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7"/>
      <c r="BB309" s="4"/>
      <c r="BC309" s="4"/>
      <c r="BD309" s="4"/>
      <c r="BE309" s="7"/>
      <c r="BF309" s="7"/>
      <c r="BG309" s="6"/>
      <c r="BH309" s="4"/>
      <c r="BI309" s="4"/>
      <c r="BJ309" s="4"/>
      <c r="BK309" s="4"/>
      <c r="BL309" s="6"/>
      <c r="BM309" s="6"/>
      <c r="BN309" s="6"/>
      <c r="BO309" s="6"/>
      <c r="BP309" s="6"/>
      <c r="BQ309" s="6"/>
      <c r="BR309" s="6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7"/>
      <c r="CD309" s="4"/>
      <c r="CE309" s="4"/>
      <c r="CF309" s="7"/>
      <c r="CG309" s="4"/>
      <c r="CH309" s="4"/>
      <c r="CI309" s="4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</row>
    <row r="310" spans="1:158" x14ac:dyDescent="0.25">
      <c r="A310" t="s">
        <v>82</v>
      </c>
      <c r="C310" s="5">
        <v>39538</v>
      </c>
      <c r="D310" s="4"/>
      <c r="E310" s="5"/>
      <c r="F310" s="4">
        <v>119</v>
      </c>
      <c r="G310" t="s">
        <v>79</v>
      </c>
      <c r="H310" s="6">
        <v>8.9</v>
      </c>
      <c r="I310">
        <v>750</v>
      </c>
      <c r="J310" s="4">
        <f>1000000/H310/I310</f>
        <v>149.81273408239699</v>
      </c>
      <c r="K310" s="4"/>
      <c r="L310" s="7"/>
      <c r="M310" s="7"/>
      <c r="N310" s="7"/>
      <c r="O310" s="7"/>
      <c r="P310" s="7"/>
      <c r="Q310" s="7"/>
      <c r="R310" s="7"/>
      <c r="S310" s="7"/>
      <c r="T310" s="7"/>
      <c r="U310" s="4">
        <v>692.43648287092913</v>
      </c>
      <c r="V310" s="7"/>
      <c r="W310" s="7"/>
      <c r="X310" s="7"/>
      <c r="Y310" s="7"/>
      <c r="Z310" s="7"/>
      <c r="AA310" s="7"/>
      <c r="AB310" s="4">
        <v>222.70849392757322</v>
      </c>
      <c r="AC310" s="7">
        <v>3.0285938321953738</v>
      </c>
      <c r="AD310" s="7"/>
      <c r="AE310" s="7"/>
      <c r="AF310" s="7"/>
      <c r="AG310" s="7"/>
      <c r="AH310" s="7"/>
      <c r="AI310" s="8">
        <f>AC310/AB310</f>
        <v>1.3598914791190225E-2</v>
      </c>
      <c r="AJ310" s="7"/>
      <c r="AK310" s="7"/>
      <c r="AL310" s="7"/>
      <c r="AM310" s="4">
        <v>6.9473100897055833</v>
      </c>
      <c r="AN310" s="4"/>
      <c r="AO310" s="4"/>
      <c r="AP310" s="4"/>
      <c r="AQ310" s="4">
        <v>263.11715196314594</v>
      </c>
      <c r="AR310" s="4"/>
      <c r="AS310" s="4"/>
      <c r="AT310" s="4"/>
      <c r="AU310" s="4"/>
      <c r="AV310" s="4"/>
      <c r="AW310" s="4"/>
      <c r="AX310" s="4">
        <v>18.350228457195737</v>
      </c>
      <c r="AY310" s="4">
        <v>244.84687445278479</v>
      </c>
      <c r="AZ310" s="4">
        <v>533.26156496283204</v>
      </c>
      <c r="BA310" s="7"/>
      <c r="BB310" s="4"/>
      <c r="BC310" s="4">
        <f>U310+AB310+AZ310</f>
        <v>1448.4065417613342</v>
      </c>
      <c r="BD310" s="4"/>
      <c r="BE310" s="7">
        <f>AZ310/BC310</f>
        <v>0.36817119336837539</v>
      </c>
      <c r="BF310" s="7"/>
      <c r="BG310" s="6"/>
      <c r="BH310" s="4"/>
      <c r="BI310" s="4"/>
      <c r="BJ310" s="4"/>
      <c r="BK310" s="4"/>
      <c r="BL310" s="6"/>
      <c r="BM310" s="6"/>
      <c r="BN310" s="6"/>
      <c r="BO310" s="6"/>
      <c r="BP310" s="7">
        <f>U310/BC310</f>
        <v>0.47806776820331948</v>
      </c>
      <c r="BQ310" s="7">
        <f>AB310/BC310</f>
        <v>0.15376103842830524</v>
      </c>
      <c r="BR310" s="7">
        <f>AZ310/BC310</f>
        <v>0.36817119336837539</v>
      </c>
      <c r="BS310" s="4">
        <v>166.92204127756921</v>
      </c>
      <c r="BT310" s="4">
        <v>54.037374490912569</v>
      </c>
      <c r="BU310" s="4">
        <v>72.099168968086374</v>
      </c>
      <c r="BV310" s="4">
        <v>34.025330076289151</v>
      </c>
      <c r="BW310" s="4"/>
      <c r="BX310" s="4"/>
      <c r="BY310" s="4"/>
      <c r="BZ310" s="4"/>
      <c r="CA310" s="4">
        <v>6.7601677422811237</v>
      </c>
      <c r="CB310" s="4"/>
      <c r="CC310" s="7"/>
      <c r="CD310" s="4"/>
      <c r="CE310" s="4"/>
      <c r="CF310" s="7"/>
      <c r="CG310" s="4"/>
      <c r="CH310" s="4"/>
      <c r="CI310" s="4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</row>
    <row r="311" spans="1:158" x14ac:dyDescent="0.25">
      <c r="A311" t="s">
        <v>82</v>
      </c>
      <c r="C311" s="5">
        <v>39555</v>
      </c>
      <c r="D311" s="4"/>
      <c r="E311" s="5"/>
      <c r="F311" s="4">
        <v>136</v>
      </c>
      <c r="G311" t="s">
        <v>79</v>
      </c>
      <c r="H311" s="6">
        <v>8.9</v>
      </c>
      <c r="I311">
        <v>750</v>
      </c>
      <c r="J311" s="4">
        <f>1000000/H311/I311</f>
        <v>149.81273408239699</v>
      </c>
      <c r="K311" s="4"/>
      <c r="L311" s="7"/>
      <c r="M311" s="6">
        <v>27.5</v>
      </c>
      <c r="N311" s="6"/>
      <c r="O311" s="6"/>
      <c r="P311" s="7"/>
      <c r="Q311" s="7"/>
      <c r="R311" s="7"/>
      <c r="S311" s="7"/>
      <c r="T311" s="7"/>
      <c r="U311" s="4"/>
      <c r="V311" s="7"/>
      <c r="W311" s="7"/>
      <c r="X311" s="7"/>
      <c r="Y311" s="7"/>
      <c r="Z311" s="7"/>
      <c r="AA311" s="7"/>
      <c r="AB311" s="4"/>
      <c r="AC311" s="7"/>
      <c r="AD311" s="7"/>
      <c r="AE311" s="7"/>
      <c r="AF311" s="7"/>
      <c r="AG311" s="7"/>
      <c r="AH311" s="7"/>
      <c r="AI311" s="8"/>
      <c r="AJ311" s="7"/>
      <c r="AK311" s="7"/>
      <c r="AL311" s="7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7"/>
      <c r="BB311" s="4"/>
      <c r="BC311" s="4"/>
      <c r="BD311" s="4"/>
      <c r="BE311" s="7"/>
      <c r="BF311" s="7"/>
      <c r="BG311" s="6"/>
      <c r="BH311" s="4"/>
      <c r="BI311" s="4"/>
      <c r="BJ311" s="4"/>
      <c r="BK311" s="4"/>
      <c r="BL311" s="6"/>
      <c r="BM311" s="6"/>
      <c r="BN311" s="6"/>
      <c r="BO311" s="6"/>
      <c r="BP311" s="6"/>
      <c r="BQ311" s="6"/>
      <c r="BR311" s="6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7"/>
      <c r="CD311" s="4"/>
      <c r="CE311" s="4"/>
      <c r="CF311" s="7"/>
      <c r="CG311" s="4"/>
      <c r="CH311" s="4"/>
      <c r="CI311" s="4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</row>
    <row r="312" spans="1:158" x14ac:dyDescent="0.25">
      <c r="A312" t="s">
        <v>82</v>
      </c>
      <c r="C312" s="5">
        <v>39563</v>
      </c>
      <c r="D312" s="4">
        <v>8</v>
      </c>
      <c r="E312" s="5" t="s">
        <v>165</v>
      </c>
      <c r="F312" s="4">
        <v>144</v>
      </c>
      <c r="G312" t="s">
        <v>79</v>
      </c>
      <c r="H312" s="6">
        <v>8.9</v>
      </c>
      <c r="I312">
        <v>750</v>
      </c>
      <c r="J312" s="4">
        <f>1000000/H312/I312</f>
        <v>149.81273408239699</v>
      </c>
      <c r="K312" s="4"/>
      <c r="L312" s="7"/>
      <c r="M312" s="7"/>
      <c r="N312" s="7"/>
      <c r="O312" s="7"/>
      <c r="P312" s="7"/>
      <c r="Q312" s="7"/>
      <c r="R312" s="7"/>
      <c r="S312" s="7"/>
      <c r="T312" s="7"/>
      <c r="U312" s="4"/>
      <c r="V312" s="7"/>
      <c r="W312" s="7"/>
      <c r="X312" s="7"/>
      <c r="Y312" s="7"/>
      <c r="Z312" s="7"/>
      <c r="AA312" s="7"/>
      <c r="AB312" s="4"/>
      <c r="AC312" s="7"/>
      <c r="AD312" s="7"/>
      <c r="AE312" s="7"/>
      <c r="AF312" s="7"/>
      <c r="AG312" s="7"/>
      <c r="AH312" s="7"/>
      <c r="AI312" s="8"/>
      <c r="AJ312" s="7"/>
      <c r="AK312" s="7"/>
      <c r="AL312" s="7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7"/>
      <c r="BB312" s="4"/>
      <c r="BC312" s="4"/>
      <c r="BD312" s="4"/>
      <c r="BE312" s="7"/>
      <c r="BF312" s="7"/>
      <c r="BG312" s="6"/>
      <c r="BH312" s="4"/>
      <c r="BI312" s="4"/>
      <c r="BJ312" s="4"/>
      <c r="BK312" s="4"/>
      <c r="BL312" s="6"/>
      <c r="BM312" s="6"/>
      <c r="BN312" s="6"/>
      <c r="BO312" s="6"/>
      <c r="BP312" s="6"/>
      <c r="BQ312" s="6"/>
      <c r="BR312" s="6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7"/>
      <c r="CD312" s="4"/>
      <c r="CE312" s="4"/>
      <c r="CF312" s="7"/>
      <c r="CG312" s="4"/>
      <c r="CH312" s="4"/>
      <c r="CI312" s="4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</row>
    <row r="313" spans="1:158" x14ac:dyDescent="0.25">
      <c r="A313" t="s">
        <v>82</v>
      </c>
      <c r="C313" s="5">
        <v>39578</v>
      </c>
      <c r="D313" s="4">
        <v>9</v>
      </c>
      <c r="E313" s="5" t="s">
        <v>70</v>
      </c>
      <c r="F313" s="4">
        <v>159</v>
      </c>
      <c r="G313" t="s">
        <v>79</v>
      </c>
      <c r="H313" s="6">
        <v>8.9</v>
      </c>
      <c r="I313">
        <v>750</v>
      </c>
      <c r="J313" s="4">
        <f>1000000/H313/I313</f>
        <v>149.81273408239699</v>
      </c>
      <c r="K313" s="4"/>
      <c r="L313" s="7"/>
      <c r="M313" s="7"/>
      <c r="N313" s="7"/>
      <c r="O313" s="7"/>
      <c r="P313" s="7"/>
      <c r="Q313" s="7"/>
      <c r="R313" s="7"/>
      <c r="S313" s="7"/>
      <c r="T313" s="7"/>
      <c r="U313" s="4"/>
      <c r="V313" s="7"/>
      <c r="W313" s="7"/>
      <c r="X313" s="7"/>
      <c r="Y313" s="7"/>
      <c r="Z313" s="7"/>
      <c r="AA313" s="7"/>
      <c r="AB313" s="4"/>
      <c r="AC313" s="7"/>
      <c r="AD313" s="7"/>
      <c r="AE313" s="7"/>
      <c r="AF313" s="7"/>
      <c r="AG313" s="7"/>
      <c r="AH313" s="7"/>
      <c r="AI313" s="8"/>
      <c r="AJ313" s="7"/>
      <c r="AK313" s="7"/>
      <c r="AL313" s="7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>
        <v>370.96008539588331</v>
      </c>
      <c r="AZ313" s="4"/>
      <c r="BA313" s="7"/>
      <c r="BB313" s="4"/>
      <c r="BC313" s="4"/>
      <c r="BD313" s="4"/>
      <c r="BE313" s="7"/>
      <c r="BF313" s="4">
        <f>BH313*(1/(BG313/100))</f>
        <v>370.96008539588331</v>
      </c>
      <c r="BG313" s="6">
        <v>33.225000000000001</v>
      </c>
      <c r="BH313" s="4">
        <v>123.25148837278222</v>
      </c>
      <c r="BI313" s="4">
        <f>BF313-BH313</f>
        <v>247.70859702310111</v>
      </c>
      <c r="BJ313" s="4"/>
      <c r="BK313" s="4"/>
      <c r="BL313" s="6">
        <v>5.4295809855851198</v>
      </c>
      <c r="BM313" s="6"/>
      <c r="BN313" s="6"/>
      <c r="BO313" s="6"/>
      <c r="BP313" s="6"/>
      <c r="BQ313" s="6"/>
      <c r="BR313" s="6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7"/>
      <c r="CD313" s="4"/>
      <c r="CE313" s="4"/>
      <c r="CF313" s="7"/>
      <c r="CG313" s="4"/>
      <c r="CH313" s="4"/>
      <c r="CI313" s="4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</row>
    <row r="314" spans="1:158" x14ac:dyDescent="0.25">
      <c r="A314" t="s">
        <v>86</v>
      </c>
      <c r="C314" s="5">
        <v>39435</v>
      </c>
      <c r="D314" s="4">
        <v>1</v>
      </c>
      <c r="E314" s="5" t="s">
        <v>167</v>
      </c>
      <c r="F314" s="4">
        <v>0</v>
      </c>
      <c r="G314" t="s">
        <v>76</v>
      </c>
      <c r="H314" s="6">
        <v>8.9</v>
      </c>
      <c r="I314">
        <v>750</v>
      </c>
      <c r="J314" s="4">
        <f>1000000/H314/I314</f>
        <v>149.81273408239699</v>
      </c>
      <c r="K314" s="4"/>
      <c r="L314" s="7"/>
      <c r="M314" s="7"/>
      <c r="N314" s="7"/>
      <c r="O314" s="7"/>
      <c r="P314" s="7"/>
      <c r="Q314" s="7"/>
      <c r="R314" s="7"/>
      <c r="S314" s="7"/>
      <c r="T314" s="7"/>
      <c r="U314" s="4"/>
      <c r="V314" s="7"/>
      <c r="W314" s="7"/>
      <c r="X314" s="7"/>
      <c r="Y314" s="7"/>
      <c r="Z314" s="7"/>
      <c r="AA314" s="7"/>
      <c r="AB314" s="4"/>
      <c r="AC314" s="7"/>
      <c r="AD314" s="7"/>
      <c r="AE314" s="7"/>
      <c r="AF314" s="7"/>
      <c r="AG314" s="7"/>
      <c r="AH314" s="7"/>
      <c r="AI314" s="8"/>
      <c r="AJ314" s="7"/>
      <c r="AK314" s="7"/>
      <c r="AL314" s="7"/>
      <c r="AM314" s="4">
        <v>0</v>
      </c>
      <c r="AN314" s="4"/>
      <c r="AO314" s="4"/>
      <c r="AP314" s="4"/>
      <c r="AQ314" s="4">
        <v>0</v>
      </c>
      <c r="AR314" s="4"/>
      <c r="AS314" s="4"/>
      <c r="AT314" s="4"/>
      <c r="AU314" s="4"/>
      <c r="AV314" s="4"/>
      <c r="AW314" s="4"/>
      <c r="AX314" s="4">
        <v>0</v>
      </c>
      <c r="AY314" s="4">
        <v>0</v>
      </c>
      <c r="AZ314" s="4"/>
      <c r="BA314" s="7"/>
      <c r="BB314" s="4"/>
      <c r="BC314" s="4"/>
      <c r="BD314" s="4"/>
      <c r="BE314" s="7"/>
      <c r="BF314" s="7"/>
      <c r="BG314" s="6"/>
      <c r="BH314" s="4"/>
      <c r="BI314" s="4"/>
      <c r="BJ314" s="4"/>
      <c r="BK314" s="4"/>
      <c r="BL314" s="6"/>
      <c r="BM314" s="6"/>
      <c r="BN314" s="6"/>
      <c r="BO314" s="6"/>
      <c r="BP314" s="6"/>
      <c r="BQ314" s="6"/>
      <c r="BR314" s="6"/>
      <c r="BS314" s="4">
        <v>0</v>
      </c>
      <c r="BT314" s="4">
        <v>0</v>
      </c>
      <c r="BU314" s="4">
        <v>0</v>
      </c>
      <c r="BV314" s="4">
        <v>0</v>
      </c>
      <c r="BW314" s="4"/>
      <c r="BX314" s="4"/>
      <c r="BY314" s="4"/>
      <c r="BZ314" s="4"/>
      <c r="CA314" s="4">
        <v>0</v>
      </c>
      <c r="CB314" s="4"/>
      <c r="CC314" s="7"/>
      <c r="CD314" s="4"/>
      <c r="CE314" s="4"/>
      <c r="CF314" s="7"/>
      <c r="CG314" s="4"/>
      <c r="CH314" s="4"/>
      <c r="CI314" s="4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</row>
    <row r="315" spans="1:158" x14ac:dyDescent="0.25">
      <c r="A315" t="s">
        <v>86</v>
      </c>
      <c r="C315" s="5">
        <v>39457</v>
      </c>
      <c r="D315" s="4">
        <v>4</v>
      </c>
      <c r="E315" t="s">
        <v>168</v>
      </c>
      <c r="F315" s="4">
        <v>22</v>
      </c>
      <c r="G315" t="s">
        <v>76</v>
      </c>
      <c r="H315" s="6">
        <v>8.9</v>
      </c>
      <c r="I315">
        <v>750</v>
      </c>
      <c r="J315" s="4">
        <f>1000000/H315/I315</f>
        <v>149.81273408239699</v>
      </c>
      <c r="K315" s="4"/>
      <c r="L315" s="7"/>
      <c r="M315" s="7"/>
      <c r="N315" s="7"/>
      <c r="O315" s="7"/>
      <c r="P315" s="7"/>
      <c r="Q315" s="7"/>
      <c r="R315" s="7"/>
      <c r="S315" s="7"/>
      <c r="T315" s="7"/>
      <c r="U315" s="4"/>
      <c r="V315" s="7"/>
      <c r="W315" s="7"/>
      <c r="X315" s="7"/>
      <c r="Y315" s="7"/>
      <c r="Z315" s="7"/>
      <c r="AA315" s="7"/>
      <c r="AB315" s="4"/>
      <c r="AC315" s="7"/>
      <c r="AD315" s="7"/>
      <c r="AE315" s="7"/>
      <c r="AF315" s="7"/>
      <c r="AG315" s="7"/>
      <c r="AH315" s="7"/>
      <c r="AI315" s="8"/>
      <c r="AJ315" s="7"/>
      <c r="AK315" s="7"/>
      <c r="AL315" s="7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7"/>
      <c r="BB315" s="4"/>
      <c r="BC315" s="4"/>
      <c r="BD315" s="4"/>
      <c r="BE315" s="7"/>
      <c r="BF315" s="7"/>
      <c r="BG315" s="6"/>
      <c r="BH315" s="4"/>
      <c r="BI315" s="4"/>
      <c r="BJ315" s="4"/>
      <c r="BK315" s="4"/>
      <c r="BL315" s="6"/>
      <c r="BM315" s="6"/>
      <c r="BN315" s="6"/>
      <c r="BO315" s="6"/>
      <c r="BP315" s="6"/>
      <c r="BQ315" s="6"/>
      <c r="BR315" s="6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7"/>
      <c r="CD315" s="4"/>
      <c r="CE315" s="4"/>
      <c r="CF315" s="7"/>
      <c r="CG315" s="4"/>
      <c r="CH315" s="4"/>
      <c r="CI315" s="4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</row>
    <row r="316" spans="1:158" x14ac:dyDescent="0.25">
      <c r="A316" t="s">
        <v>86</v>
      </c>
      <c r="C316" s="5">
        <v>39462</v>
      </c>
      <c r="D316" s="4"/>
      <c r="E316" s="5"/>
      <c r="F316" s="4">
        <v>27</v>
      </c>
      <c r="G316" t="s">
        <v>76</v>
      </c>
      <c r="H316" s="6">
        <v>8.9</v>
      </c>
      <c r="I316">
        <v>750</v>
      </c>
      <c r="J316" s="4">
        <f>1000000/H316/I316</f>
        <v>149.81273408239699</v>
      </c>
      <c r="K316" s="4"/>
      <c r="L316" s="7"/>
      <c r="M316" s="6">
        <v>7.5</v>
      </c>
      <c r="N316" s="6"/>
      <c r="O316" s="6"/>
      <c r="P316" s="7"/>
      <c r="Q316" s="7"/>
      <c r="R316" s="7"/>
      <c r="S316" s="7"/>
      <c r="T316" s="7"/>
      <c r="U316" s="4"/>
      <c r="V316" s="7"/>
      <c r="W316" s="7"/>
      <c r="X316" s="7"/>
      <c r="Y316" s="7"/>
      <c r="Z316" s="7"/>
      <c r="AA316" s="7"/>
      <c r="AB316" s="4"/>
      <c r="AC316" s="7"/>
      <c r="AD316" s="7"/>
      <c r="AE316" s="7"/>
      <c r="AF316" s="7"/>
      <c r="AG316" s="7"/>
      <c r="AH316" s="7"/>
      <c r="AI316" s="8"/>
      <c r="AJ316" s="7"/>
      <c r="AK316" s="7"/>
      <c r="AL316" s="7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7"/>
      <c r="BB316" s="4"/>
      <c r="BC316" s="4"/>
      <c r="BD316" s="4"/>
      <c r="BE316" s="7"/>
      <c r="BF316" s="7"/>
      <c r="BG316" s="6"/>
      <c r="BH316" s="4"/>
      <c r="BI316" s="4"/>
      <c r="BJ316" s="4"/>
      <c r="BK316" s="4"/>
      <c r="BL316" s="6"/>
      <c r="BM316" s="6"/>
      <c r="BN316" s="6"/>
      <c r="BO316" s="6"/>
      <c r="BP316" s="6"/>
      <c r="BQ316" s="6"/>
      <c r="BR316" s="6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7"/>
      <c r="CD316" s="4"/>
      <c r="CE316" s="4"/>
      <c r="CF316" s="7"/>
      <c r="CG316" s="4"/>
      <c r="CH316" s="4"/>
      <c r="CI316" s="4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</row>
    <row r="317" spans="1:158" x14ac:dyDescent="0.25">
      <c r="A317" t="s">
        <v>86</v>
      </c>
      <c r="C317" s="5">
        <v>39463</v>
      </c>
      <c r="D317" s="4"/>
      <c r="E317" s="5"/>
      <c r="F317" s="4">
        <v>28</v>
      </c>
      <c r="G317" t="s">
        <v>76</v>
      </c>
      <c r="H317" s="6">
        <v>8.9</v>
      </c>
      <c r="I317">
        <v>750</v>
      </c>
      <c r="J317" s="4">
        <f>1000000/H317/I317</f>
        <v>149.81273408239699</v>
      </c>
      <c r="K317" s="4"/>
      <c r="L317" s="7"/>
      <c r="M317" s="7"/>
      <c r="N317" s="7"/>
      <c r="O317" s="7"/>
      <c r="P317" s="7"/>
      <c r="Q317" s="7"/>
      <c r="R317" s="7"/>
      <c r="S317" s="7"/>
      <c r="T317" s="7"/>
      <c r="U317" s="4"/>
      <c r="V317" s="7"/>
      <c r="W317" s="7"/>
      <c r="X317" s="7"/>
      <c r="Y317" s="7"/>
      <c r="Z317" s="7"/>
      <c r="AA317" s="7"/>
      <c r="AB317" s="4"/>
      <c r="AC317" s="7">
        <v>0.42205592105263157</v>
      </c>
      <c r="AD317" s="7"/>
      <c r="AE317" s="7"/>
      <c r="AF317" s="7"/>
      <c r="AG317" s="7"/>
      <c r="AH317" s="7"/>
      <c r="AI317" s="8"/>
      <c r="AJ317" s="7"/>
      <c r="AK317" s="7"/>
      <c r="AL317" s="7"/>
      <c r="AM317" s="4">
        <v>0</v>
      </c>
      <c r="AN317" s="4"/>
      <c r="AO317" s="4"/>
      <c r="AP317" s="4"/>
      <c r="AQ317" s="4">
        <v>0</v>
      </c>
      <c r="AR317" s="4"/>
      <c r="AS317" s="4"/>
      <c r="AT317" s="4"/>
      <c r="AU317" s="4"/>
      <c r="AV317" s="4"/>
      <c r="AW317" s="4"/>
      <c r="AX317" s="4">
        <v>0</v>
      </c>
      <c r="AY317" s="4">
        <v>0</v>
      </c>
      <c r="AZ317" s="4"/>
      <c r="BA317" s="7"/>
      <c r="BB317" s="4"/>
      <c r="BC317" s="4"/>
      <c r="BD317" s="4"/>
      <c r="BE317" s="7"/>
      <c r="BF317" s="7"/>
      <c r="BG317" s="6"/>
      <c r="BH317" s="4"/>
      <c r="BI317" s="4"/>
      <c r="BJ317" s="4"/>
      <c r="BK317" s="4"/>
      <c r="BL317" s="6"/>
      <c r="BM317" s="6"/>
      <c r="BN317" s="6"/>
      <c r="BO317" s="6"/>
      <c r="BP317" s="6"/>
      <c r="BQ317" s="6"/>
      <c r="BR317" s="6"/>
      <c r="BS317" s="4">
        <v>0</v>
      </c>
      <c r="BT317" s="4">
        <v>0</v>
      </c>
      <c r="BU317" s="4">
        <v>0</v>
      </c>
      <c r="BV317" s="4">
        <v>0</v>
      </c>
      <c r="BW317" s="4"/>
      <c r="BX317" s="4"/>
      <c r="BY317" s="4"/>
      <c r="BZ317" s="4"/>
      <c r="CA317" s="4">
        <v>0</v>
      </c>
      <c r="CB317" s="4"/>
      <c r="CC317" s="7"/>
      <c r="CD317" s="4"/>
      <c r="CE317" s="4"/>
      <c r="CF317" s="7"/>
      <c r="CG317" s="4"/>
      <c r="CH317" s="4"/>
      <c r="CI317" s="4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</row>
    <row r="318" spans="1:158" x14ac:dyDescent="0.25">
      <c r="A318" t="s">
        <v>86</v>
      </c>
      <c r="C318" s="5">
        <v>39470</v>
      </c>
      <c r="D318" s="4"/>
      <c r="E318" s="5"/>
      <c r="F318" s="4">
        <v>35</v>
      </c>
      <c r="G318" t="s">
        <v>76</v>
      </c>
      <c r="H318" s="6">
        <v>8.9</v>
      </c>
      <c r="I318">
        <v>750</v>
      </c>
      <c r="J318" s="4">
        <f>1000000/H318/I318</f>
        <v>149.81273408239699</v>
      </c>
      <c r="K318" s="4"/>
      <c r="L318" s="7"/>
      <c r="M318" s="6">
        <v>10.35</v>
      </c>
      <c r="N318" s="6"/>
      <c r="O318" s="6"/>
      <c r="P318" s="7"/>
      <c r="Q318" s="7"/>
      <c r="R318" s="7"/>
      <c r="S318" s="7"/>
      <c r="T318" s="7"/>
      <c r="U318" s="4"/>
      <c r="V318" s="7"/>
      <c r="W318" s="7"/>
      <c r="X318" s="7"/>
      <c r="Y318" s="7"/>
      <c r="Z318" s="7"/>
      <c r="AA318" s="7"/>
      <c r="AB318" s="4"/>
      <c r="AC318" s="7"/>
      <c r="AD318" s="7"/>
      <c r="AE318" s="7"/>
      <c r="AF318" s="7"/>
      <c r="AG318" s="7"/>
      <c r="AH318" s="7"/>
      <c r="AI318" s="8"/>
      <c r="AJ318" s="7"/>
      <c r="AK318" s="7"/>
      <c r="AL318" s="7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7"/>
      <c r="BB318" s="4"/>
      <c r="BC318" s="4"/>
      <c r="BD318" s="4"/>
      <c r="BE318" s="7"/>
      <c r="BF318" s="7"/>
      <c r="BG318" s="6"/>
      <c r="BH318" s="4"/>
      <c r="BI318" s="4"/>
      <c r="BJ318" s="4"/>
      <c r="BK318" s="4"/>
      <c r="BL318" s="6"/>
      <c r="BM318" s="6"/>
      <c r="BN318" s="6"/>
      <c r="BO318" s="6"/>
      <c r="BP318" s="6"/>
      <c r="BQ318" s="6"/>
      <c r="BR318" s="6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7"/>
      <c r="CD318" s="4"/>
      <c r="CE318" s="4"/>
      <c r="CF318" s="7"/>
      <c r="CG318" s="4"/>
      <c r="CH318" s="4"/>
      <c r="CI318" s="4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</row>
    <row r="319" spans="1:158" x14ac:dyDescent="0.25">
      <c r="A319" t="s">
        <v>86</v>
      </c>
      <c r="C319" s="5">
        <v>39472</v>
      </c>
      <c r="D319" s="4"/>
      <c r="E319" s="5"/>
      <c r="F319" s="4">
        <v>37</v>
      </c>
      <c r="G319" t="s">
        <v>76</v>
      </c>
      <c r="H319" s="6">
        <v>8.9</v>
      </c>
      <c r="I319">
        <v>750</v>
      </c>
      <c r="J319" s="4">
        <f>1000000/H319/I319</f>
        <v>149.81273408239699</v>
      </c>
      <c r="K319" s="4"/>
      <c r="L319" s="7"/>
      <c r="M319" s="7"/>
      <c r="N319" s="7"/>
      <c r="O319" s="7"/>
      <c r="P319" s="7"/>
      <c r="Q319" s="7"/>
      <c r="R319" s="7"/>
      <c r="S319" s="7"/>
      <c r="T319" s="7"/>
      <c r="U319" s="4"/>
      <c r="V319" s="7"/>
      <c r="W319" s="7"/>
      <c r="X319" s="7"/>
      <c r="Y319" s="7"/>
      <c r="Z319" s="7"/>
      <c r="AA319" s="7"/>
      <c r="AB319" s="4"/>
      <c r="AC319" s="7">
        <v>2.9560822368421054</v>
      </c>
      <c r="AD319" s="7"/>
      <c r="AE319" s="7"/>
      <c r="AF319" s="7"/>
      <c r="AG319" s="7"/>
      <c r="AH319" s="7"/>
      <c r="AI319" s="8"/>
      <c r="AJ319" s="7"/>
      <c r="AK319" s="7"/>
      <c r="AL319" s="7"/>
      <c r="AM319" s="4">
        <v>0</v>
      </c>
      <c r="AN319" s="4"/>
      <c r="AO319" s="4"/>
      <c r="AP319" s="4"/>
      <c r="AQ319" s="4">
        <v>0</v>
      </c>
      <c r="AR319" s="4"/>
      <c r="AS319" s="4"/>
      <c r="AT319" s="4"/>
      <c r="AU319" s="4"/>
      <c r="AV319" s="4"/>
      <c r="AW319" s="4"/>
      <c r="AX319" s="4">
        <v>0</v>
      </c>
      <c r="AY319" s="4">
        <v>0</v>
      </c>
      <c r="AZ319" s="4"/>
      <c r="BA319" s="7"/>
      <c r="BB319" s="4"/>
      <c r="BC319" s="4"/>
      <c r="BD319" s="4"/>
      <c r="BE319" s="7"/>
      <c r="BF319" s="7"/>
      <c r="BG319" s="6"/>
      <c r="BH319" s="4"/>
      <c r="BI319" s="4"/>
      <c r="BJ319" s="4"/>
      <c r="BK319" s="4"/>
      <c r="BL319" s="6"/>
      <c r="BM319" s="6"/>
      <c r="BN319" s="6"/>
      <c r="BO319" s="6"/>
      <c r="BP319" s="6"/>
      <c r="BQ319" s="6"/>
      <c r="BR319" s="6"/>
      <c r="BS319" s="4">
        <v>0</v>
      </c>
      <c r="BT319" s="4">
        <v>0</v>
      </c>
      <c r="BU319" s="4">
        <v>0</v>
      </c>
      <c r="BV319" s="4">
        <v>0</v>
      </c>
      <c r="BW319" s="4"/>
      <c r="BX319" s="4"/>
      <c r="BY319" s="4"/>
      <c r="BZ319" s="4"/>
      <c r="CA319" s="4">
        <v>0</v>
      </c>
      <c r="CB319" s="4"/>
      <c r="CC319" s="7"/>
      <c r="CD319" s="4"/>
      <c r="CE319" s="4"/>
      <c r="CF319" s="7"/>
      <c r="CG319" s="4"/>
      <c r="CH319" s="4"/>
      <c r="CI319" s="4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</row>
    <row r="320" spans="1:158" x14ac:dyDescent="0.25">
      <c r="A320" t="s">
        <v>86</v>
      </c>
      <c r="C320" s="5">
        <v>39476</v>
      </c>
      <c r="D320" s="4"/>
      <c r="E320" s="5"/>
      <c r="F320" s="4">
        <v>41</v>
      </c>
      <c r="G320" t="s">
        <v>76</v>
      </c>
      <c r="H320" s="6">
        <v>8.9</v>
      </c>
      <c r="I320">
        <v>750</v>
      </c>
      <c r="J320" s="4">
        <f>1000000/H320/I320</f>
        <v>149.81273408239699</v>
      </c>
      <c r="K320" s="4"/>
      <c r="L320" s="7"/>
      <c r="M320" s="6">
        <v>12.15</v>
      </c>
      <c r="N320" s="6"/>
      <c r="O320" s="6"/>
      <c r="P320" s="7"/>
      <c r="Q320" s="7"/>
      <c r="R320" s="7"/>
      <c r="S320" s="7"/>
      <c r="T320" s="7"/>
      <c r="U320" s="4"/>
      <c r="V320" s="7"/>
      <c r="W320" s="7"/>
      <c r="X320" s="7"/>
      <c r="Y320" s="7"/>
      <c r="Z320" s="7"/>
      <c r="AA320" s="7"/>
      <c r="AB320" s="4"/>
      <c r="AC320" s="7"/>
      <c r="AD320" s="7"/>
      <c r="AE320" s="7"/>
      <c r="AF320" s="7"/>
      <c r="AG320" s="7"/>
      <c r="AH320" s="7"/>
      <c r="AI320" s="8"/>
      <c r="AJ320" s="7"/>
      <c r="AK320" s="7"/>
      <c r="AL320" s="7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7"/>
      <c r="BB320" s="4"/>
      <c r="BC320" s="4"/>
      <c r="BD320" s="4"/>
      <c r="BE320" s="7"/>
      <c r="BF320" s="7"/>
      <c r="BG320" s="6"/>
      <c r="BH320" s="4"/>
      <c r="BI320" s="4"/>
      <c r="BJ320" s="4"/>
      <c r="BK320" s="4"/>
      <c r="BL320" s="6"/>
      <c r="BM320" s="6"/>
      <c r="BN320" s="6"/>
      <c r="BO320" s="6"/>
      <c r="BP320" s="6"/>
      <c r="BQ320" s="6"/>
      <c r="BR320" s="6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7"/>
      <c r="CD320" s="4"/>
      <c r="CE320" s="4"/>
      <c r="CF320" s="7"/>
      <c r="CG320" s="4"/>
      <c r="CH320" s="4"/>
      <c r="CI320" s="4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</row>
    <row r="321" spans="1:158" x14ac:dyDescent="0.25">
      <c r="A321" t="s">
        <v>86</v>
      </c>
      <c r="C321" s="5">
        <v>39485</v>
      </c>
      <c r="D321" s="4"/>
      <c r="E321" s="5"/>
      <c r="F321" s="4">
        <v>50</v>
      </c>
      <c r="G321" t="s">
        <v>76</v>
      </c>
      <c r="H321" s="6">
        <v>8.9</v>
      </c>
      <c r="I321">
        <v>750</v>
      </c>
      <c r="J321" s="4">
        <f>1000000/H321/I321</f>
        <v>149.81273408239699</v>
      </c>
      <c r="K321" s="4"/>
      <c r="L321" s="7"/>
      <c r="M321" s="6">
        <v>14.15</v>
      </c>
      <c r="N321" s="6"/>
      <c r="O321" s="6"/>
      <c r="P321" s="7"/>
      <c r="Q321" s="7"/>
      <c r="R321" s="7"/>
      <c r="S321" s="7"/>
      <c r="T321" s="7"/>
      <c r="U321" s="4"/>
      <c r="V321" s="7"/>
      <c r="W321" s="7"/>
      <c r="X321" s="7"/>
      <c r="Y321" s="7"/>
      <c r="Z321" s="7"/>
      <c r="AA321" s="7"/>
      <c r="AB321" s="4"/>
      <c r="AC321" s="7"/>
      <c r="AD321" s="7"/>
      <c r="AE321" s="7"/>
      <c r="AF321" s="7"/>
      <c r="AG321" s="7"/>
      <c r="AH321" s="7"/>
      <c r="AI321" s="8"/>
      <c r="AJ321" s="7"/>
      <c r="AK321" s="7"/>
      <c r="AL321" s="7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7"/>
      <c r="BB321" s="4"/>
      <c r="BC321" s="4"/>
      <c r="BD321" s="4"/>
      <c r="BE321" s="7"/>
      <c r="BF321" s="7"/>
      <c r="BG321" s="6"/>
      <c r="BH321" s="4"/>
      <c r="BI321" s="4"/>
      <c r="BJ321" s="4"/>
      <c r="BK321" s="4"/>
      <c r="BL321" s="6"/>
      <c r="BM321" s="6"/>
      <c r="BN321" s="6"/>
      <c r="BO321" s="6"/>
      <c r="BP321" s="6"/>
      <c r="BQ321" s="6"/>
      <c r="BR321" s="6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7"/>
      <c r="CD321" s="4"/>
      <c r="CE321" s="4"/>
      <c r="CF321" s="7"/>
      <c r="CG321" s="4"/>
      <c r="CH321" s="4"/>
      <c r="CI321" s="4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</row>
    <row r="322" spans="1:158" x14ac:dyDescent="0.25">
      <c r="A322" t="s">
        <v>86</v>
      </c>
      <c r="C322" s="5">
        <v>39487</v>
      </c>
      <c r="D322" s="4">
        <v>5</v>
      </c>
      <c r="E322" t="s">
        <v>164</v>
      </c>
      <c r="F322" s="4">
        <v>52</v>
      </c>
      <c r="G322" t="s">
        <v>76</v>
      </c>
      <c r="H322" s="6">
        <v>8.9</v>
      </c>
      <c r="I322">
        <v>750</v>
      </c>
      <c r="J322" s="4">
        <f>1000000/H322/I322</f>
        <v>149.81273408239699</v>
      </c>
      <c r="K322" s="4"/>
      <c r="L322" s="7"/>
      <c r="M322" s="7"/>
      <c r="N322" s="7"/>
      <c r="O322" s="7"/>
      <c r="P322" s="7"/>
      <c r="Q322" s="7"/>
      <c r="R322" s="7"/>
      <c r="S322" s="7"/>
      <c r="T322" s="7"/>
      <c r="U322" s="4"/>
      <c r="V322" s="7"/>
      <c r="W322" s="7"/>
      <c r="X322" s="7"/>
      <c r="Y322" s="7"/>
      <c r="Z322" s="7"/>
      <c r="AA322" s="7"/>
      <c r="AB322" s="4"/>
      <c r="AC322" s="7"/>
      <c r="AD322" s="7"/>
      <c r="AE322" s="7"/>
      <c r="AF322" s="7"/>
      <c r="AG322" s="7"/>
      <c r="AH322" s="7"/>
      <c r="AI322" s="8"/>
      <c r="AJ322" s="7"/>
      <c r="AK322" s="7"/>
      <c r="AL322" s="7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7"/>
      <c r="BB322" s="4"/>
      <c r="BC322" s="4"/>
      <c r="BD322" s="4"/>
      <c r="BE322" s="7"/>
      <c r="BF322" s="7"/>
      <c r="BG322" s="6"/>
      <c r="BH322" s="4"/>
      <c r="BI322" s="4"/>
      <c r="BJ322" s="4"/>
      <c r="BK322" s="4"/>
      <c r="BL322" s="6"/>
      <c r="BM322" s="6"/>
      <c r="BN322" s="6"/>
      <c r="BO322" s="6"/>
      <c r="BP322" s="6"/>
      <c r="BQ322" s="6"/>
      <c r="BR322" s="6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7"/>
      <c r="CD322" s="4"/>
      <c r="CE322" s="4"/>
      <c r="CF322" s="7"/>
      <c r="CG322" s="4"/>
      <c r="CH322" s="4"/>
      <c r="CI322" s="4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</row>
    <row r="323" spans="1:158" x14ac:dyDescent="0.25">
      <c r="A323" t="s">
        <v>86</v>
      </c>
      <c r="C323" s="5">
        <v>39489</v>
      </c>
      <c r="D323" s="4"/>
      <c r="E323" s="5"/>
      <c r="F323" s="4">
        <v>54</v>
      </c>
      <c r="G323" t="s">
        <v>76</v>
      </c>
      <c r="H323" s="6">
        <v>8.9</v>
      </c>
      <c r="I323">
        <v>750</v>
      </c>
      <c r="J323" s="4">
        <f>1000000/H323/I323</f>
        <v>149.81273408239699</v>
      </c>
      <c r="K323" s="4"/>
      <c r="L323" s="7"/>
      <c r="M323" s="6">
        <v>14.466666666666667</v>
      </c>
      <c r="N323" s="6"/>
      <c r="O323" s="6"/>
      <c r="P323" s="7"/>
      <c r="Q323" s="7"/>
      <c r="R323" s="7"/>
      <c r="S323" s="7"/>
      <c r="T323" s="7"/>
      <c r="U323" s="4">
        <v>152.59655314461787</v>
      </c>
      <c r="V323" s="7"/>
      <c r="W323" s="7"/>
      <c r="X323" s="7"/>
      <c r="Y323" s="7"/>
      <c r="Z323" s="7"/>
      <c r="AA323" s="7"/>
      <c r="AB323" s="4">
        <v>144.63795237057093</v>
      </c>
      <c r="AC323" s="7">
        <v>3.051235587821393</v>
      </c>
      <c r="AD323" s="7"/>
      <c r="AE323" s="7"/>
      <c r="AF323" s="7"/>
      <c r="AG323" s="7"/>
      <c r="AH323" s="7"/>
      <c r="AI323" s="8">
        <f>AC323/AB323</f>
        <v>2.109567743329184E-2</v>
      </c>
      <c r="AJ323" s="7"/>
      <c r="AK323" s="7"/>
      <c r="AL323" s="7"/>
      <c r="AM323" s="4">
        <v>15.381268105561375</v>
      </c>
      <c r="AN323" s="4"/>
      <c r="AO323" s="4"/>
      <c r="AP323" s="4"/>
      <c r="AQ323" s="4">
        <v>7.8601596941032668</v>
      </c>
      <c r="AR323" s="4"/>
      <c r="AS323" s="4"/>
      <c r="AT323" s="4"/>
      <c r="AU323" s="4"/>
      <c r="AV323" s="4"/>
      <c r="AW323" s="4"/>
      <c r="AX323" s="4">
        <v>0</v>
      </c>
      <c r="AY323" s="4">
        <v>0</v>
      </c>
      <c r="AZ323" s="4">
        <v>23.241427799664642</v>
      </c>
      <c r="BA323" s="7"/>
      <c r="BB323" s="4"/>
      <c r="BC323" s="4">
        <f>U323+AB323+AZ323</f>
        <v>320.47593331485342</v>
      </c>
      <c r="BD323" s="4"/>
      <c r="BE323" s="7">
        <f>AZ323/BC323</f>
        <v>7.2521601105163078E-2</v>
      </c>
      <c r="BF323" s="7"/>
      <c r="BG323" s="6"/>
      <c r="BH323" s="4"/>
      <c r="BI323" s="4"/>
      <c r="BJ323" s="4"/>
      <c r="BK323" s="4"/>
      <c r="BL323" s="6"/>
      <c r="BM323" s="6"/>
      <c r="BN323" s="6"/>
      <c r="BO323" s="6"/>
      <c r="BP323" s="7">
        <f>U323/BC323</f>
        <v>0.47615604568564751</v>
      </c>
      <c r="BQ323" s="7">
        <f>AB323/BC323</f>
        <v>0.45132235320918945</v>
      </c>
      <c r="BR323" s="7">
        <f>AZ323/BC323</f>
        <v>7.2521601105163078E-2</v>
      </c>
      <c r="BS323" s="4">
        <v>148.21028299773485</v>
      </c>
      <c r="BT323" s="4">
        <v>134.29835322744373</v>
      </c>
      <c r="BU323" s="4">
        <v>13.91192977029111</v>
      </c>
      <c r="BV323" s="4">
        <v>0</v>
      </c>
      <c r="BW323" s="4"/>
      <c r="BX323" s="4"/>
      <c r="BY323" s="4"/>
      <c r="BZ323" s="4"/>
      <c r="CA323" s="4">
        <v>0</v>
      </c>
      <c r="CB323" s="4"/>
      <c r="CC323" s="7"/>
      <c r="CD323" s="4"/>
      <c r="CE323" s="4"/>
      <c r="CF323" s="7"/>
      <c r="CG323" s="4"/>
      <c r="CH323" s="4"/>
      <c r="CI323" s="4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</row>
    <row r="324" spans="1:158" x14ac:dyDescent="0.25">
      <c r="A324" t="s">
        <v>86</v>
      </c>
      <c r="C324" s="5">
        <v>39491</v>
      </c>
      <c r="D324" s="4"/>
      <c r="E324" s="5"/>
      <c r="F324" s="4">
        <v>56</v>
      </c>
      <c r="G324" t="s">
        <v>76</v>
      </c>
      <c r="H324" s="6">
        <v>8.9</v>
      </c>
      <c r="I324">
        <v>750</v>
      </c>
      <c r="J324" s="4">
        <f>1000000/H324/I324</f>
        <v>149.81273408239699</v>
      </c>
      <c r="K324" s="4"/>
      <c r="L324" s="7"/>
      <c r="M324" s="6">
        <v>15.4</v>
      </c>
      <c r="N324" s="6"/>
      <c r="O324" s="6"/>
      <c r="P324" s="7"/>
      <c r="Q324" s="7"/>
      <c r="R324" s="7"/>
      <c r="S324" s="7"/>
      <c r="T324" s="7"/>
      <c r="U324" s="4"/>
      <c r="V324" s="7"/>
      <c r="W324" s="7"/>
      <c r="X324" s="7"/>
      <c r="Y324" s="7"/>
      <c r="Z324" s="7"/>
      <c r="AA324" s="7"/>
      <c r="AB324" s="4"/>
      <c r="AC324" s="7"/>
      <c r="AD324" s="7"/>
      <c r="AE324" s="7"/>
      <c r="AF324" s="7"/>
      <c r="AG324" s="7"/>
      <c r="AH324" s="7"/>
      <c r="AI324" s="8"/>
      <c r="AJ324" s="7"/>
      <c r="AK324" s="7"/>
      <c r="AL324" s="7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7"/>
      <c r="BB324" s="4"/>
      <c r="BC324" s="4"/>
      <c r="BD324" s="4"/>
      <c r="BE324" s="7"/>
      <c r="BF324" s="7"/>
      <c r="BG324" s="6"/>
      <c r="BH324" s="4"/>
      <c r="BI324" s="4"/>
      <c r="BJ324" s="4"/>
      <c r="BK324" s="4"/>
      <c r="BL324" s="6"/>
      <c r="BM324" s="6"/>
      <c r="BN324" s="6"/>
      <c r="BO324" s="6"/>
      <c r="BP324" s="6"/>
      <c r="BQ324" s="6"/>
      <c r="BR324" s="6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7"/>
      <c r="CD324" s="4"/>
      <c r="CE324" s="4"/>
      <c r="CF324" s="7"/>
      <c r="CG324" s="4"/>
      <c r="CH324" s="4"/>
      <c r="CI324" s="4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</row>
    <row r="325" spans="1:158" x14ac:dyDescent="0.25">
      <c r="A325" t="s">
        <v>86</v>
      </c>
      <c r="C325" s="5">
        <v>39496</v>
      </c>
      <c r="D325" s="4"/>
      <c r="E325" s="5"/>
      <c r="F325" s="4">
        <v>61</v>
      </c>
      <c r="G325" t="s">
        <v>76</v>
      </c>
      <c r="H325" s="6">
        <v>8.9</v>
      </c>
      <c r="I325">
        <v>750</v>
      </c>
      <c r="J325" s="4">
        <f>1000000/H325/I325</f>
        <v>149.81273408239699</v>
      </c>
      <c r="K325" s="4"/>
      <c r="L325" s="7"/>
      <c r="M325" s="6">
        <v>17</v>
      </c>
      <c r="N325" s="6"/>
      <c r="O325" s="6"/>
      <c r="P325" s="7"/>
      <c r="Q325" s="7"/>
      <c r="R325" s="7"/>
      <c r="S325" s="7"/>
      <c r="T325" s="7"/>
      <c r="U325" s="4"/>
      <c r="V325" s="7"/>
      <c r="W325" s="7"/>
      <c r="X325" s="7"/>
      <c r="Y325" s="7"/>
      <c r="Z325" s="7"/>
      <c r="AA325" s="7"/>
      <c r="AB325" s="4"/>
      <c r="AC325" s="7"/>
      <c r="AD325" s="7"/>
      <c r="AE325" s="7"/>
      <c r="AF325" s="7"/>
      <c r="AG325" s="7"/>
      <c r="AH325" s="7"/>
      <c r="AI325" s="8"/>
      <c r="AJ325" s="7"/>
      <c r="AK325" s="7"/>
      <c r="AL325" s="7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7"/>
      <c r="BB325" s="4"/>
      <c r="BC325" s="4"/>
      <c r="BD325" s="4"/>
      <c r="BE325" s="7"/>
      <c r="BF325" s="7"/>
      <c r="BG325" s="6"/>
      <c r="BH325" s="4"/>
      <c r="BI325" s="4"/>
      <c r="BJ325" s="4"/>
      <c r="BK325" s="4"/>
      <c r="BL325" s="6"/>
      <c r="BM325" s="6"/>
      <c r="BN325" s="6"/>
      <c r="BO325" s="6"/>
      <c r="BP325" s="6"/>
      <c r="BQ325" s="6"/>
      <c r="BR325" s="6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7"/>
      <c r="CD325" s="4"/>
      <c r="CE325" s="4"/>
      <c r="CF325" s="7"/>
      <c r="CG325" s="4"/>
      <c r="CH325" s="4"/>
      <c r="CI325" s="4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</row>
    <row r="326" spans="1:158" x14ac:dyDescent="0.25">
      <c r="A326" t="s">
        <v>86</v>
      </c>
      <c r="C326" s="5">
        <v>39503</v>
      </c>
      <c r="D326" s="4"/>
      <c r="E326" s="5"/>
      <c r="F326" s="4">
        <v>68</v>
      </c>
      <c r="G326" t="s">
        <v>76</v>
      </c>
      <c r="H326" s="6">
        <v>8.9</v>
      </c>
      <c r="I326">
        <v>750</v>
      </c>
      <c r="J326" s="4">
        <f>1000000/H326/I326</f>
        <v>149.81273408239699</v>
      </c>
      <c r="K326" s="4"/>
      <c r="L326" s="7"/>
      <c r="M326" s="7"/>
      <c r="N326" s="7"/>
      <c r="O326" s="7"/>
      <c r="P326" s="7"/>
      <c r="Q326" s="7"/>
      <c r="R326" s="7"/>
      <c r="S326" s="7"/>
      <c r="T326" s="7"/>
      <c r="U326" s="4">
        <v>250.47841908023375</v>
      </c>
      <c r="V326" s="7"/>
      <c r="W326" s="7"/>
      <c r="X326" s="7"/>
      <c r="Y326" s="7"/>
      <c r="Z326" s="7"/>
      <c r="AA326" s="7"/>
      <c r="AB326" s="4">
        <v>200.13109843520078</v>
      </c>
      <c r="AC326" s="7">
        <v>3.7789276940570389</v>
      </c>
      <c r="AD326" s="7"/>
      <c r="AE326" s="7"/>
      <c r="AF326" s="7"/>
      <c r="AG326" s="7"/>
      <c r="AH326" s="7"/>
      <c r="AI326" s="8">
        <f>AC326/AB326</f>
        <v>1.8882261295740575E-2</v>
      </c>
      <c r="AJ326" s="7"/>
      <c r="AK326" s="7"/>
      <c r="AL326" s="7"/>
      <c r="AM326" s="4">
        <v>2.8331322761534237</v>
      </c>
      <c r="AN326" s="4"/>
      <c r="AO326" s="4"/>
      <c r="AP326" s="4"/>
      <c r="AQ326" s="4">
        <v>23.771473973756237</v>
      </c>
      <c r="AR326" s="4"/>
      <c r="AS326" s="4"/>
      <c r="AT326" s="4"/>
      <c r="AU326" s="4"/>
      <c r="AV326" s="4"/>
      <c r="AW326" s="4"/>
      <c r="AX326" s="4">
        <v>0</v>
      </c>
      <c r="AY326" s="4">
        <v>0</v>
      </c>
      <c r="AZ326" s="4">
        <v>26.604606249909658</v>
      </c>
      <c r="BA326" s="7"/>
      <c r="BB326" s="4"/>
      <c r="BC326" s="4">
        <f>U326+AB326+AZ326</f>
        <v>477.21412376534414</v>
      </c>
      <c r="BD326" s="4"/>
      <c r="BE326" s="7">
        <f>AZ326/BC326</f>
        <v>5.5749829950531141E-2</v>
      </c>
      <c r="BF326" s="7"/>
      <c r="BG326" s="6"/>
      <c r="BH326" s="4"/>
      <c r="BI326" s="4"/>
      <c r="BJ326" s="4"/>
      <c r="BK326" s="4"/>
      <c r="BL326" s="6"/>
      <c r="BM326" s="6"/>
      <c r="BN326" s="6"/>
      <c r="BO326" s="6"/>
      <c r="BP326" s="7">
        <f>U326/BC326</f>
        <v>0.52487637437025869</v>
      </c>
      <c r="BQ326" s="7">
        <f>AB326/BC326</f>
        <v>0.41937379567921024</v>
      </c>
      <c r="BR326" s="7">
        <f>AZ326/BC326</f>
        <v>5.5749829950531141E-2</v>
      </c>
      <c r="BS326" s="4">
        <v>81.03166633611707</v>
      </c>
      <c r="BT326" s="4">
        <v>19.022730641879072</v>
      </c>
      <c r="BU326" s="4">
        <v>62.008935694238005</v>
      </c>
      <c r="BV326" s="4">
        <v>0</v>
      </c>
      <c r="BW326" s="4"/>
      <c r="BX326" s="4"/>
      <c r="BY326" s="4"/>
      <c r="BZ326" s="4"/>
      <c r="CA326" s="4">
        <v>0</v>
      </c>
      <c r="CB326" s="4"/>
      <c r="CC326" s="7"/>
      <c r="CD326" s="4"/>
      <c r="CE326" s="4"/>
      <c r="CF326" s="7"/>
      <c r="CG326" s="4"/>
      <c r="CH326" s="4"/>
      <c r="CI326" s="4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</row>
    <row r="327" spans="1:158" x14ac:dyDescent="0.25">
      <c r="A327" t="s">
        <v>86</v>
      </c>
      <c r="C327" s="5">
        <v>39504</v>
      </c>
      <c r="D327" s="4"/>
      <c r="E327" s="5"/>
      <c r="F327" s="4">
        <v>69</v>
      </c>
      <c r="G327" t="s">
        <v>76</v>
      </c>
      <c r="H327" s="6">
        <v>8.9</v>
      </c>
      <c r="I327">
        <v>750</v>
      </c>
      <c r="J327" s="4">
        <f>1000000/H327/I327</f>
        <v>149.81273408239699</v>
      </c>
      <c r="K327" s="4"/>
      <c r="L327" s="7"/>
      <c r="M327" s="6">
        <v>18.55</v>
      </c>
      <c r="N327" s="6"/>
      <c r="O327" s="6"/>
      <c r="P327" s="7"/>
      <c r="Q327" s="7"/>
      <c r="R327" s="7"/>
      <c r="S327" s="7"/>
      <c r="T327" s="7"/>
      <c r="U327" s="4"/>
      <c r="V327" s="7"/>
      <c r="W327" s="7"/>
      <c r="X327" s="7"/>
      <c r="Y327" s="7"/>
      <c r="Z327" s="7"/>
      <c r="AA327" s="7"/>
      <c r="AB327" s="4"/>
      <c r="AC327" s="7"/>
      <c r="AD327" s="7"/>
      <c r="AE327" s="7"/>
      <c r="AF327" s="7"/>
      <c r="AG327" s="7"/>
      <c r="AH327" s="7"/>
      <c r="AI327" s="8"/>
      <c r="AJ327" s="7"/>
      <c r="AK327" s="7"/>
      <c r="AL327" s="7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7"/>
      <c r="BB327" s="4"/>
      <c r="BC327" s="4"/>
      <c r="BD327" s="4"/>
      <c r="BE327" s="7"/>
      <c r="BF327" s="7"/>
      <c r="BG327" s="6"/>
      <c r="BH327" s="4"/>
      <c r="BI327" s="4"/>
      <c r="BJ327" s="4"/>
      <c r="BK327" s="4"/>
      <c r="BL327" s="6"/>
      <c r="BM327" s="6"/>
      <c r="BN327" s="6"/>
      <c r="BO327" s="6"/>
      <c r="BP327" s="6"/>
      <c r="BQ327" s="6"/>
      <c r="BR327" s="6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7"/>
      <c r="CD327" s="4"/>
      <c r="CE327" s="4"/>
      <c r="CF327" s="7"/>
      <c r="CG327" s="4"/>
      <c r="CH327" s="4"/>
      <c r="CI327" s="4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</row>
    <row r="328" spans="1:158" x14ac:dyDescent="0.25">
      <c r="A328" t="s">
        <v>86</v>
      </c>
      <c r="C328" s="5">
        <v>39510</v>
      </c>
      <c r="D328" s="4"/>
      <c r="E328" s="5"/>
      <c r="F328" s="4">
        <v>75</v>
      </c>
      <c r="G328" t="s">
        <v>76</v>
      </c>
      <c r="H328" s="6">
        <v>8.9</v>
      </c>
      <c r="I328">
        <v>750</v>
      </c>
      <c r="J328" s="4">
        <f>1000000/H328/I328</f>
        <v>149.81273408239699</v>
      </c>
      <c r="K328" s="4"/>
      <c r="L328" s="7"/>
      <c r="M328" s="6">
        <v>19.850000000000001</v>
      </c>
      <c r="N328" s="6"/>
      <c r="O328" s="6"/>
      <c r="P328" s="7"/>
      <c r="Q328" s="7"/>
      <c r="R328" s="7"/>
      <c r="S328" s="7"/>
      <c r="T328" s="7"/>
      <c r="U328" s="4"/>
      <c r="V328" s="7"/>
      <c r="W328" s="7"/>
      <c r="X328" s="7"/>
      <c r="Y328" s="7"/>
      <c r="Z328" s="7"/>
      <c r="AA328" s="7"/>
      <c r="AB328" s="4"/>
      <c r="AC328" s="7"/>
      <c r="AD328" s="7"/>
      <c r="AE328" s="7"/>
      <c r="AF328" s="7"/>
      <c r="AG328" s="7"/>
      <c r="AH328" s="7"/>
      <c r="AI328" s="8"/>
      <c r="AJ328" s="7"/>
      <c r="AK328" s="7"/>
      <c r="AL328" s="7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7"/>
      <c r="BB328" s="4"/>
      <c r="BC328" s="4"/>
      <c r="BD328" s="4"/>
      <c r="BE328" s="7"/>
      <c r="BF328" s="7"/>
      <c r="BG328" s="6"/>
      <c r="BH328" s="4"/>
      <c r="BI328" s="4"/>
      <c r="BJ328" s="4"/>
      <c r="BK328" s="4"/>
      <c r="BL328" s="6"/>
      <c r="BM328" s="6"/>
      <c r="BN328" s="6"/>
      <c r="BO328" s="6"/>
      <c r="BP328" s="6"/>
      <c r="BQ328" s="6"/>
      <c r="BR328" s="6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7"/>
      <c r="CD328" s="4"/>
      <c r="CE328" s="4"/>
      <c r="CF328" s="7"/>
      <c r="CG328" s="4"/>
      <c r="CH328" s="4"/>
      <c r="CI328" s="4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</row>
    <row r="329" spans="1:158" x14ac:dyDescent="0.25">
      <c r="A329" t="s">
        <v>86</v>
      </c>
      <c r="C329" s="5">
        <v>39514</v>
      </c>
      <c r="D329" s="4"/>
      <c r="E329" s="5"/>
      <c r="F329" s="4">
        <v>79</v>
      </c>
      <c r="G329" t="s">
        <v>76</v>
      </c>
      <c r="H329" s="6">
        <v>8.9</v>
      </c>
      <c r="I329">
        <v>750</v>
      </c>
      <c r="J329" s="4">
        <f>1000000/H329/I329</f>
        <v>149.81273408239699</v>
      </c>
      <c r="K329" s="4"/>
      <c r="L329" s="7"/>
      <c r="M329" s="6">
        <v>20.94736842105263</v>
      </c>
      <c r="N329" s="6"/>
      <c r="O329" s="6"/>
      <c r="P329" s="7"/>
      <c r="Q329" s="7"/>
      <c r="R329" s="7"/>
      <c r="S329" s="7"/>
      <c r="T329" s="7"/>
      <c r="U329" s="4"/>
      <c r="V329" s="7"/>
      <c r="W329" s="7"/>
      <c r="X329" s="7"/>
      <c r="Y329" s="7"/>
      <c r="Z329" s="7"/>
      <c r="AA329" s="7"/>
      <c r="AB329" s="4"/>
      <c r="AC329" s="7"/>
      <c r="AD329" s="7"/>
      <c r="AE329" s="7"/>
      <c r="AF329" s="7"/>
      <c r="AG329" s="7"/>
      <c r="AH329" s="7"/>
      <c r="AI329" s="8"/>
      <c r="AJ329" s="7"/>
      <c r="AK329" s="7"/>
      <c r="AL329" s="7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7"/>
      <c r="BB329" s="4"/>
      <c r="BC329" s="4"/>
      <c r="BD329" s="4"/>
      <c r="BE329" s="7"/>
      <c r="BF329" s="7"/>
      <c r="BG329" s="6"/>
      <c r="BH329" s="4"/>
      <c r="BI329" s="4"/>
      <c r="BJ329" s="4"/>
      <c r="BK329" s="4"/>
      <c r="BL329" s="6"/>
      <c r="BM329" s="6"/>
      <c r="BN329" s="6"/>
      <c r="BO329" s="6"/>
      <c r="BP329" s="6"/>
      <c r="BQ329" s="6"/>
      <c r="BR329" s="6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7"/>
      <c r="CD329" s="4"/>
      <c r="CE329" s="4"/>
      <c r="CF329" s="7"/>
      <c r="CG329" s="4"/>
      <c r="CH329" s="4"/>
      <c r="CI329" s="4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</row>
    <row r="330" spans="1:158" x14ac:dyDescent="0.25">
      <c r="A330" t="s">
        <v>86</v>
      </c>
      <c r="C330" s="5">
        <v>39518</v>
      </c>
      <c r="D330" s="4">
        <v>6</v>
      </c>
      <c r="E330" s="5" t="s">
        <v>183</v>
      </c>
      <c r="F330" s="4">
        <v>83</v>
      </c>
      <c r="G330" t="s">
        <v>76</v>
      </c>
      <c r="H330" s="6">
        <v>8.9</v>
      </c>
      <c r="I330">
        <v>750</v>
      </c>
      <c r="J330" s="4">
        <f>1000000/H330/I330</f>
        <v>149.81273408239699</v>
      </c>
      <c r="K330" s="4"/>
      <c r="L330" s="7"/>
      <c r="M330" s="7"/>
      <c r="N330" s="7"/>
      <c r="O330" s="7"/>
      <c r="P330" s="7"/>
      <c r="Q330" s="7"/>
      <c r="R330" s="7"/>
      <c r="S330" s="7"/>
      <c r="T330" s="7"/>
      <c r="U330" s="4">
        <v>306.11555031903345</v>
      </c>
      <c r="V330" s="7"/>
      <c r="W330" s="7"/>
      <c r="X330" s="7"/>
      <c r="Y330" s="7"/>
      <c r="Z330" s="7"/>
      <c r="AA330" s="7"/>
      <c r="AB330" s="4">
        <v>203.21441322978603</v>
      </c>
      <c r="AC330" s="7">
        <v>3.2058474224450459</v>
      </c>
      <c r="AD330" s="7"/>
      <c r="AE330" s="7"/>
      <c r="AF330" s="7"/>
      <c r="AG330" s="7"/>
      <c r="AH330" s="7"/>
      <c r="AI330" s="8">
        <f>AC330/AB330</f>
        <v>1.5775689191986658E-2</v>
      </c>
      <c r="AJ330" s="7"/>
      <c r="AK330" s="7"/>
      <c r="AL330" s="7"/>
      <c r="AM330" s="4">
        <v>6.8476334973144075</v>
      </c>
      <c r="AN330" s="4"/>
      <c r="AO330" s="4"/>
      <c r="AP330" s="4"/>
      <c r="AQ330" s="4">
        <v>108.0296683925072</v>
      </c>
      <c r="AR330" s="4"/>
      <c r="AS330" s="4"/>
      <c r="AT330" s="4"/>
      <c r="AU330" s="4"/>
      <c r="AV330" s="4"/>
      <c r="AW330" s="4"/>
      <c r="AX330" s="4">
        <v>0</v>
      </c>
      <c r="AY330" s="4">
        <v>0</v>
      </c>
      <c r="AZ330" s="4">
        <v>114.87730188982161</v>
      </c>
      <c r="BA330" s="7"/>
      <c r="BB330" s="4"/>
      <c r="BC330" s="4">
        <f>U330+AB330+AZ330</f>
        <v>624.20726543864112</v>
      </c>
      <c r="BD330" s="4"/>
      <c r="BE330" s="7">
        <f>AZ330/BC330</f>
        <v>0.18403711114944388</v>
      </c>
      <c r="BF330" s="7"/>
      <c r="BG330" s="6"/>
      <c r="BH330" s="4"/>
      <c r="BI330" s="4"/>
      <c r="BJ330" s="4"/>
      <c r="BK330" s="4"/>
      <c r="BL330" s="6"/>
      <c r="BM330" s="6"/>
      <c r="BN330" s="6"/>
      <c r="BO330" s="6"/>
      <c r="BP330" s="7">
        <f>U330/BC330</f>
        <v>0.49040690050911345</v>
      </c>
      <c r="BQ330" s="7">
        <f>AB330/BC330</f>
        <v>0.32555598834144261</v>
      </c>
      <c r="BR330" s="7">
        <f>AZ330/BC330</f>
        <v>0.18403711114944388</v>
      </c>
      <c r="BS330" s="4">
        <v>132.74656955819933</v>
      </c>
      <c r="BT330" s="4">
        <v>81.94058253853764</v>
      </c>
      <c r="BU330" s="4">
        <v>50.8059870196617</v>
      </c>
      <c r="BV330" s="4">
        <v>0</v>
      </c>
      <c r="BW330" s="4"/>
      <c r="BX330" s="4"/>
      <c r="BY330" s="4"/>
      <c r="BZ330" s="4"/>
      <c r="CA330" s="4">
        <v>0</v>
      </c>
      <c r="CB330" s="4"/>
      <c r="CC330" s="7"/>
      <c r="CD330" s="4"/>
      <c r="CE330" s="4"/>
      <c r="CF330" s="7"/>
      <c r="CG330" s="4"/>
      <c r="CH330" s="4"/>
      <c r="CI330" s="4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</row>
    <row r="331" spans="1:158" x14ac:dyDescent="0.25">
      <c r="A331" t="s">
        <v>86</v>
      </c>
      <c r="C331" s="5">
        <v>39532</v>
      </c>
      <c r="D331" s="4"/>
      <c r="E331" s="5"/>
      <c r="F331" s="4">
        <v>97</v>
      </c>
      <c r="G331" t="s">
        <v>76</v>
      </c>
      <c r="H331" s="6">
        <v>8.9</v>
      </c>
      <c r="I331">
        <v>750</v>
      </c>
      <c r="J331" s="4">
        <f>1000000/H331/I331</f>
        <v>149.81273408239699</v>
      </c>
      <c r="K331" s="4"/>
      <c r="L331" s="7"/>
      <c r="M331" s="7"/>
      <c r="N331" s="7"/>
      <c r="O331" s="7"/>
      <c r="P331" s="7"/>
      <c r="Q331" s="7"/>
      <c r="R331" s="7"/>
      <c r="S331" s="7"/>
      <c r="T331" s="7"/>
      <c r="U331" s="4">
        <v>388.39826908760222</v>
      </c>
      <c r="V331" s="7"/>
      <c r="W331" s="7"/>
      <c r="X331" s="7"/>
      <c r="Y331" s="7"/>
      <c r="Z331" s="7"/>
      <c r="AA331" s="7"/>
      <c r="AB331" s="4">
        <v>236.04500982430849</v>
      </c>
      <c r="AC331" s="7">
        <v>3.6745516070522384</v>
      </c>
      <c r="AD331" s="7"/>
      <c r="AE331" s="7"/>
      <c r="AF331" s="7"/>
      <c r="AG331" s="7"/>
      <c r="AH331" s="7"/>
      <c r="AI331" s="8">
        <f>AC331/AB331</f>
        <v>1.5567164964797422E-2</v>
      </c>
      <c r="AJ331" s="7"/>
      <c r="AK331" s="7"/>
      <c r="AL331" s="7"/>
      <c r="AM331" s="4">
        <v>6.62917200601854</v>
      </c>
      <c r="AN331" s="4"/>
      <c r="AO331" s="4"/>
      <c r="AP331" s="4"/>
      <c r="AQ331" s="4">
        <v>276.8311456088008</v>
      </c>
      <c r="AR331" s="4"/>
      <c r="AS331" s="4"/>
      <c r="AT331" s="4"/>
      <c r="AU331" s="4"/>
      <c r="AV331" s="4"/>
      <c r="AW331" s="4"/>
      <c r="AX331" s="4">
        <v>0</v>
      </c>
      <c r="AY331" s="4">
        <v>0</v>
      </c>
      <c r="AZ331" s="4">
        <v>283.46031761481936</v>
      </c>
      <c r="BA331" s="7"/>
      <c r="BB331" s="4"/>
      <c r="BC331" s="4">
        <f>U331+AB331+AZ331</f>
        <v>907.9035965267301</v>
      </c>
      <c r="BD331" s="4"/>
      <c r="BE331" s="7">
        <f>AZ331/BC331</f>
        <v>0.31221411469149724</v>
      </c>
      <c r="BF331" s="7"/>
      <c r="BG331" s="6"/>
      <c r="BH331" s="4"/>
      <c r="BI331" s="4"/>
      <c r="BJ331" s="4"/>
      <c r="BK331" s="4"/>
      <c r="BL331" s="6"/>
      <c r="BM331" s="6"/>
      <c r="BN331" s="6"/>
      <c r="BO331" s="6"/>
      <c r="BP331" s="7">
        <f>U331/BC331</f>
        <v>0.42779681738618069</v>
      </c>
      <c r="BQ331" s="7">
        <f>AB331/BC331</f>
        <v>0.25998906792232201</v>
      </c>
      <c r="BR331" s="7">
        <f>AZ331/BC331</f>
        <v>0.31221411469149724</v>
      </c>
      <c r="BS331" s="4">
        <v>150.7825910992303</v>
      </c>
      <c r="BT331" s="4">
        <v>50.861137889286383</v>
      </c>
      <c r="BU331" s="4">
        <v>99.92145320994392</v>
      </c>
      <c r="BV331" s="4">
        <v>0</v>
      </c>
      <c r="BW331" s="4"/>
      <c r="BX331" s="4"/>
      <c r="BY331" s="4"/>
      <c r="BZ331" s="4"/>
      <c r="CA331" s="4">
        <v>0</v>
      </c>
      <c r="CB331" s="4"/>
      <c r="CC331" s="7"/>
      <c r="CD331" s="4"/>
      <c r="CE331" s="4"/>
      <c r="CF331" s="7"/>
      <c r="CG331" s="4"/>
      <c r="CH331" s="4"/>
      <c r="CI331" s="4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</row>
    <row r="332" spans="1:158" x14ac:dyDescent="0.25">
      <c r="A332" t="s">
        <v>86</v>
      </c>
      <c r="C332" s="5">
        <v>39533</v>
      </c>
      <c r="D332" s="4"/>
      <c r="E332" s="5"/>
      <c r="F332" s="4">
        <v>98</v>
      </c>
      <c r="G332" t="s">
        <v>76</v>
      </c>
      <c r="H332" s="6">
        <v>8.9</v>
      </c>
      <c r="I332">
        <v>750</v>
      </c>
      <c r="J332" s="4">
        <f>1000000/H332/I332</f>
        <v>149.81273408239699</v>
      </c>
      <c r="K332" s="4"/>
      <c r="L332" s="7"/>
      <c r="M332" s="6">
        <v>23.35</v>
      </c>
      <c r="N332" s="6"/>
      <c r="O332" s="6"/>
      <c r="P332" s="7"/>
      <c r="Q332" s="7"/>
      <c r="R332" s="7"/>
      <c r="S332" s="7"/>
      <c r="T332" s="7"/>
      <c r="U332" s="4"/>
      <c r="V332" s="7"/>
      <c r="W332" s="7"/>
      <c r="X332" s="7"/>
      <c r="Y332" s="7"/>
      <c r="Z332" s="7"/>
      <c r="AA332" s="7"/>
      <c r="AB332" s="4"/>
      <c r="AC332" s="7"/>
      <c r="AD332" s="7"/>
      <c r="AE332" s="7"/>
      <c r="AF332" s="7"/>
      <c r="AG332" s="7"/>
      <c r="AH332" s="7"/>
      <c r="AI332" s="8"/>
      <c r="AJ332" s="7"/>
      <c r="AK332" s="7"/>
      <c r="AL332" s="7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7"/>
      <c r="BB332" s="4"/>
      <c r="BC332" s="4"/>
      <c r="BD332" s="4"/>
      <c r="BE332" s="7"/>
      <c r="BF332" s="7"/>
      <c r="BG332" s="6"/>
      <c r="BH332" s="4"/>
      <c r="BI332" s="4"/>
      <c r="BJ332" s="4"/>
      <c r="BK332" s="4"/>
      <c r="BL332" s="6"/>
      <c r="BM332" s="6"/>
      <c r="BN332" s="6"/>
      <c r="BO332" s="6"/>
      <c r="BP332" s="6"/>
      <c r="BQ332" s="6"/>
      <c r="BR332" s="6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7"/>
      <c r="CD332" s="4"/>
      <c r="CE332" s="4"/>
      <c r="CF332" s="7"/>
      <c r="CG332" s="4"/>
      <c r="CH332" s="4"/>
      <c r="CI332" s="4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</row>
    <row r="333" spans="1:158" x14ac:dyDescent="0.25">
      <c r="A333" t="s">
        <v>86</v>
      </c>
      <c r="C333" s="5">
        <v>39541</v>
      </c>
      <c r="D333" s="4">
        <v>7</v>
      </c>
      <c r="E333" t="s">
        <v>166</v>
      </c>
      <c r="F333" s="4">
        <v>106</v>
      </c>
      <c r="G333" t="s">
        <v>76</v>
      </c>
      <c r="H333" s="6">
        <v>8.9</v>
      </c>
      <c r="I333">
        <v>750</v>
      </c>
      <c r="J333" s="4">
        <f>1000000/H333/I333</f>
        <v>149.81273408239699</v>
      </c>
      <c r="K333" s="4"/>
      <c r="L333" s="7"/>
      <c r="M333" s="7"/>
      <c r="N333" s="7"/>
      <c r="O333" s="7"/>
      <c r="P333" s="7"/>
      <c r="Q333" s="7"/>
      <c r="R333" s="7"/>
      <c r="S333" s="7"/>
      <c r="T333" s="7"/>
      <c r="U333" s="4"/>
      <c r="V333" s="7"/>
      <c r="W333" s="7"/>
      <c r="X333" s="7"/>
      <c r="Y333" s="7"/>
      <c r="Z333" s="7"/>
      <c r="AA333" s="7"/>
      <c r="AB333" s="4"/>
      <c r="AC333" s="7"/>
      <c r="AD333" s="7"/>
      <c r="AE333" s="7"/>
      <c r="AF333" s="7"/>
      <c r="AG333" s="7"/>
      <c r="AH333" s="7"/>
      <c r="AI333" s="8"/>
      <c r="AJ333" s="7"/>
      <c r="AK333" s="7"/>
      <c r="AL333" s="7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7"/>
      <c r="BB333" s="4"/>
      <c r="BC333" s="4"/>
      <c r="BD333" s="4"/>
      <c r="BE333" s="7"/>
      <c r="BF333" s="7"/>
      <c r="BG333" s="6"/>
      <c r="BH333" s="4"/>
      <c r="BI333" s="4"/>
      <c r="BJ333" s="4"/>
      <c r="BK333" s="4"/>
      <c r="BL333" s="6"/>
      <c r="BM333" s="6"/>
      <c r="BN333" s="6"/>
      <c r="BO333" s="6"/>
      <c r="BP333" s="6"/>
      <c r="BQ333" s="6"/>
      <c r="BR333" s="6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7"/>
      <c r="CD333" s="4"/>
      <c r="CE333" s="4"/>
      <c r="CF333" s="7"/>
      <c r="CG333" s="4"/>
      <c r="CH333" s="4"/>
      <c r="CI333" s="4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</row>
    <row r="334" spans="1:158" x14ac:dyDescent="0.25">
      <c r="A334" t="s">
        <v>86</v>
      </c>
      <c r="C334" s="5">
        <v>39552</v>
      </c>
      <c r="D334" s="4"/>
      <c r="E334" s="5"/>
      <c r="F334" s="4">
        <v>117</v>
      </c>
      <c r="G334" t="s">
        <v>76</v>
      </c>
      <c r="H334" s="6">
        <v>8.9</v>
      </c>
      <c r="I334">
        <v>750</v>
      </c>
      <c r="J334" s="4">
        <f>1000000/H334/I334</f>
        <v>149.81273408239699</v>
      </c>
      <c r="K334" s="4"/>
      <c r="L334" s="7"/>
      <c r="M334" s="7"/>
      <c r="N334" s="7"/>
      <c r="O334" s="7"/>
      <c r="P334" s="7"/>
      <c r="Q334" s="7"/>
      <c r="R334" s="7"/>
      <c r="S334" s="7"/>
      <c r="T334" s="7"/>
      <c r="U334" s="4">
        <v>476.61134044782386</v>
      </c>
      <c r="V334" s="7"/>
      <c r="W334" s="7"/>
      <c r="X334" s="7"/>
      <c r="Y334" s="7"/>
      <c r="Z334" s="7"/>
      <c r="AA334" s="7"/>
      <c r="AB334" s="4">
        <v>258.8926744017491</v>
      </c>
      <c r="AC334" s="7">
        <v>3.6615388537036675</v>
      </c>
      <c r="AD334" s="7"/>
      <c r="AE334" s="7"/>
      <c r="AF334" s="7"/>
      <c r="AG334" s="7"/>
      <c r="AH334" s="7"/>
      <c r="AI334" s="8">
        <f>AC334/AB334</f>
        <v>1.414307632367264E-2</v>
      </c>
      <c r="AJ334" s="7"/>
      <c r="AK334" s="7"/>
      <c r="AL334" s="7"/>
      <c r="AM334" s="4">
        <v>1.0111308907244778</v>
      </c>
      <c r="AN334" s="4"/>
      <c r="AO334" s="4"/>
      <c r="AP334" s="4"/>
      <c r="AQ334" s="4">
        <v>594.85612608297822</v>
      </c>
      <c r="AR334" s="4"/>
      <c r="AS334" s="4"/>
      <c r="AT334" s="4"/>
      <c r="AU334" s="4"/>
      <c r="AV334" s="4"/>
      <c r="AW334" s="4"/>
      <c r="AX334" s="4">
        <v>0</v>
      </c>
      <c r="AY334" s="4">
        <v>0</v>
      </c>
      <c r="AZ334" s="4">
        <v>595.86725697370275</v>
      </c>
      <c r="BA334" s="7"/>
      <c r="BB334" s="4"/>
      <c r="BC334" s="4">
        <f>U334+AB334+AZ334</f>
        <v>1331.3712718232757</v>
      </c>
      <c r="BD334" s="4"/>
      <c r="BE334" s="7">
        <f>AZ334/BC334</f>
        <v>0.44755904651425987</v>
      </c>
      <c r="BF334" s="7"/>
      <c r="BG334" s="6"/>
      <c r="BH334" s="4"/>
      <c r="BI334" s="4"/>
      <c r="BJ334" s="4"/>
      <c r="BK334" s="4"/>
      <c r="BL334" s="6"/>
      <c r="BM334" s="6"/>
      <c r="BN334" s="6"/>
      <c r="BO334" s="6"/>
      <c r="BP334" s="7">
        <f>U334/BC334</f>
        <v>0.35798529721549271</v>
      </c>
      <c r="BQ334" s="7">
        <f>AB334/BC334</f>
        <v>0.19445565627024747</v>
      </c>
      <c r="BR334" s="7">
        <f>AZ334/BC334</f>
        <v>0.44755904651425987</v>
      </c>
      <c r="BS334" s="4">
        <v>134.66338589398518</v>
      </c>
      <c r="BT334" s="4">
        <v>5.1075589367991654</v>
      </c>
      <c r="BU334" s="4">
        <v>129.55582695718601</v>
      </c>
      <c r="BV334" s="4">
        <v>0</v>
      </c>
      <c r="BW334" s="4"/>
      <c r="BX334" s="4"/>
      <c r="BY334" s="4"/>
      <c r="BZ334" s="4"/>
      <c r="CA334" s="4">
        <v>0</v>
      </c>
      <c r="CB334" s="4"/>
      <c r="CC334" s="7"/>
      <c r="CD334" s="4"/>
      <c r="CE334" s="4"/>
      <c r="CF334" s="7"/>
      <c r="CG334" s="4"/>
      <c r="CH334" s="4"/>
      <c r="CI334" s="4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</row>
    <row r="335" spans="1:158" x14ac:dyDescent="0.25">
      <c r="A335" t="s">
        <v>86</v>
      </c>
      <c r="C335" s="5">
        <v>39555</v>
      </c>
      <c r="D335" s="4"/>
      <c r="E335" s="5"/>
      <c r="F335" s="4">
        <v>120</v>
      </c>
      <c r="G335" t="s">
        <v>76</v>
      </c>
      <c r="H335" s="6">
        <v>8.9</v>
      </c>
      <c r="I335">
        <v>750</v>
      </c>
      <c r="J335" s="4">
        <f>1000000/H335/I335</f>
        <v>149.81273408239699</v>
      </c>
      <c r="K335" s="4"/>
      <c r="L335" s="7"/>
      <c r="M335" s="6">
        <v>26.4</v>
      </c>
      <c r="N335" s="6"/>
      <c r="O335" s="6"/>
      <c r="P335" s="7"/>
      <c r="Q335" s="7"/>
      <c r="R335" s="7"/>
      <c r="S335" s="7"/>
      <c r="T335" s="7"/>
      <c r="U335" s="4"/>
      <c r="V335" s="7"/>
      <c r="W335" s="7"/>
      <c r="X335" s="7"/>
      <c r="Y335" s="7"/>
      <c r="Z335" s="7"/>
      <c r="AA335" s="7"/>
      <c r="AB335" s="4"/>
      <c r="AC335" s="7"/>
      <c r="AD335" s="7"/>
      <c r="AE335" s="7"/>
      <c r="AF335" s="7"/>
      <c r="AG335" s="7"/>
      <c r="AH335" s="7"/>
      <c r="AI335" s="8"/>
      <c r="AJ335" s="7"/>
      <c r="AK335" s="7"/>
      <c r="AL335" s="7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7"/>
      <c r="BB335" s="4"/>
      <c r="BC335" s="4"/>
      <c r="BD335" s="4"/>
      <c r="BE335" s="7"/>
      <c r="BF335" s="7"/>
      <c r="BG335" s="6"/>
      <c r="BH335" s="4"/>
      <c r="BI335" s="4"/>
      <c r="BJ335" s="4"/>
      <c r="BK335" s="4"/>
      <c r="BL335" s="6"/>
      <c r="BM335" s="6"/>
      <c r="BN335" s="6"/>
      <c r="BO335" s="6"/>
      <c r="BP335" s="6"/>
      <c r="BQ335" s="6"/>
      <c r="BR335" s="6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7"/>
      <c r="CD335" s="4"/>
      <c r="CE335" s="4"/>
      <c r="CF335" s="7"/>
      <c r="CG335" s="4"/>
      <c r="CH335" s="4"/>
      <c r="CI335" s="4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</row>
    <row r="336" spans="1:158" x14ac:dyDescent="0.25">
      <c r="A336" t="s">
        <v>86</v>
      </c>
      <c r="C336" s="5">
        <v>39566</v>
      </c>
      <c r="D336" s="4"/>
      <c r="E336" s="5"/>
      <c r="F336" s="4">
        <v>131</v>
      </c>
      <c r="G336" t="s">
        <v>76</v>
      </c>
      <c r="H336" s="6">
        <v>8.9</v>
      </c>
      <c r="I336">
        <v>750</v>
      </c>
      <c r="J336" s="4">
        <f>1000000/H336/I336</f>
        <v>149.81273408239699</v>
      </c>
      <c r="K336" s="4"/>
      <c r="L336" s="7"/>
      <c r="M336" s="7"/>
      <c r="N336" s="7"/>
      <c r="O336" s="7"/>
      <c r="P336" s="7"/>
      <c r="Q336" s="7"/>
      <c r="R336" s="7"/>
      <c r="S336" s="7"/>
      <c r="T336" s="7"/>
      <c r="U336" s="4">
        <v>498.48606624491219</v>
      </c>
      <c r="V336" s="7"/>
      <c r="W336" s="7"/>
      <c r="X336" s="7"/>
      <c r="Y336" s="7"/>
      <c r="Z336" s="7"/>
      <c r="AA336" s="7"/>
      <c r="AB336" s="4"/>
      <c r="AC336" s="7">
        <v>2.8766444826191657</v>
      </c>
      <c r="AD336" s="7"/>
      <c r="AE336" s="7"/>
      <c r="AF336" s="7"/>
      <c r="AG336" s="7"/>
      <c r="AH336" s="7"/>
      <c r="AI336" s="8"/>
      <c r="AJ336" s="7"/>
      <c r="AK336" s="7"/>
      <c r="AL336" s="7"/>
      <c r="AM336" s="4">
        <v>0</v>
      </c>
      <c r="AN336" s="4"/>
      <c r="AO336" s="4"/>
      <c r="AP336" s="4"/>
      <c r="AQ336" s="4">
        <v>367.38489019311623</v>
      </c>
      <c r="AR336" s="4"/>
      <c r="AS336" s="4"/>
      <c r="AT336" s="4"/>
      <c r="AU336" s="4"/>
      <c r="AV336" s="4"/>
      <c r="AW336" s="4"/>
      <c r="AX336" s="4">
        <v>14.202708267192367</v>
      </c>
      <c r="AY336" s="4">
        <v>0</v>
      </c>
      <c r="AZ336" s="4">
        <v>381.58759846030864</v>
      </c>
      <c r="BA336" s="7"/>
      <c r="BB336" s="4"/>
      <c r="BC336" s="4">
        <f>U336+AB336+AZ336</f>
        <v>880.07366470522084</v>
      </c>
      <c r="BD336" s="4"/>
      <c r="BE336" s="7">
        <f>AZ336/BC336</f>
        <v>0.4335859755423096</v>
      </c>
      <c r="BF336" s="7"/>
      <c r="BG336" s="6"/>
      <c r="BH336" s="4"/>
      <c r="BI336" s="4"/>
      <c r="BJ336" s="4"/>
      <c r="BK336" s="4"/>
      <c r="BL336" s="6"/>
      <c r="BM336" s="6"/>
      <c r="BN336" s="6"/>
      <c r="BO336" s="6"/>
      <c r="BP336" s="7">
        <f>U336/BC336</f>
        <v>0.5664140244576904</v>
      </c>
      <c r="BQ336" s="7">
        <f>AB336/BC336</f>
        <v>0</v>
      </c>
      <c r="BR336" s="7">
        <f>AZ336/BC336</f>
        <v>0.4335859755423096</v>
      </c>
      <c r="BS336" s="4">
        <v>149.36524357996407</v>
      </c>
      <c r="BT336" s="4">
        <v>0</v>
      </c>
      <c r="BU336" s="4">
        <v>96.716435026512642</v>
      </c>
      <c r="BV336" s="4">
        <v>48.210462219953811</v>
      </c>
      <c r="BW336" s="4"/>
      <c r="BX336" s="4"/>
      <c r="BY336" s="4"/>
      <c r="BZ336" s="4"/>
      <c r="CA336" s="4">
        <v>4.4383463334976145</v>
      </c>
      <c r="CB336" s="4"/>
      <c r="CC336" s="7"/>
      <c r="CD336" s="4"/>
      <c r="CE336" s="4"/>
      <c r="CF336" s="7"/>
      <c r="CG336" s="4"/>
      <c r="CH336" s="4"/>
      <c r="CI336" s="4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</row>
    <row r="337" spans="1:158" x14ac:dyDescent="0.25">
      <c r="A337" t="s">
        <v>86</v>
      </c>
      <c r="C337" s="5">
        <v>39580</v>
      </c>
      <c r="D337" s="4"/>
      <c r="E337" s="5"/>
      <c r="F337" s="4">
        <v>145</v>
      </c>
      <c r="G337" t="s">
        <v>76</v>
      </c>
      <c r="H337" s="6">
        <v>8.9</v>
      </c>
      <c r="I337">
        <v>750</v>
      </c>
      <c r="J337" s="4">
        <f>1000000/H337/I337</f>
        <v>149.81273408239699</v>
      </c>
      <c r="K337" s="4"/>
      <c r="L337" s="7"/>
      <c r="M337" s="7"/>
      <c r="N337" s="7"/>
      <c r="O337" s="7"/>
      <c r="P337" s="7"/>
      <c r="Q337" s="7"/>
      <c r="R337" s="7"/>
      <c r="S337" s="7"/>
      <c r="T337" s="7"/>
      <c r="U337" s="4">
        <v>520.36079204200064</v>
      </c>
      <c r="V337" s="7"/>
      <c r="W337" s="7"/>
      <c r="X337" s="7"/>
      <c r="Y337" s="7"/>
      <c r="Z337" s="7"/>
      <c r="AA337" s="7"/>
      <c r="AB337" s="4">
        <v>236.72493833257167</v>
      </c>
      <c r="AC337" s="7">
        <v>3.053525883613903</v>
      </c>
      <c r="AD337" s="7"/>
      <c r="AE337" s="7"/>
      <c r="AF337" s="7"/>
      <c r="AG337" s="7"/>
      <c r="AH337" s="7"/>
      <c r="AI337" s="8">
        <f>AC337/AB337</f>
        <v>1.2899046062160319E-2</v>
      </c>
      <c r="AJ337" s="7"/>
      <c r="AK337" s="7"/>
      <c r="AL337" s="7"/>
      <c r="AM337" s="4">
        <v>0</v>
      </c>
      <c r="AN337" s="4"/>
      <c r="AO337" s="4"/>
      <c r="AP337" s="4"/>
      <c r="AQ337" s="4">
        <v>536.57245399680733</v>
      </c>
      <c r="AR337" s="4"/>
      <c r="AS337" s="4"/>
      <c r="AT337" s="4"/>
      <c r="AU337" s="4"/>
      <c r="AV337" s="4"/>
      <c r="AW337" s="4"/>
      <c r="AX337" s="4">
        <v>19.311159943523815</v>
      </c>
      <c r="AY337" s="4">
        <v>369.89109643755353</v>
      </c>
      <c r="AZ337" s="4">
        <v>925.77471037788473</v>
      </c>
      <c r="BA337" s="7"/>
      <c r="BB337" s="4"/>
      <c r="BC337" s="4">
        <f>U337+AB337+AZ337</f>
        <v>1682.8604407524572</v>
      </c>
      <c r="BD337" s="4"/>
      <c r="BE337" s="7">
        <f>AZ337/BC337</f>
        <v>0.55011971757084221</v>
      </c>
      <c r="BF337" s="7"/>
      <c r="BG337" s="6"/>
      <c r="BH337" s="4"/>
      <c r="BI337" s="4"/>
      <c r="BJ337" s="4"/>
      <c r="BK337" s="4"/>
      <c r="BL337" s="6"/>
      <c r="BM337" s="6"/>
      <c r="BN337" s="6"/>
      <c r="BO337" s="6"/>
      <c r="BP337" s="7">
        <f>U337/BC337</f>
        <v>0.3092120887988381</v>
      </c>
      <c r="BQ337" s="7">
        <f>AB337/BC337</f>
        <v>0.14066819363031963</v>
      </c>
      <c r="BR337" s="7">
        <f>AZ337/BC337</f>
        <v>0.55011971757084221</v>
      </c>
      <c r="BS337" s="4">
        <v>160.20296232244968</v>
      </c>
      <c r="BT337" s="4">
        <v>0</v>
      </c>
      <c r="BU337" s="4">
        <v>102.10055909215978</v>
      </c>
      <c r="BV337" s="4">
        <v>53.668572763729465</v>
      </c>
      <c r="BW337" s="4"/>
      <c r="BX337" s="4"/>
      <c r="BY337" s="4"/>
      <c r="BZ337" s="4"/>
      <c r="CA337" s="4">
        <v>4.4338304665604413</v>
      </c>
      <c r="CB337" s="4"/>
      <c r="CC337" s="7"/>
      <c r="CD337" s="4"/>
      <c r="CE337" s="4"/>
      <c r="CF337" s="7"/>
      <c r="CG337" s="4"/>
      <c r="CH337" s="4"/>
      <c r="CI337" s="4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</row>
    <row r="338" spans="1:158" x14ac:dyDescent="0.25">
      <c r="A338" t="s">
        <v>86</v>
      </c>
      <c r="C338" s="5">
        <v>39594</v>
      </c>
      <c r="D338" s="4"/>
      <c r="E338" s="5"/>
      <c r="F338" s="4">
        <v>159</v>
      </c>
      <c r="G338" t="s">
        <v>76</v>
      </c>
      <c r="H338" s="6">
        <v>8.9</v>
      </c>
      <c r="I338">
        <v>750</v>
      </c>
      <c r="J338" s="4">
        <f>1000000/H338/I338</f>
        <v>149.81273408239699</v>
      </c>
      <c r="K338" s="4"/>
      <c r="L338" s="7"/>
      <c r="M338" s="7"/>
      <c r="N338" s="7"/>
      <c r="O338" s="7"/>
      <c r="P338" s="7"/>
      <c r="Q338" s="7"/>
      <c r="R338" s="7"/>
      <c r="S338" s="7"/>
      <c r="T338" s="7"/>
      <c r="U338" s="4">
        <v>497.05257789675272</v>
      </c>
      <c r="V338" s="7"/>
      <c r="W338" s="7"/>
      <c r="X338" s="7"/>
      <c r="Y338" s="7"/>
      <c r="Z338" s="7"/>
      <c r="AA338" s="7"/>
      <c r="AB338" s="4">
        <v>157.07257998996161</v>
      </c>
      <c r="AC338" s="7">
        <v>2.3516760045120084</v>
      </c>
      <c r="AD338" s="7"/>
      <c r="AE338" s="7"/>
      <c r="AF338" s="7"/>
      <c r="AG338" s="7"/>
      <c r="AH338" s="7"/>
      <c r="AI338" s="8">
        <f>AC338/AB338</f>
        <v>1.497190664762941E-2</v>
      </c>
      <c r="AJ338" s="7"/>
      <c r="AK338" s="7"/>
      <c r="AL338" s="7"/>
      <c r="AM338" s="4">
        <v>0</v>
      </c>
      <c r="AN338" s="4"/>
      <c r="AO338" s="4"/>
      <c r="AP338" s="4"/>
      <c r="AQ338" s="4">
        <v>292.31891065458763</v>
      </c>
      <c r="AR338" s="4"/>
      <c r="AS338" s="4"/>
      <c r="AT338" s="4"/>
      <c r="AU338" s="4"/>
      <c r="AV338" s="4"/>
      <c r="AW338" s="4"/>
      <c r="AX338" s="4">
        <v>14.339395460289387</v>
      </c>
      <c r="AY338" s="4">
        <v>635.14463251647578</v>
      </c>
      <c r="AZ338" s="4">
        <v>941.80293863135262</v>
      </c>
      <c r="BA338" s="7"/>
      <c r="BB338" s="4"/>
      <c r="BC338" s="4">
        <f>U338+AB338+AZ338</f>
        <v>1595.9280965180669</v>
      </c>
      <c r="BD338" s="4"/>
      <c r="BE338" s="7">
        <f>AZ338/BC338</f>
        <v>0.59012867853266149</v>
      </c>
      <c r="BF338" s="7"/>
      <c r="BG338" s="6"/>
      <c r="BH338" s="4"/>
      <c r="BI338" s="4"/>
      <c r="BJ338" s="4"/>
      <c r="BK338" s="4"/>
      <c r="BL338" s="6"/>
      <c r="BM338" s="6"/>
      <c r="BN338" s="6"/>
      <c r="BO338" s="6"/>
      <c r="BP338" s="7">
        <f>U338/BC338</f>
        <v>0.31145048387906854</v>
      </c>
      <c r="BQ338" s="7">
        <f>AB338/BC338</f>
        <v>9.8420837588270041E-2</v>
      </c>
      <c r="BR338" s="7">
        <f>AZ338/BC338</f>
        <v>0.59012867853266149</v>
      </c>
      <c r="BS338" s="4">
        <v>142.89223514637575</v>
      </c>
      <c r="BT338" s="4">
        <v>0</v>
      </c>
      <c r="BU338" s="4">
        <v>46.215608935644752</v>
      </c>
      <c r="BV338" s="4">
        <v>91.992020945046875</v>
      </c>
      <c r="BW338" s="4"/>
      <c r="BX338" s="4"/>
      <c r="BY338" s="4"/>
      <c r="BZ338" s="4"/>
      <c r="CA338" s="4">
        <v>4.6846052656841373</v>
      </c>
      <c r="CB338" s="4"/>
      <c r="CC338" s="7"/>
      <c r="CD338" s="4"/>
      <c r="CE338" s="4"/>
      <c r="CF338" s="7"/>
      <c r="CG338" s="4"/>
      <c r="CH338" s="4"/>
      <c r="CI338" s="4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</row>
    <row r="339" spans="1:158" x14ac:dyDescent="0.25">
      <c r="A339" t="s">
        <v>86</v>
      </c>
      <c r="C339" s="5">
        <v>39604</v>
      </c>
      <c r="D339" s="4">
        <v>8</v>
      </c>
      <c r="E339" s="5" t="s">
        <v>165</v>
      </c>
      <c r="F339" s="4">
        <v>169</v>
      </c>
      <c r="G339" t="s">
        <v>76</v>
      </c>
      <c r="H339" s="6">
        <v>8.9</v>
      </c>
      <c r="I339">
        <v>750</v>
      </c>
      <c r="J339" s="4">
        <f>1000000/H339/I339</f>
        <v>149.81273408239699</v>
      </c>
      <c r="K339" s="4"/>
      <c r="L339" s="7"/>
      <c r="M339" s="7"/>
      <c r="N339" s="7"/>
      <c r="O339" s="7"/>
      <c r="P339" s="7"/>
      <c r="Q339" s="7"/>
      <c r="R339" s="7"/>
      <c r="S339" s="7"/>
      <c r="T339" s="7"/>
      <c r="U339" s="4"/>
      <c r="V339" s="7"/>
      <c r="W339" s="7"/>
      <c r="X339" s="7"/>
      <c r="Y339" s="7"/>
      <c r="Z339" s="7"/>
      <c r="AA339" s="7"/>
      <c r="AB339" s="4"/>
      <c r="AC339" s="7"/>
      <c r="AD339" s="7"/>
      <c r="AE339" s="7"/>
      <c r="AF339" s="7"/>
      <c r="AG339" s="7"/>
      <c r="AH339" s="7"/>
      <c r="AI339" s="8"/>
      <c r="AJ339" s="7"/>
      <c r="AK339" s="7"/>
      <c r="AL339" s="7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7"/>
      <c r="BB339" s="4"/>
      <c r="BC339" s="4"/>
      <c r="BD339" s="4"/>
      <c r="BE339" s="7"/>
      <c r="BF339" s="7"/>
      <c r="BG339" s="6"/>
      <c r="BH339" s="4"/>
      <c r="BI339" s="4"/>
      <c r="BJ339" s="4"/>
      <c r="BK339" s="4"/>
      <c r="BL339" s="6"/>
      <c r="BM339" s="6"/>
      <c r="BN339" s="6"/>
      <c r="BO339" s="6"/>
      <c r="BP339" s="6"/>
      <c r="BQ339" s="6"/>
      <c r="BR339" s="6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7"/>
      <c r="CD339" s="4"/>
      <c r="CE339" s="4"/>
      <c r="CF339" s="7"/>
      <c r="CG339" s="4"/>
      <c r="CH339" s="4"/>
      <c r="CI339" s="4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</row>
    <row r="340" spans="1:158" x14ac:dyDescent="0.25">
      <c r="A340" t="s">
        <v>86</v>
      </c>
      <c r="C340" s="5">
        <v>39611</v>
      </c>
      <c r="D340" s="4">
        <v>9</v>
      </c>
      <c r="E340" s="5" t="s">
        <v>70</v>
      </c>
      <c r="F340" s="4">
        <v>176</v>
      </c>
      <c r="G340" t="s">
        <v>76</v>
      </c>
      <c r="H340" s="6">
        <v>8.9</v>
      </c>
      <c r="I340">
        <v>750</v>
      </c>
      <c r="J340" s="4">
        <f>1000000/H340/I340</f>
        <v>149.81273408239699</v>
      </c>
      <c r="K340" s="4"/>
      <c r="L340" s="7"/>
      <c r="M340" s="7"/>
      <c r="N340" s="7"/>
      <c r="O340" s="7"/>
      <c r="P340" s="7"/>
      <c r="Q340" s="7"/>
      <c r="R340" s="7"/>
      <c r="S340" s="7"/>
      <c r="T340" s="7"/>
      <c r="U340" s="4"/>
      <c r="V340" s="7"/>
      <c r="W340" s="7"/>
      <c r="X340" s="7"/>
      <c r="Y340" s="7"/>
      <c r="Z340" s="7"/>
      <c r="AA340" s="7"/>
      <c r="AB340" s="4"/>
      <c r="AC340" s="7"/>
      <c r="AD340" s="7"/>
      <c r="AE340" s="7"/>
      <c r="AF340" s="7"/>
      <c r="AG340" s="7"/>
      <c r="AH340" s="7"/>
      <c r="AI340" s="8"/>
      <c r="AJ340" s="7"/>
      <c r="AK340" s="7"/>
      <c r="AL340" s="7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>
        <v>677.43683816039265</v>
      </c>
      <c r="AZ340" s="4"/>
      <c r="BA340" s="7"/>
      <c r="BB340" s="4"/>
      <c r="BC340" s="4"/>
      <c r="BD340" s="4"/>
      <c r="BE340" s="7"/>
      <c r="BF340" s="4">
        <f>BH340*(1/(BG340/100))</f>
        <v>677.43683816039265</v>
      </c>
      <c r="BG340" s="6">
        <v>37.049999999999997</v>
      </c>
      <c r="BH340" s="4">
        <v>250.99034853842548</v>
      </c>
      <c r="BI340" s="4">
        <f>BF340-BH340</f>
        <v>426.4464896219672</v>
      </c>
      <c r="BJ340" s="4"/>
      <c r="BK340" s="4"/>
      <c r="BL340" s="6">
        <v>11.05684354794826</v>
      </c>
      <c r="BM340" s="6"/>
      <c r="BN340" s="6"/>
      <c r="BO340" s="6"/>
      <c r="BP340" s="6"/>
      <c r="BQ340" s="6"/>
      <c r="BR340" s="6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7"/>
      <c r="CD340" s="4"/>
      <c r="CE340" s="4"/>
      <c r="CF340" s="7"/>
      <c r="CG340" s="4"/>
      <c r="CH340" s="4"/>
      <c r="CI340" s="4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</row>
    <row r="341" spans="1:158" x14ac:dyDescent="0.25">
      <c r="A341" t="s">
        <v>84</v>
      </c>
      <c r="C341" s="5">
        <v>39435</v>
      </c>
      <c r="D341" s="4">
        <v>1</v>
      </c>
      <c r="E341" s="5" t="s">
        <v>167</v>
      </c>
      <c r="F341" s="4">
        <v>0</v>
      </c>
      <c r="G341" t="s">
        <v>77</v>
      </c>
      <c r="H341" s="6">
        <v>8.9</v>
      </c>
      <c r="I341">
        <v>750</v>
      </c>
      <c r="J341" s="4">
        <f>1000000/H341/I341</f>
        <v>149.81273408239699</v>
      </c>
      <c r="K341" s="4"/>
      <c r="L341" s="7"/>
      <c r="M341" s="7"/>
      <c r="N341" s="7"/>
      <c r="O341" s="7"/>
      <c r="P341" s="7"/>
      <c r="Q341" s="7"/>
      <c r="R341" s="7"/>
      <c r="S341" s="7"/>
      <c r="T341" s="7"/>
      <c r="U341" s="4"/>
      <c r="V341" s="7"/>
      <c r="W341" s="7"/>
      <c r="X341" s="7"/>
      <c r="Y341" s="7"/>
      <c r="Z341" s="7"/>
      <c r="AA341" s="7"/>
      <c r="AB341" s="4"/>
      <c r="AC341" s="7"/>
      <c r="AD341" s="7"/>
      <c r="AE341" s="7"/>
      <c r="AF341" s="7"/>
      <c r="AG341" s="7"/>
      <c r="AH341" s="7"/>
      <c r="AI341" s="8"/>
      <c r="AJ341" s="7"/>
      <c r="AK341" s="7"/>
      <c r="AL341" s="7"/>
      <c r="AM341" s="4">
        <v>0</v>
      </c>
      <c r="AN341" s="4"/>
      <c r="AO341" s="4"/>
      <c r="AP341" s="4"/>
      <c r="AQ341" s="4">
        <v>0</v>
      </c>
      <c r="AR341" s="4"/>
      <c r="AS341" s="4"/>
      <c r="AT341" s="4"/>
      <c r="AU341" s="4"/>
      <c r="AV341" s="4"/>
      <c r="AW341" s="4"/>
      <c r="AX341" s="4">
        <v>0</v>
      </c>
      <c r="AY341" s="4">
        <v>0</v>
      </c>
      <c r="AZ341" s="4"/>
      <c r="BA341" s="7"/>
      <c r="BB341" s="4"/>
      <c r="BC341" s="4"/>
      <c r="BD341" s="4"/>
      <c r="BE341" s="7"/>
      <c r="BF341" s="7"/>
      <c r="BG341" s="6"/>
      <c r="BH341" s="4"/>
      <c r="BI341" s="4"/>
      <c r="BJ341" s="4"/>
      <c r="BK341" s="4"/>
      <c r="BL341" s="6"/>
      <c r="BM341" s="6"/>
      <c r="BN341" s="6"/>
      <c r="BO341" s="6"/>
      <c r="BP341" s="6"/>
      <c r="BQ341" s="6"/>
      <c r="BR341" s="6"/>
      <c r="BS341" s="4">
        <v>0</v>
      </c>
      <c r="BT341" s="4">
        <v>0</v>
      </c>
      <c r="BU341" s="4">
        <v>0</v>
      </c>
      <c r="BV341" s="4">
        <v>0</v>
      </c>
      <c r="BW341" s="4"/>
      <c r="BX341" s="4"/>
      <c r="BY341" s="4"/>
      <c r="BZ341" s="4"/>
      <c r="CA341" s="4">
        <v>0</v>
      </c>
      <c r="CB341" s="4"/>
      <c r="CC341" s="7"/>
      <c r="CD341" s="4"/>
      <c r="CE341" s="4"/>
      <c r="CF341" s="7"/>
      <c r="CG341" s="4"/>
      <c r="CH341" s="4"/>
      <c r="CI341" s="4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</row>
    <row r="342" spans="1:158" x14ac:dyDescent="0.25">
      <c r="A342" t="s">
        <v>84</v>
      </c>
      <c r="C342" s="5">
        <v>39457</v>
      </c>
      <c r="D342" s="4">
        <v>4</v>
      </c>
      <c r="E342" t="s">
        <v>168</v>
      </c>
      <c r="F342" s="4">
        <v>22</v>
      </c>
      <c r="G342" t="s">
        <v>77</v>
      </c>
      <c r="H342" s="6">
        <v>8.9</v>
      </c>
      <c r="I342">
        <v>750</v>
      </c>
      <c r="J342" s="4">
        <f>1000000/H342/I342</f>
        <v>149.81273408239699</v>
      </c>
      <c r="K342" s="4"/>
      <c r="L342" s="7"/>
      <c r="M342" s="7"/>
      <c r="N342" s="7"/>
      <c r="O342" s="7"/>
      <c r="P342" s="7"/>
      <c r="Q342" s="7"/>
      <c r="R342" s="7"/>
      <c r="S342" s="7"/>
      <c r="T342" s="7"/>
      <c r="U342" s="4"/>
      <c r="V342" s="7"/>
      <c r="W342" s="7"/>
      <c r="X342" s="7"/>
      <c r="Y342" s="7"/>
      <c r="Z342" s="7"/>
      <c r="AA342" s="7"/>
      <c r="AB342" s="4"/>
      <c r="AC342" s="7"/>
      <c r="AD342" s="7"/>
      <c r="AE342" s="7"/>
      <c r="AF342" s="7"/>
      <c r="AG342" s="7"/>
      <c r="AH342" s="7"/>
      <c r="AI342" s="8"/>
      <c r="AJ342" s="7"/>
      <c r="AK342" s="7"/>
      <c r="AL342" s="7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7"/>
      <c r="BB342" s="4"/>
      <c r="BC342" s="4"/>
      <c r="BD342" s="4"/>
      <c r="BE342" s="7"/>
      <c r="BF342" s="7"/>
      <c r="BG342" s="6"/>
      <c r="BH342" s="4"/>
      <c r="BI342" s="4"/>
      <c r="BJ342" s="4"/>
      <c r="BK342" s="4"/>
      <c r="BL342" s="6"/>
      <c r="BM342" s="6"/>
      <c r="BN342" s="6"/>
      <c r="BO342" s="6"/>
      <c r="BP342" s="6"/>
      <c r="BQ342" s="6"/>
      <c r="BR342" s="6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7"/>
      <c r="CD342" s="4"/>
      <c r="CE342" s="4"/>
      <c r="CF342" s="7"/>
      <c r="CG342" s="4"/>
      <c r="CH342" s="4"/>
      <c r="CI342" s="4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</row>
    <row r="343" spans="1:158" x14ac:dyDescent="0.25">
      <c r="A343" t="s">
        <v>84</v>
      </c>
      <c r="C343" s="5">
        <v>39462</v>
      </c>
      <c r="D343" s="4"/>
      <c r="E343" s="5"/>
      <c r="F343" s="4">
        <v>27</v>
      </c>
      <c r="G343" t="s">
        <v>77</v>
      </c>
      <c r="H343" s="6">
        <v>8.9</v>
      </c>
      <c r="I343">
        <v>750</v>
      </c>
      <c r="J343" s="4">
        <f>1000000/H343/I343</f>
        <v>149.81273408239699</v>
      </c>
      <c r="K343" s="4"/>
      <c r="L343" s="7"/>
      <c r="M343" s="6">
        <v>7.55</v>
      </c>
      <c r="N343" s="6"/>
      <c r="O343" s="6"/>
      <c r="P343" s="7"/>
      <c r="Q343" s="7"/>
      <c r="R343" s="7"/>
      <c r="S343" s="7"/>
      <c r="T343" s="7"/>
      <c r="U343" s="4"/>
      <c r="V343" s="7"/>
      <c r="W343" s="7"/>
      <c r="X343" s="7"/>
      <c r="Y343" s="7"/>
      <c r="Z343" s="7"/>
      <c r="AA343" s="7"/>
      <c r="AB343" s="4"/>
      <c r="AC343" s="7"/>
      <c r="AD343" s="7"/>
      <c r="AE343" s="7"/>
      <c r="AF343" s="7"/>
      <c r="AG343" s="7"/>
      <c r="AH343" s="7"/>
      <c r="AI343" s="8"/>
      <c r="AJ343" s="7"/>
      <c r="AK343" s="7"/>
      <c r="AL343" s="7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7"/>
      <c r="BB343" s="4"/>
      <c r="BC343" s="4"/>
      <c r="BD343" s="4"/>
      <c r="BE343" s="7"/>
      <c r="BF343" s="7"/>
      <c r="BG343" s="6"/>
      <c r="BH343" s="4"/>
      <c r="BI343" s="4"/>
      <c r="BJ343" s="4"/>
      <c r="BK343" s="4"/>
      <c r="BL343" s="6"/>
      <c r="BM343" s="6"/>
      <c r="BN343" s="6"/>
      <c r="BO343" s="6"/>
      <c r="BP343" s="6"/>
      <c r="BQ343" s="6"/>
      <c r="BR343" s="6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7"/>
      <c r="CD343" s="4"/>
      <c r="CE343" s="4"/>
      <c r="CF343" s="7"/>
      <c r="CG343" s="4"/>
      <c r="CH343" s="4"/>
      <c r="CI343" s="4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</row>
    <row r="344" spans="1:158" x14ac:dyDescent="0.25">
      <c r="A344" t="s">
        <v>84</v>
      </c>
      <c r="C344" s="5">
        <v>39463</v>
      </c>
      <c r="D344" s="4"/>
      <c r="E344" s="5"/>
      <c r="F344" s="4">
        <v>28</v>
      </c>
      <c r="G344" t="s">
        <v>77</v>
      </c>
      <c r="H344" s="6">
        <v>8.9</v>
      </c>
      <c r="I344">
        <v>750</v>
      </c>
      <c r="J344" s="4">
        <f>1000000/H344/I344</f>
        <v>149.81273408239699</v>
      </c>
      <c r="K344" s="4"/>
      <c r="L344" s="7"/>
      <c r="M344" s="7"/>
      <c r="N344" s="7"/>
      <c r="O344" s="7"/>
      <c r="P344" s="7"/>
      <c r="Q344" s="7"/>
      <c r="R344" s="7"/>
      <c r="S344" s="7"/>
      <c r="T344" s="7"/>
      <c r="U344" s="4"/>
      <c r="V344" s="7"/>
      <c r="W344" s="7"/>
      <c r="X344" s="7"/>
      <c r="Y344" s="7"/>
      <c r="Z344" s="7"/>
      <c r="AA344" s="7"/>
      <c r="AB344" s="4"/>
      <c r="AC344" s="7">
        <v>0.41737828947368416</v>
      </c>
      <c r="AD344" s="7"/>
      <c r="AE344" s="7"/>
      <c r="AF344" s="7"/>
      <c r="AG344" s="7"/>
      <c r="AH344" s="7"/>
      <c r="AI344" s="8"/>
      <c r="AJ344" s="7"/>
      <c r="AK344" s="7"/>
      <c r="AL344" s="7"/>
      <c r="AM344" s="4">
        <v>0</v>
      </c>
      <c r="AN344" s="4"/>
      <c r="AO344" s="4"/>
      <c r="AP344" s="4"/>
      <c r="AQ344" s="4">
        <v>0</v>
      </c>
      <c r="AR344" s="4"/>
      <c r="AS344" s="4"/>
      <c r="AT344" s="4"/>
      <c r="AU344" s="4"/>
      <c r="AV344" s="4"/>
      <c r="AW344" s="4"/>
      <c r="AX344" s="4">
        <v>0</v>
      </c>
      <c r="AY344" s="4">
        <v>0</v>
      </c>
      <c r="AZ344" s="4"/>
      <c r="BA344" s="7"/>
      <c r="BB344" s="4"/>
      <c r="BC344" s="4"/>
      <c r="BD344" s="4"/>
      <c r="BE344" s="7"/>
      <c r="BF344" s="7"/>
      <c r="BG344" s="6"/>
      <c r="BH344" s="4"/>
      <c r="BI344" s="4"/>
      <c r="BJ344" s="4"/>
      <c r="BK344" s="4"/>
      <c r="BL344" s="6"/>
      <c r="BM344" s="6"/>
      <c r="BN344" s="6"/>
      <c r="BO344" s="6"/>
      <c r="BP344" s="6"/>
      <c r="BQ344" s="6"/>
      <c r="BR344" s="6"/>
      <c r="BS344" s="4">
        <v>0</v>
      </c>
      <c r="BT344" s="4">
        <v>0</v>
      </c>
      <c r="BU344" s="4">
        <v>0</v>
      </c>
      <c r="BV344" s="4">
        <v>0</v>
      </c>
      <c r="BW344" s="4"/>
      <c r="BX344" s="4"/>
      <c r="BY344" s="4"/>
      <c r="BZ344" s="4"/>
      <c r="CA344" s="4">
        <v>0</v>
      </c>
      <c r="CB344" s="4"/>
      <c r="CC344" s="7"/>
      <c r="CD344" s="4"/>
      <c r="CE344" s="4"/>
      <c r="CF344" s="7"/>
      <c r="CG344" s="4"/>
      <c r="CH344" s="4"/>
      <c r="CI344" s="4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</row>
    <row r="345" spans="1:158" x14ac:dyDescent="0.25">
      <c r="A345" t="s">
        <v>84</v>
      </c>
      <c r="C345" s="5">
        <v>39470</v>
      </c>
      <c r="D345" s="4"/>
      <c r="E345" s="5"/>
      <c r="F345" s="4">
        <v>35</v>
      </c>
      <c r="G345" t="s">
        <v>77</v>
      </c>
      <c r="H345" s="6">
        <v>8.9</v>
      </c>
      <c r="I345">
        <v>750</v>
      </c>
      <c r="J345" s="4">
        <f>1000000/H345/I345</f>
        <v>149.81273408239699</v>
      </c>
      <c r="K345" s="4"/>
      <c r="L345" s="7"/>
      <c r="M345" s="6">
        <v>10.3</v>
      </c>
      <c r="N345" s="6"/>
      <c r="O345" s="6"/>
      <c r="P345" s="7"/>
      <c r="Q345" s="7"/>
      <c r="R345" s="7"/>
      <c r="S345" s="7"/>
      <c r="T345" s="7"/>
      <c r="U345" s="4"/>
      <c r="V345" s="7"/>
      <c r="W345" s="7"/>
      <c r="X345" s="7"/>
      <c r="Y345" s="7"/>
      <c r="Z345" s="7"/>
      <c r="AA345" s="7"/>
      <c r="AB345" s="4"/>
      <c r="AC345" s="7"/>
      <c r="AD345" s="7"/>
      <c r="AE345" s="7"/>
      <c r="AF345" s="7"/>
      <c r="AG345" s="7"/>
      <c r="AH345" s="7"/>
      <c r="AI345" s="8"/>
      <c r="AJ345" s="7"/>
      <c r="AK345" s="7"/>
      <c r="AL345" s="7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7"/>
      <c r="BB345" s="4"/>
      <c r="BC345" s="4"/>
      <c r="BD345" s="4"/>
      <c r="BE345" s="7"/>
      <c r="BF345" s="7"/>
      <c r="BG345" s="6"/>
      <c r="BH345" s="4"/>
      <c r="BI345" s="4"/>
      <c r="BJ345" s="4"/>
      <c r="BK345" s="4"/>
      <c r="BL345" s="6"/>
      <c r="BM345" s="6"/>
      <c r="BN345" s="6"/>
      <c r="BO345" s="6"/>
      <c r="BP345" s="6"/>
      <c r="BQ345" s="6"/>
      <c r="BR345" s="6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7"/>
      <c r="CD345" s="4"/>
      <c r="CE345" s="4"/>
      <c r="CF345" s="7"/>
      <c r="CG345" s="4"/>
      <c r="CH345" s="4"/>
      <c r="CI345" s="4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</row>
    <row r="346" spans="1:158" x14ac:dyDescent="0.25">
      <c r="A346" t="s">
        <v>84</v>
      </c>
      <c r="C346" s="5">
        <v>39472</v>
      </c>
      <c r="D346" s="4"/>
      <c r="E346" s="5"/>
      <c r="F346" s="4">
        <v>37</v>
      </c>
      <c r="G346" t="s">
        <v>77</v>
      </c>
      <c r="H346" s="6">
        <v>8.9</v>
      </c>
      <c r="I346">
        <v>750</v>
      </c>
      <c r="J346" s="4">
        <f>1000000/H346/I346</f>
        <v>149.81273408239699</v>
      </c>
      <c r="K346" s="4"/>
      <c r="L346" s="7"/>
      <c r="M346" s="7"/>
      <c r="N346" s="7"/>
      <c r="O346" s="7"/>
      <c r="P346" s="7"/>
      <c r="Q346" s="7"/>
      <c r="R346" s="7"/>
      <c r="S346" s="7"/>
      <c r="T346" s="7"/>
      <c r="U346" s="4"/>
      <c r="V346" s="7"/>
      <c r="W346" s="7"/>
      <c r="X346" s="7"/>
      <c r="Y346" s="7"/>
      <c r="Z346" s="7"/>
      <c r="AA346" s="7"/>
      <c r="AB346" s="4"/>
      <c r="AC346" s="7">
        <v>0.77669736842105253</v>
      </c>
      <c r="AD346" s="7"/>
      <c r="AE346" s="7"/>
      <c r="AF346" s="7"/>
      <c r="AG346" s="7"/>
      <c r="AH346" s="7"/>
      <c r="AI346" s="8"/>
      <c r="AJ346" s="7"/>
      <c r="AK346" s="7"/>
      <c r="AL346" s="7"/>
      <c r="AM346" s="4">
        <v>0</v>
      </c>
      <c r="AN346" s="4"/>
      <c r="AO346" s="4"/>
      <c r="AP346" s="4"/>
      <c r="AQ346" s="4">
        <v>0</v>
      </c>
      <c r="AR346" s="4"/>
      <c r="AS346" s="4"/>
      <c r="AT346" s="4"/>
      <c r="AU346" s="4"/>
      <c r="AV346" s="4"/>
      <c r="AW346" s="4"/>
      <c r="AX346" s="4">
        <v>0</v>
      </c>
      <c r="AY346" s="4">
        <v>0</v>
      </c>
      <c r="AZ346" s="4"/>
      <c r="BA346" s="7"/>
      <c r="BB346" s="4"/>
      <c r="BC346" s="4"/>
      <c r="BD346" s="4"/>
      <c r="BE346" s="7"/>
      <c r="BF346" s="7"/>
      <c r="BG346" s="6"/>
      <c r="BH346" s="4"/>
      <c r="BI346" s="4"/>
      <c r="BJ346" s="4"/>
      <c r="BK346" s="4"/>
      <c r="BL346" s="6"/>
      <c r="BM346" s="6"/>
      <c r="BN346" s="6"/>
      <c r="BO346" s="6"/>
      <c r="BP346" s="6"/>
      <c r="BQ346" s="6"/>
      <c r="BR346" s="6"/>
      <c r="BS346" s="4">
        <v>0</v>
      </c>
      <c r="BT346" s="4">
        <v>0</v>
      </c>
      <c r="BU346" s="4">
        <v>0</v>
      </c>
      <c r="BV346" s="4">
        <v>0</v>
      </c>
      <c r="BW346" s="4"/>
      <c r="BX346" s="4"/>
      <c r="BY346" s="4"/>
      <c r="BZ346" s="4"/>
      <c r="CA346" s="4">
        <v>0</v>
      </c>
      <c r="CB346" s="4"/>
      <c r="CC346" s="7"/>
      <c r="CD346" s="4"/>
      <c r="CE346" s="4"/>
      <c r="CF346" s="7"/>
      <c r="CG346" s="4"/>
      <c r="CH346" s="4"/>
      <c r="CI346" s="4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</row>
    <row r="347" spans="1:158" x14ac:dyDescent="0.25">
      <c r="A347" t="s">
        <v>84</v>
      </c>
      <c r="C347" s="5">
        <v>39476</v>
      </c>
      <c r="D347" s="4"/>
      <c r="E347" s="5"/>
      <c r="F347" s="4">
        <v>41</v>
      </c>
      <c r="G347" t="s">
        <v>77</v>
      </c>
      <c r="H347" s="6">
        <v>8.9</v>
      </c>
      <c r="I347">
        <v>750</v>
      </c>
      <c r="J347" s="4">
        <f>1000000/H347/I347</f>
        <v>149.81273408239699</v>
      </c>
      <c r="K347" s="4"/>
      <c r="L347" s="7"/>
      <c r="M347" s="6">
        <v>11.6</v>
      </c>
      <c r="N347" s="6"/>
      <c r="O347" s="6"/>
      <c r="P347" s="7"/>
      <c r="Q347" s="7"/>
      <c r="R347" s="7"/>
      <c r="S347" s="7"/>
      <c r="T347" s="7"/>
      <c r="U347" s="4"/>
      <c r="V347" s="7"/>
      <c r="W347" s="7"/>
      <c r="X347" s="7"/>
      <c r="Y347" s="7"/>
      <c r="Z347" s="7"/>
      <c r="AA347" s="7"/>
      <c r="AB347" s="4"/>
      <c r="AC347" s="7"/>
      <c r="AD347" s="7"/>
      <c r="AE347" s="7"/>
      <c r="AF347" s="7"/>
      <c r="AG347" s="7"/>
      <c r="AH347" s="7"/>
      <c r="AI347" s="8"/>
      <c r="AJ347" s="7"/>
      <c r="AK347" s="7"/>
      <c r="AL347" s="7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7"/>
      <c r="BB347" s="4"/>
      <c r="BC347" s="4"/>
      <c r="BD347" s="4"/>
      <c r="BE347" s="7"/>
      <c r="BF347" s="7"/>
      <c r="BG347" s="6"/>
      <c r="BH347" s="4"/>
      <c r="BI347" s="4"/>
      <c r="BJ347" s="4"/>
      <c r="BK347" s="4"/>
      <c r="BL347" s="6"/>
      <c r="BM347" s="6"/>
      <c r="BN347" s="6"/>
      <c r="BO347" s="6"/>
      <c r="BP347" s="6"/>
      <c r="BQ347" s="6"/>
      <c r="BR347" s="6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7"/>
      <c r="CD347" s="4"/>
      <c r="CE347" s="4"/>
      <c r="CF347" s="7"/>
      <c r="CG347" s="4"/>
      <c r="CH347" s="4"/>
      <c r="CI347" s="4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</row>
    <row r="348" spans="1:158" x14ac:dyDescent="0.25">
      <c r="A348" t="s">
        <v>84</v>
      </c>
      <c r="C348" s="5">
        <v>39485</v>
      </c>
      <c r="D348" s="4"/>
      <c r="E348" s="5"/>
      <c r="F348" s="4">
        <v>50</v>
      </c>
      <c r="G348" t="s">
        <v>77</v>
      </c>
      <c r="H348" s="6">
        <v>8.9</v>
      </c>
      <c r="I348">
        <v>750</v>
      </c>
      <c r="J348" s="4">
        <f>1000000/H348/I348</f>
        <v>149.81273408239699</v>
      </c>
      <c r="K348" s="4"/>
      <c r="L348" s="7"/>
      <c r="M348" s="6">
        <v>13.75</v>
      </c>
      <c r="N348" s="6"/>
      <c r="O348" s="6"/>
      <c r="P348" s="7"/>
      <c r="Q348" s="7"/>
      <c r="R348" s="7"/>
      <c r="S348" s="7"/>
      <c r="T348" s="7"/>
      <c r="U348" s="4"/>
      <c r="V348" s="7"/>
      <c r="W348" s="7"/>
      <c r="X348" s="7"/>
      <c r="Y348" s="7"/>
      <c r="Z348" s="7"/>
      <c r="AA348" s="7"/>
      <c r="AB348" s="4"/>
      <c r="AC348" s="7"/>
      <c r="AD348" s="7"/>
      <c r="AE348" s="7"/>
      <c r="AF348" s="7"/>
      <c r="AG348" s="7"/>
      <c r="AH348" s="7"/>
      <c r="AI348" s="8"/>
      <c r="AJ348" s="7"/>
      <c r="AK348" s="7"/>
      <c r="AL348" s="7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7"/>
      <c r="BB348" s="4"/>
      <c r="BC348" s="4"/>
      <c r="BD348" s="4"/>
      <c r="BE348" s="7"/>
      <c r="BF348" s="7"/>
      <c r="BG348" s="6"/>
      <c r="BH348" s="4"/>
      <c r="BI348" s="4"/>
      <c r="BJ348" s="4"/>
      <c r="BK348" s="4"/>
      <c r="BL348" s="6"/>
      <c r="BM348" s="6"/>
      <c r="BN348" s="6"/>
      <c r="BO348" s="6"/>
      <c r="BP348" s="6"/>
      <c r="BQ348" s="6"/>
      <c r="BR348" s="6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7"/>
      <c r="CD348" s="4"/>
      <c r="CE348" s="4"/>
      <c r="CF348" s="7"/>
      <c r="CG348" s="4"/>
      <c r="CH348" s="4"/>
      <c r="CI348" s="4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</row>
    <row r="349" spans="1:158" x14ac:dyDescent="0.25">
      <c r="A349" t="s">
        <v>84</v>
      </c>
      <c r="C349" s="5">
        <v>39487</v>
      </c>
      <c r="D349" s="4">
        <v>5</v>
      </c>
      <c r="E349" t="s">
        <v>164</v>
      </c>
      <c r="F349" s="4">
        <v>52</v>
      </c>
      <c r="G349" t="s">
        <v>77</v>
      </c>
      <c r="H349" s="6">
        <v>8.9</v>
      </c>
      <c r="I349">
        <v>750</v>
      </c>
      <c r="J349" s="4">
        <f>1000000/H349/I349</f>
        <v>149.81273408239699</v>
      </c>
      <c r="K349" s="4"/>
      <c r="L349" s="7"/>
      <c r="M349" s="7"/>
      <c r="N349" s="7"/>
      <c r="O349" s="7"/>
      <c r="P349" s="7"/>
      <c r="Q349" s="7"/>
      <c r="R349" s="7"/>
      <c r="S349" s="7"/>
      <c r="T349" s="7"/>
      <c r="U349" s="4"/>
      <c r="V349" s="7"/>
      <c r="W349" s="7"/>
      <c r="X349" s="7"/>
      <c r="Y349" s="7"/>
      <c r="Z349" s="7"/>
      <c r="AA349" s="7"/>
      <c r="AB349" s="4"/>
      <c r="AC349" s="7"/>
      <c r="AD349" s="7"/>
      <c r="AE349" s="7"/>
      <c r="AF349" s="7"/>
      <c r="AG349" s="7"/>
      <c r="AH349" s="7"/>
      <c r="AI349" s="8"/>
      <c r="AJ349" s="7"/>
      <c r="AK349" s="7"/>
      <c r="AL349" s="7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7"/>
      <c r="BB349" s="4"/>
      <c r="BC349" s="4"/>
      <c r="BD349" s="4"/>
      <c r="BE349" s="7"/>
      <c r="BF349" s="7"/>
      <c r="BG349" s="6"/>
      <c r="BH349" s="4"/>
      <c r="BI349" s="4"/>
      <c r="BJ349" s="4"/>
      <c r="BK349" s="4"/>
      <c r="BL349" s="6"/>
      <c r="BM349" s="6"/>
      <c r="BN349" s="6"/>
      <c r="BO349" s="6"/>
      <c r="BP349" s="6"/>
      <c r="BQ349" s="6"/>
      <c r="BR349" s="6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7"/>
      <c r="CD349" s="4"/>
      <c r="CE349" s="4"/>
      <c r="CF349" s="7"/>
      <c r="CG349" s="4"/>
      <c r="CH349" s="4"/>
      <c r="CI349" s="4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</row>
    <row r="350" spans="1:158" x14ac:dyDescent="0.25">
      <c r="A350" t="s">
        <v>84</v>
      </c>
      <c r="C350" s="5">
        <v>39489</v>
      </c>
      <c r="D350" s="4"/>
      <c r="E350" s="5"/>
      <c r="F350" s="4">
        <v>54</v>
      </c>
      <c r="G350" t="s">
        <v>77</v>
      </c>
      <c r="H350" s="6">
        <v>8.9</v>
      </c>
      <c r="I350">
        <v>750</v>
      </c>
      <c r="J350" s="4">
        <f>1000000/H350/I350</f>
        <v>149.81273408239699</v>
      </c>
      <c r="K350" s="4"/>
      <c r="L350" s="7"/>
      <c r="M350" s="6">
        <v>13.8</v>
      </c>
      <c r="N350" s="6"/>
      <c r="O350" s="6"/>
      <c r="P350" s="7"/>
      <c r="Q350" s="7"/>
      <c r="R350" s="7"/>
      <c r="S350" s="7"/>
      <c r="T350" s="7"/>
      <c r="U350" s="4">
        <v>128.44525839784015</v>
      </c>
      <c r="V350" s="7"/>
      <c r="W350" s="7"/>
      <c r="X350" s="7"/>
      <c r="Y350" s="7"/>
      <c r="Z350" s="7"/>
      <c r="AA350" s="7"/>
      <c r="AB350" s="4">
        <v>118.45227891275427</v>
      </c>
      <c r="AC350" s="7">
        <v>2.517138607951666</v>
      </c>
      <c r="AD350" s="7"/>
      <c r="AE350" s="7"/>
      <c r="AF350" s="7"/>
      <c r="AG350" s="7"/>
      <c r="AH350" s="7"/>
      <c r="AI350" s="8">
        <f>AC350/AB350</f>
        <v>2.1250233689515237E-2</v>
      </c>
      <c r="AJ350" s="7"/>
      <c r="AK350" s="7"/>
      <c r="AL350" s="7"/>
      <c r="AM350" s="4">
        <v>12.255513406080127</v>
      </c>
      <c r="AN350" s="4"/>
      <c r="AO350" s="4"/>
      <c r="AP350" s="4"/>
      <c r="AQ350" s="4">
        <v>6.8101079132516249</v>
      </c>
      <c r="AR350" s="4"/>
      <c r="AS350" s="4"/>
      <c r="AT350" s="4"/>
      <c r="AU350" s="4"/>
      <c r="AV350" s="4"/>
      <c r="AW350" s="4"/>
      <c r="AX350" s="4">
        <v>0</v>
      </c>
      <c r="AY350" s="4">
        <v>0</v>
      </c>
      <c r="AZ350" s="4">
        <v>19.065621319331751</v>
      </c>
      <c r="BA350" s="7"/>
      <c r="BB350" s="4"/>
      <c r="BC350" s="4">
        <f>U350+AB350+AZ350</f>
        <v>265.96315862992617</v>
      </c>
      <c r="BD350" s="4"/>
      <c r="BE350" s="7">
        <f>AZ350/BC350</f>
        <v>7.1685196617252409E-2</v>
      </c>
      <c r="BF350" s="7"/>
      <c r="BG350" s="6"/>
      <c r="BH350" s="4"/>
      <c r="BI350" s="4"/>
      <c r="BJ350" s="4"/>
      <c r="BK350" s="4"/>
      <c r="BL350" s="6"/>
      <c r="BM350" s="6"/>
      <c r="BN350" s="6"/>
      <c r="BO350" s="6"/>
      <c r="BP350" s="7">
        <f>U350/BC350</f>
        <v>0.48294379965822637</v>
      </c>
      <c r="BQ350" s="7">
        <f>AB350/BC350</f>
        <v>0.44537100372452121</v>
      </c>
      <c r="BR350" s="7">
        <f>AZ350/BC350</f>
        <v>7.1685196617252409E-2</v>
      </c>
      <c r="BS350" s="4">
        <v>142.21487591201441</v>
      </c>
      <c r="BT350" s="4">
        <v>127.57200998398348</v>
      </c>
      <c r="BU350" s="4">
        <v>14.642865928030943</v>
      </c>
      <c r="BV350" s="4">
        <v>0</v>
      </c>
      <c r="BW350" s="4"/>
      <c r="BX350" s="4"/>
      <c r="BY350" s="4"/>
      <c r="BZ350" s="4"/>
      <c r="CA350" s="4">
        <v>0</v>
      </c>
      <c r="CB350" s="4"/>
      <c r="CC350" s="7"/>
      <c r="CD350" s="4"/>
      <c r="CE350" s="4"/>
      <c r="CF350" s="7"/>
      <c r="CG350" s="4"/>
      <c r="CH350" s="4"/>
      <c r="CI350" s="4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</row>
    <row r="351" spans="1:158" x14ac:dyDescent="0.25">
      <c r="A351" t="s">
        <v>84</v>
      </c>
      <c r="C351" s="5">
        <v>39491</v>
      </c>
      <c r="D351" s="4"/>
      <c r="E351" s="5"/>
      <c r="F351" s="4">
        <v>56</v>
      </c>
      <c r="G351" t="s">
        <v>77</v>
      </c>
      <c r="H351" s="6">
        <v>8.9</v>
      </c>
      <c r="I351">
        <v>750</v>
      </c>
      <c r="J351" s="4">
        <f>1000000/H351/I351</f>
        <v>149.81273408239699</v>
      </c>
      <c r="K351" s="4"/>
      <c r="L351" s="7"/>
      <c r="M351" s="6">
        <v>14.8</v>
      </c>
      <c r="N351" s="6"/>
      <c r="O351" s="6"/>
      <c r="P351" s="7"/>
      <c r="Q351" s="7"/>
      <c r="R351" s="7"/>
      <c r="S351" s="7"/>
      <c r="T351" s="7"/>
      <c r="U351" s="4"/>
      <c r="V351" s="7"/>
      <c r="W351" s="7"/>
      <c r="X351" s="7"/>
      <c r="Y351" s="7"/>
      <c r="Z351" s="7"/>
      <c r="AA351" s="7"/>
      <c r="AB351" s="4"/>
      <c r="AC351" s="7"/>
      <c r="AD351" s="7"/>
      <c r="AE351" s="7"/>
      <c r="AF351" s="7"/>
      <c r="AG351" s="7"/>
      <c r="AH351" s="7"/>
      <c r="AI351" s="8"/>
      <c r="AJ351" s="7"/>
      <c r="AK351" s="7"/>
      <c r="AL351" s="7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7"/>
      <c r="BB351" s="4"/>
      <c r="BC351" s="4"/>
      <c r="BD351" s="4"/>
      <c r="BE351" s="7"/>
      <c r="BF351" s="7"/>
      <c r="BG351" s="6"/>
      <c r="BH351" s="4"/>
      <c r="BI351" s="4"/>
      <c r="BJ351" s="4"/>
      <c r="BK351" s="4"/>
      <c r="BL351" s="6"/>
      <c r="BM351" s="6"/>
      <c r="BN351" s="6"/>
      <c r="BO351" s="6"/>
      <c r="BP351" s="6"/>
      <c r="BQ351" s="6"/>
      <c r="BR351" s="6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7"/>
      <c r="CD351" s="4"/>
      <c r="CE351" s="4"/>
      <c r="CF351" s="7"/>
      <c r="CG351" s="4"/>
      <c r="CH351" s="4"/>
      <c r="CI351" s="4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</row>
    <row r="352" spans="1:158" x14ac:dyDescent="0.25">
      <c r="A352" t="s">
        <v>84</v>
      </c>
      <c r="C352" s="5">
        <v>39496</v>
      </c>
      <c r="D352" s="4"/>
      <c r="E352" s="5"/>
      <c r="F352" s="4">
        <v>61</v>
      </c>
      <c r="G352" t="s">
        <v>77</v>
      </c>
      <c r="H352" s="6">
        <v>8.9</v>
      </c>
      <c r="I352">
        <v>750</v>
      </c>
      <c r="J352" s="4">
        <f>1000000/H352/I352</f>
        <v>149.81273408239699</v>
      </c>
      <c r="K352" s="4"/>
      <c r="L352" s="7"/>
      <c r="M352" s="6">
        <v>16.55</v>
      </c>
      <c r="N352" s="6"/>
      <c r="O352" s="6"/>
      <c r="P352" s="7"/>
      <c r="Q352" s="7"/>
      <c r="R352" s="7"/>
      <c r="S352" s="7"/>
      <c r="T352" s="7"/>
      <c r="U352" s="4"/>
      <c r="V352" s="7"/>
      <c r="W352" s="7"/>
      <c r="X352" s="7"/>
      <c r="Y352" s="7"/>
      <c r="Z352" s="7"/>
      <c r="AA352" s="7"/>
      <c r="AB352" s="4"/>
      <c r="AC352" s="7"/>
      <c r="AD352" s="7"/>
      <c r="AE352" s="7"/>
      <c r="AF352" s="7"/>
      <c r="AG352" s="7"/>
      <c r="AH352" s="7"/>
      <c r="AI352" s="8"/>
      <c r="AJ352" s="7"/>
      <c r="AK352" s="7"/>
      <c r="AL352" s="7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7"/>
      <c r="BB352" s="4"/>
      <c r="BC352" s="4"/>
      <c r="BD352" s="4"/>
      <c r="BE352" s="7"/>
      <c r="BF352" s="7"/>
      <c r="BG352" s="6"/>
      <c r="BH352" s="4"/>
      <c r="BI352" s="4"/>
      <c r="BJ352" s="4"/>
      <c r="BK352" s="4"/>
      <c r="BL352" s="6"/>
      <c r="BM352" s="6"/>
      <c r="BN352" s="6"/>
      <c r="BO352" s="6"/>
      <c r="BP352" s="6"/>
      <c r="BQ352" s="6"/>
      <c r="BR352" s="6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7"/>
      <c r="CD352" s="4"/>
      <c r="CE352" s="4"/>
      <c r="CF352" s="7"/>
      <c r="CG352" s="4"/>
      <c r="CH352" s="4"/>
      <c r="CI352" s="4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</row>
    <row r="353" spans="1:158" x14ac:dyDescent="0.25">
      <c r="A353" t="s">
        <v>84</v>
      </c>
      <c r="C353" s="5">
        <v>39503</v>
      </c>
      <c r="D353" s="4"/>
      <c r="E353" s="5"/>
      <c r="F353" s="4">
        <v>68</v>
      </c>
      <c r="G353" t="s">
        <v>77</v>
      </c>
      <c r="H353" s="6">
        <v>8.9</v>
      </c>
      <c r="I353">
        <v>750</v>
      </c>
      <c r="J353" s="4">
        <f>1000000/H353/I353</f>
        <v>149.81273408239699</v>
      </c>
      <c r="K353" s="4"/>
      <c r="L353" s="7"/>
      <c r="M353" s="7"/>
      <c r="N353" s="7"/>
      <c r="O353" s="7"/>
      <c r="P353" s="7"/>
      <c r="Q353" s="7"/>
      <c r="R353" s="7"/>
      <c r="S353" s="7"/>
      <c r="T353" s="7"/>
      <c r="U353" s="4">
        <v>225.12243672164681</v>
      </c>
      <c r="V353" s="7"/>
      <c r="W353" s="7"/>
      <c r="X353" s="7"/>
      <c r="Y353" s="7"/>
      <c r="Z353" s="7"/>
      <c r="AA353" s="7"/>
      <c r="AB353" s="4">
        <v>168.97490758355028</v>
      </c>
      <c r="AC353" s="7">
        <v>3.0586772514643421</v>
      </c>
      <c r="AD353" s="7"/>
      <c r="AE353" s="7"/>
      <c r="AF353" s="7"/>
      <c r="AG353" s="7"/>
      <c r="AH353" s="7"/>
      <c r="AI353" s="8">
        <f>AC353/AB353</f>
        <v>1.8101369577325957E-2</v>
      </c>
      <c r="AJ353" s="7"/>
      <c r="AK353" s="7"/>
      <c r="AL353" s="7"/>
      <c r="AM353" s="4">
        <v>4.8335154768708843</v>
      </c>
      <c r="AN353" s="4"/>
      <c r="AO353" s="4"/>
      <c r="AP353" s="4"/>
      <c r="AQ353" s="4">
        <v>21.213730141181721</v>
      </c>
      <c r="AR353" s="4"/>
      <c r="AS353" s="4"/>
      <c r="AT353" s="4"/>
      <c r="AU353" s="4"/>
      <c r="AV353" s="4"/>
      <c r="AW353" s="4"/>
      <c r="AX353" s="4">
        <v>0</v>
      </c>
      <c r="AY353" s="4">
        <v>0</v>
      </c>
      <c r="AZ353" s="4">
        <v>26.047245618052603</v>
      </c>
      <c r="BA353" s="7"/>
      <c r="BB353" s="4"/>
      <c r="BC353" s="4">
        <f>U353+AB353+AZ353</f>
        <v>420.14458992324973</v>
      </c>
      <c r="BD353" s="4"/>
      <c r="BE353" s="7">
        <f>AZ353/BC353</f>
        <v>6.1995908653282444E-2</v>
      </c>
      <c r="BF353" s="7"/>
      <c r="BG353" s="6"/>
      <c r="BH353" s="4"/>
      <c r="BI353" s="4"/>
      <c r="BJ353" s="4"/>
      <c r="BK353" s="4"/>
      <c r="BL353" s="6"/>
      <c r="BM353" s="6"/>
      <c r="BN353" s="6"/>
      <c r="BO353" s="6"/>
      <c r="BP353" s="7">
        <f>U353/BC353</f>
        <v>0.53582133894136597</v>
      </c>
      <c r="BQ353" s="7">
        <f>AB353/BC353</f>
        <v>0.40218275240535151</v>
      </c>
      <c r="BR353" s="7">
        <f>AZ353/BC353</f>
        <v>6.1995908653282444E-2</v>
      </c>
      <c r="BS353" s="4">
        <v>105.26280265950057</v>
      </c>
      <c r="BT353" s="4">
        <v>37.373774600906785</v>
      </c>
      <c r="BU353" s="4">
        <v>67.88902805859378</v>
      </c>
      <c r="BV353" s="4">
        <v>0</v>
      </c>
      <c r="BW353" s="4"/>
      <c r="BX353" s="4"/>
      <c r="BY353" s="4"/>
      <c r="BZ353" s="4"/>
      <c r="CA353" s="4">
        <v>0</v>
      </c>
      <c r="CB353" s="4"/>
      <c r="CC353" s="7"/>
      <c r="CD353" s="4"/>
      <c r="CE353" s="4"/>
      <c r="CF353" s="7"/>
      <c r="CG353" s="4"/>
      <c r="CH353" s="4"/>
      <c r="CI353" s="4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</row>
    <row r="354" spans="1:158" x14ac:dyDescent="0.25">
      <c r="A354" t="s">
        <v>84</v>
      </c>
      <c r="C354" s="5">
        <v>39504</v>
      </c>
      <c r="D354" s="4"/>
      <c r="E354" s="5"/>
      <c r="F354" s="4">
        <v>69</v>
      </c>
      <c r="G354" t="s">
        <v>77</v>
      </c>
      <c r="H354" s="6">
        <v>8.9</v>
      </c>
      <c r="I354">
        <v>750</v>
      </c>
      <c r="J354" s="4">
        <f>1000000/H354/I354</f>
        <v>149.81273408239699</v>
      </c>
      <c r="K354" s="4"/>
      <c r="L354" s="7"/>
      <c r="M354" s="6">
        <v>18.45</v>
      </c>
      <c r="N354" s="6"/>
      <c r="O354" s="6"/>
      <c r="P354" s="7"/>
      <c r="Q354" s="7"/>
      <c r="R354" s="7"/>
      <c r="S354" s="7"/>
      <c r="T354" s="7"/>
      <c r="U354" s="4"/>
      <c r="V354" s="7"/>
      <c r="W354" s="7"/>
      <c r="X354" s="7"/>
      <c r="Y354" s="7"/>
      <c r="Z354" s="7"/>
      <c r="AA354" s="7"/>
      <c r="AB354" s="4"/>
      <c r="AC354" s="7"/>
      <c r="AD354" s="7"/>
      <c r="AE354" s="7"/>
      <c r="AF354" s="7"/>
      <c r="AG354" s="7"/>
      <c r="AH354" s="7"/>
      <c r="AI354" s="8"/>
      <c r="AJ354" s="7"/>
      <c r="AK354" s="7"/>
      <c r="AL354" s="7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7"/>
      <c r="BB354" s="4"/>
      <c r="BC354" s="4"/>
      <c r="BD354" s="4"/>
      <c r="BE354" s="7"/>
      <c r="BF354" s="7"/>
      <c r="BG354" s="6"/>
      <c r="BH354" s="4"/>
      <c r="BI354" s="4"/>
      <c r="BJ354" s="4"/>
      <c r="BK354" s="4"/>
      <c r="BL354" s="6"/>
      <c r="BM354" s="6"/>
      <c r="BN354" s="6"/>
      <c r="BO354" s="6"/>
      <c r="BP354" s="6"/>
      <c r="BQ354" s="6"/>
      <c r="BR354" s="6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7"/>
      <c r="CD354" s="4"/>
      <c r="CE354" s="4"/>
      <c r="CF354" s="7"/>
      <c r="CG354" s="4"/>
      <c r="CH354" s="4"/>
      <c r="CI354" s="4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</row>
    <row r="355" spans="1:158" x14ac:dyDescent="0.25">
      <c r="A355" t="s">
        <v>84</v>
      </c>
      <c r="C355" s="5">
        <v>39510</v>
      </c>
      <c r="D355" s="4"/>
      <c r="E355" s="5"/>
      <c r="F355" s="4">
        <v>75</v>
      </c>
      <c r="G355" t="s">
        <v>77</v>
      </c>
      <c r="H355" s="6">
        <v>8.9</v>
      </c>
      <c r="I355">
        <v>750</v>
      </c>
      <c r="J355" s="4">
        <f>1000000/H355/I355</f>
        <v>149.81273408239699</v>
      </c>
      <c r="K355" s="4"/>
      <c r="L355" s="7"/>
      <c r="M355" s="6">
        <v>19.100000000000001</v>
      </c>
      <c r="N355" s="6"/>
      <c r="O355" s="6"/>
      <c r="P355" s="7"/>
      <c r="Q355" s="7"/>
      <c r="R355" s="7"/>
      <c r="S355" s="7"/>
      <c r="T355" s="7"/>
      <c r="U355" s="4"/>
      <c r="V355" s="7"/>
      <c r="W355" s="7"/>
      <c r="X355" s="7"/>
      <c r="Y355" s="7"/>
      <c r="Z355" s="7"/>
      <c r="AA355" s="7"/>
      <c r="AB355" s="4"/>
      <c r="AC355" s="7"/>
      <c r="AD355" s="7"/>
      <c r="AE355" s="7"/>
      <c r="AF355" s="7"/>
      <c r="AG355" s="7"/>
      <c r="AH355" s="7"/>
      <c r="AI355" s="8"/>
      <c r="AJ355" s="7"/>
      <c r="AK355" s="7"/>
      <c r="AL355" s="7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7"/>
      <c r="BB355" s="4"/>
      <c r="BC355" s="4"/>
      <c r="BD355" s="4"/>
      <c r="BE355" s="7"/>
      <c r="BF355" s="7"/>
      <c r="BG355" s="6"/>
      <c r="BH355" s="4"/>
      <c r="BI355" s="4"/>
      <c r="BJ355" s="4"/>
      <c r="BK355" s="4"/>
      <c r="BL355" s="6"/>
      <c r="BM355" s="6"/>
      <c r="BN355" s="6"/>
      <c r="BO355" s="6"/>
      <c r="BP355" s="6"/>
      <c r="BQ355" s="6"/>
      <c r="BR355" s="6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7"/>
      <c r="CD355" s="4"/>
      <c r="CE355" s="4"/>
      <c r="CF355" s="7"/>
      <c r="CG355" s="4"/>
      <c r="CH355" s="4"/>
      <c r="CI355" s="4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</row>
    <row r="356" spans="1:158" x14ac:dyDescent="0.25">
      <c r="A356" t="s">
        <v>84</v>
      </c>
      <c r="C356" s="5">
        <v>39514</v>
      </c>
      <c r="D356" s="4"/>
      <c r="E356" s="5"/>
      <c r="F356" s="4">
        <v>79</v>
      </c>
      <c r="G356" t="s">
        <v>77</v>
      </c>
      <c r="H356" s="6">
        <v>8.9</v>
      </c>
      <c r="I356">
        <v>750</v>
      </c>
      <c r="J356" s="4">
        <f>1000000/H356/I356</f>
        <v>149.81273408239699</v>
      </c>
      <c r="K356" s="4"/>
      <c r="L356" s="7"/>
      <c r="M356" s="6">
        <v>20.066666666666666</v>
      </c>
      <c r="N356" s="6"/>
      <c r="O356" s="6"/>
      <c r="P356" s="7"/>
      <c r="Q356" s="7"/>
      <c r="R356" s="7"/>
      <c r="S356" s="7"/>
      <c r="T356" s="7"/>
      <c r="U356" s="4"/>
      <c r="V356" s="7"/>
      <c r="W356" s="7"/>
      <c r="X356" s="7"/>
      <c r="Y356" s="7"/>
      <c r="Z356" s="7"/>
      <c r="AA356" s="7"/>
      <c r="AB356" s="4"/>
      <c r="AC356" s="7"/>
      <c r="AD356" s="7"/>
      <c r="AE356" s="7"/>
      <c r="AF356" s="7"/>
      <c r="AG356" s="7"/>
      <c r="AH356" s="7"/>
      <c r="AI356" s="8"/>
      <c r="AJ356" s="7"/>
      <c r="AK356" s="7"/>
      <c r="AL356" s="7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7"/>
      <c r="BB356" s="4"/>
      <c r="BC356" s="4"/>
      <c r="BD356" s="4"/>
      <c r="BE356" s="7"/>
      <c r="BF356" s="7"/>
      <c r="BG356" s="6"/>
      <c r="BH356" s="4"/>
      <c r="BI356" s="4"/>
      <c r="BJ356" s="4"/>
      <c r="BK356" s="4"/>
      <c r="BL356" s="6"/>
      <c r="BM356" s="6"/>
      <c r="BN356" s="6"/>
      <c r="BO356" s="6"/>
      <c r="BP356" s="6"/>
      <c r="BQ356" s="6"/>
      <c r="BR356" s="6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7"/>
      <c r="CD356" s="4"/>
      <c r="CE356" s="4"/>
      <c r="CF356" s="7"/>
      <c r="CG356" s="4"/>
      <c r="CH356" s="4"/>
      <c r="CI356" s="4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</row>
    <row r="357" spans="1:158" x14ac:dyDescent="0.25">
      <c r="A357" t="s">
        <v>84</v>
      </c>
      <c r="C357" s="5">
        <v>39518</v>
      </c>
      <c r="D357" s="4">
        <v>6</v>
      </c>
      <c r="E357" s="5" t="s">
        <v>183</v>
      </c>
      <c r="F357" s="4">
        <v>83</v>
      </c>
      <c r="G357" t="s">
        <v>77</v>
      </c>
      <c r="H357" s="6">
        <v>8.9</v>
      </c>
      <c r="I357">
        <v>750</v>
      </c>
      <c r="J357" s="4">
        <f>1000000/H357/I357</f>
        <v>149.81273408239699</v>
      </c>
      <c r="K357" s="4"/>
      <c r="L357" s="7"/>
      <c r="M357" s="7"/>
      <c r="N357" s="7"/>
      <c r="O357" s="7"/>
      <c r="P357" s="7"/>
      <c r="Q357" s="7"/>
      <c r="R357" s="7"/>
      <c r="S357" s="7"/>
      <c r="T357" s="7"/>
      <c r="U357" s="4">
        <v>367.80684747324574</v>
      </c>
      <c r="V357" s="7"/>
      <c r="W357" s="7"/>
      <c r="X357" s="7"/>
      <c r="Y357" s="7"/>
      <c r="Z357" s="7"/>
      <c r="AA357" s="7"/>
      <c r="AB357" s="4">
        <v>235.61814539827259</v>
      </c>
      <c r="AC357" s="7">
        <v>3.7904515815918858</v>
      </c>
      <c r="AD357" s="7"/>
      <c r="AE357" s="7"/>
      <c r="AF357" s="7"/>
      <c r="AG357" s="7"/>
      <c r="AH357" s="7"/>
      <c r="AI357" s="8">
        <f>AC357/AB357</f>
        <v>1.6087265160265009E-2</v>
      </c>
      <c r="AJ357" s="7"/>
      <c r="AK357" s="7"/>
      <c r="AL357" s="7"/>
      <c r="AM357" s="4">
        <v>9.8376535140072541</v>
      </c>
      <c r="AN357" s="4"/>
      <c r="AO357" s="4"/>
      <c r="AP357" s="4"/>
      <c r="AQ357" s="4">
        <v>120.68959639613995</v>
      </c>
      <c r="AR357" s="4"/>
      <c r="AS357" s="4"/>
      <c r="AT357" s="4"/>
      <c r="AU357" s="4"/>
      <c r="AV357" s="4"/>
      <c r="AW357" s="4"/>
      <c r="AX357" s="4">
        <v>0</v>
      </c>
      <c r="AY357" s="4">
        <v>0</v>
      </c>
      <c r="AZ357" s="4">
        <v>130.52724991014719</v>
      </c>
      <c r="BA357" s="7"/>
      <c r="BB357" s="4"/>
      <c r="BC357" s="4">
        <f>U357+AB357+AZ357</f>
        <v>733.95224278166552</v>
      </c>
      <c r="BD357" s="4"/>
      <c r="BE357" s="7">
        <f>AZ357/BC357</f>
        <v>0.17784161189487113</v>
      </c>
      <c r="BF357" s="7"/>
      <c r="BG357" s="6"/>
      <c r="BH357" s="4"/>
      <c r="BI357" s="4"/>
      <c r="BJ357" s="4"/>
      <c r="BK357" s="4"/>
      <c r="BL357" s="6"/>
      <c r="BM357" s="6"/>
      <c r="BN357" s="6"/>
      <c r="BO357" s="6"/>
      <c r="BP357" s="7">
        <f>U357/BC357</f>
        <v>0.50113185304709273</v>
      </c>
      <c r="BQ357" s="7">
        <f>AB357/BC357</f>
        <v>0.32102653505803613</v>
      </c>
      <c r="BR357" s="7">
        <f>AZ357/BC357</f>
        <v>0.17784161189487113</v>
      </c>
      <c r="BS357" s="4">
        <v>143.63197415195737</v>
      </c>
      <c r="BT357" s="4">
        <v>80.847207143969669</v>
      </c>
      <c r="BU357" s="4">
        <v>62.784767007987689</v>
      </c>
      <c r="BV357" s="4">
        <v>0</v>
      </c>
      <c r="BW357" s="4"/>
      <c r="BX357" s="4"/>
      <c r="BY357" s="4"/>
      <c r="BZ357" s="4"/>
      <c r="CA357" s="4">
        <v>0</v>
      </c>
      <c r="CB357" s="4"/>
      <c r="CC357" s="7"/>
      <c r="CD357" s="4"/>
      <c r="CE357" s="4"/>
      <c r="CF357" s="7"/>
      <c r="CG357" s="4"/>
      <c r="CH357" s="4"/>
      <c r="CI357" s="4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</row>
    <row r="358" spans="1:158" x14ac:dyDescent="0.25">
      <c r="A358" t="s">
        <v>84</v>
      </c>
      <c r="C358" s="5">
        <v>39532</v>
      </c>
      <c r="D358" s="4"/>
      <c r="E358" s="5"/>
      <c r="F358" s="4">
        <v>97</v>
      </c>
      <c r="G358" t="s">
        <v>77</v>
      </c>
      <c r="H358" s="6">
        <v>8.9</v>
      </c>
      <c r="I358">
        <v>750</v>
      </c>
      <c r="J358" s="4">
        <f>1000000/H358/I358</f>
        <v>149.81273408239699</v>
      </c>
      <c r="K358" s="4"/>
      <c r="L358" s="7"/>
      <c r="M358" s="7"/>
      <c r="N358" s="7"/>
      <c r="O358" s="7"/>
      <c r="P358" s="7"/>
      <c r="Q358" s="7"/>
      <c r="R358" s="7"/>
      <c r="S358" s="7"/>
      <c r="T358" s="7"/>
      <c r="U358" s="4">
        <v>412.50531933591083</v>
      </c>
      <c r="V358" s="7"/>
      <c r="W358" s="7"/>
      <c r="X358" s="7"/>
      <c r="Y358" s="7"/>
      <c r="Z358" s="7"/>
      <c r="AA358" s="7"/>
      <c r="AB358" s="4">
        <v>243.97306460067375</v>
      </c>
      <c r="AC358" s="7">
        <v>3.2513324637164551</v>
      </c>
      <c r="AD358" s="7"/>
      <c r="AE358" s="7"/>
      <c r="AF358" s="7"/>
      <c r="AG358" s="7"/>
      <c r="AH358" s="7"/>
      <c r="AI358" s="8">
        <f>AC358/AB358</f>
        <v>1.332660418492557E-2</v>
      </c>
      <c r="AJ358" s="7"/>
      <c r="AK358" s="7"/>
      <c r="AL358" s="7"/>
      <c r="AM358" s="4">
        <v>1.8997649612066432</v>
      </c>
      <c r="AN358" s="4"/>
      <c r="AO358" s="4"/>
      <c r="AP358" s="4"/>
      <c r="AQ358" s="4">
        <v>409.42615110714229</v>
      </c>
      <c r="AR358" s="4"/>
      <c r="AS358" s="4"/>
      <c r="AT358" s="4"/>
      <c r="AU358" s="4"/>
      <c r="AV358" s="4"/>
      <c r="AW358" s="4"/>
      <c r="AX358" s="4">
        <v>0</v>
      </c>
      <c r="AY358" s="4">
        <v>0</v>
      </c>
      <c r="AZ358" s="4">
        <v>411.32591606834893</v>
      </c>
      <c r="BA358" s="7"/>
      <c r="BB358" s="4"/>
      <c r="BC358" s="4">
        <f>U358+AB358+AZ358</f>
        <v>1067.8043000049336</v>
      </c>
      <c r="BD358" s="4"/>
      <c r="BE358" s="7">
        <f>AZ358/BC358</f>
        <v>0.38520721078426867</v>
      </c>
      <c r="BF358" s="7"/>
      <c r="BG358" s="6"/>
      <c r="BH358" s="4"/>
      <c r="BI358" s="4"/>
      <c r="BJ358" s="4"/>
      <c r="BK358" s="4"/>
      <c r="BL358" s="6"/>
      <c r="BM358" s="6"/>
      <c r="BN358" s="6"/>
      <c r="BO358" s="6"/>
      <c r="BP358" s="7">
        <f>U358/BC358</f>
        <v>0.38631172335043501</v>
      </c>
      <c r="BQ358" s="7">
        <f>AB358/BC358</f>
        <v>0.22848106586529621</v>
      </c>
      <c r="BR358" s="7">
        <f>AZ358/BC358</f>
        <v>0.38520721078426867</v>
      </c>
      <c r="BS358" s="4">
        <v>150.23906304964538</v>
      </c>
      <c r="BT358" s="4">
        <v>12.071644981981969</v>
      </c>
      <c r="BU358" s="4">
        <v>138.16741806766342</v>
      </c>
      <c r="BV358" s="4">
        <v>0</v>
      </c>
      <c r="BW358" s="4"/>
      <c r="BX358" s="4"/>
      <c r="BY358" s="4"/>
      <c r="BZ358" s="4"/>
      <c r="CA358" s="4">
        <v>0</v>
      </c>
      <c r="CB358" s="4"/>
      <c r="CC358" s="7"/>
      <c r="CD358" s="4"/>
      <c r="CE358" s="4"/>
      <c r="CF358" s="7"/>
      <c r="CG358" s="4"/>
      <c r="CH358" s="4"/>
      <c r="CI358" s="4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</row>
    <row r="359" spans="1:158" x14ac:dyDescent="0.25">
      <c r="A359" t="s">
        <v>84</v>
      </c>
      <c r="C359" s="5">
        <v>39533</v>
      </c>
      <c r="D359" s="4"/>
      <c r="E359" s="5"/>
      <c r="F359" s="4">
        <v>98</v>
      </c>
      <c r="G359" t="s">
        <v>77</v>
      </c>
      <c r="H359" s="6">
        <v>8.9</v>
      </c>
      <c r="I359">
        <v>750</v>
      </c>
      <c r="J359" s="4">
        <f>1000000/H359/I359</f>
        <v>149.81273408239699</v>
      </c>
      <c r="K359" s="4"/>
      <c r="L359" s="7"/>
      <c r="M359" s="6">
        <v>23.2</v>
      </c>
      <c r="N359" s="6"/>
      <c r="O359" s="6"/>
      <c r="P359" s="7"/>
      <c r="Q359" s="7"/>
      <c r="R359" s="7"/>
      <c r="S359" s="7"/>
      <c r="T359" s="7"/>
      <c r="U359" s="4"/>
      <c r="V359" s="7"/>
      <c r="W359" s="7"/>
      <c r="X359" s="7"/>
      <c r="Y359" s="7"/>
      <c r="Z359" s="7"/>
      <c r="AA359" s="7"/>
      <c r="AB359" s="4"/>
      <c r="AC359" s="7"/>
      <c r="AD359" s="7"/>
      <c r="AE359" s="7"/>
      <c r="AF359" s="7"/>
      <c r="AG359" s="7"/>
      <c r="AH359" s="7"/>
      <c r="AI359" s="8"/>
      <c r="AJ359" s="7"/>
      <c r="AK359" s="7"/>
      <c r="AL359" s="7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7"/>
      <c r="BB359" s="4"/>
      <c r="BC359" s="4"/>
      <c r="BD359" s="4"/>
      <c r="BE359" s="7"/>
      <c r="BF359" s="7"/>
      <c r="BG359" s="6"/>
      <c r="BH359" s="4"/>
      <c r="BI359" s="4"/>
      <c r="BJ359" s="4"/>
      <c r="BK359" s="4"/>
      <c r="BL359" s="6"/>
      <c r="BM359" s="6"/>
      <c r="BN359" s="6"/>
      <c r="BO359" s="6"/>
      <c r="BP359" s="6"/>
      <c r="BQ359" s="6"/>
      <c r="BR359" s="6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7"/>
      <c r="CD359" s="4"/>
      <c r="CE359" s="4"/>
      <c r="CF359" s="7"/>
      <c r="CG359" s="4"/>
      <c r="CH359" s="4"/>
      <c r="CI359" s="4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</row>
    <row r="360" spans="1:158" x14ac:dyDescent="0.25">
      <c r="A360" t="s">
        <v>84</v>
      </c>
      <c r="C360" s="5">
        <v>39541</v>
      </c>
      <c r="D360" s="4">
        <v>7</v>
      </c>
      <c r="E360" t="s">
        <v>166</v>
      </c>
      <c r="F360" s="4">
        <v>106</v>
      </c>
      <c r="G360" t="s">
        <v>77</v>
      </c>
      <c r="H360" s="6">
        <v>8.9</v>
      </c>
      <c r="I360">
        <v>750</v>
      </c>
      <c r="J360" s="4">
        <f>1000000/H360/I360</f>
        <v>149.81273408239699</v>
      </c>
      <c r="K360" s="4"/>
      <c r="L360" s="7"/>
      <c r="M360" s="7"/>
      <c r="N360" s="7"/>
      <c r="O360" s="7"/>
      <c r="P360" s="7"/>
      <c r="Q360" s="7"/>
      <c r="R360" s="7"/>
      <c r="S360" s="7"/>
      <c r="T360" s="7"/>
      <c r="U360" s="4"/>
      <c r="V360" s="7"/>
      <c r="W360" s="7"/>
      <c r="X360" s="7"/>
      <c r="Y360" s="7"/>
      <c r="Z360" s="7"/>
      <c r="AA360" s="7"/>
      <c r="AB360" s="4"/>
      <c r="AC360" s="7"/>
      <c r="AD360" s="7"/>
      <c r="AE360" s="7"/>
      <c r="AF360" s="7"/>
      <c r="AG360" s="7"/>
      <c r="AH360" s="7"/>
      <c r="AI360" s="8"/>
      <c r="AJ360" s="7"/>
      <c r="AK360" s="7"/>
      <c r="AL360" s="7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7"/>
      <c r="BB360" s="4"/>
      <c r="BC360" s="4"/>
      <c r="BD360" s="4"/>
      <c r="BE360" s="7"/>
      <c r="BF360" s="7"/>
      <c r="BG360" s="6"/>
      <c r="BH360" s="4"/>
      <c r="BI360" s="4"/>
      <c r="BJ360" s="4"/>
      <c r="BK360" s="4"/>
      <c r="BL360" s="6"/>
      <c r="BM360" s="6"/>
      <c r="BN360" s="6"/>
      <c r="BO360" s="6"/>
      <c r="BP360" s="6"/>
      <c r="BQ360" s="6"/>
      <c r="BR360" s="6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7"/>
      <c r="CD360" s="4"/>
      <c r="CE360" s="4"/>
      <c r="CF360" s="7"/>
      <c r="CG360" s="4"/>
      <c r="CH360" s="4"/>
      <c r="CI360" s="4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</row>
    <row r="361" spans="1:158" x14ac:dyDescent="0.25">
      <c r="A361" t="s">
        <v>84</v>
      </c>
      <c r="C361" s="5">
        <v>39552</v>
      </c>
      <c r="D361" s="4"/>
      <c r="E361" s="5"/>
      <c r="F361" s="4">
        <v>117</v>
      </c>
      <c r="G361" t="s">
        <v>77</v>
      </c>
      <c r="H361" s="6">
        <v>8.9</v>
      </c>
      <c r="I361">
        <v>750</v>
      </c>
      <c r="J361" s="4">
        <f>1000000/H361/I361</f>
        <v>149.81273408239699</v>
      </c>
      <c r="K361" s="4"/>
      <c r="L361" s="7"/>
      <c r="M361" s="7"/>
      <c r="N361" s="7"/>
      <c r="O361" s="7"/>
      <c r="P361" s="7"/>
      <c r="Q361" s="7"/>
      <c r="R361" s="7"/>
      <c r="S361" s="7"/>
      <c r="T361" s="7"/>
      <c r="U361" s="4">
        <v>446.2210261874672</v>
      </c>
      <c r="V361" s="7"/>
      <c r="W361" s="7"/>
      <c r="X361" s="7"/>
      <c r="Y361" s="7"/>
      <c r="Z361" s="7"/>
      <c r="AA361" s="7"/>
      <c r="AB361" s="4">
        <v>286.5328329966087</v>
      </c>
      <c r="AC361" s="7">
        <v>3.1740364782138819</v>
      </c>
      <c r="AD361" s="7"/>
      <c r="AE361" s="7"/>
      <c r="AF361" s="7"/>
      <c r="AG361" s="7"/>
      <c r="AH361" s="7"/>
      <c r="AI361" s="8">
        <f>AC361/AB361</f>
        <v>1.1077391882177247E-2</v>
      </c>
      <c r="AJ361" s="7"/>
      <c r="AK361" s="7"/>
      <c r="AL361" s="7"/>
      <c r="AM361" s="4">
        <v>0.276630518806458</v>
      </c>
      <c r="AN361" s="4"/>
      <c r="AO361" s="4"/>
      <c r="AP361" s="4"/>
      <c r="AQ361" s="4">
        <v>601.3221267839881</v>
      </c>
      <c r="AR361" s="4"/>
      <c r="AS361" s="4"/>
      <c r="AT361" s="4"/>
      <c r="AU361" s="4"/>
      <c r="AV361" s="4"/>
      <c r="AW361" s="4"/>
      <c r="AX361" s="4">
        <v>0</v>
      </c>
      <c r="AY361" s="4">
        <v>0</v>
      </c>
      <c r="AZ361" s="4">
        <v>601.59875730279452</v>
      </c>
      <c r="BA361" s="7"/>
      <c r="BB361" s="4"/>
      <c r="BC361" s="4">
        <f>U361+AB361+AZ361</f>
        <v>1334.3526164868704</v>
      </c>
      <c r="BD361" s="4"/>
      <c r="BE361" s="7">
        <f>AZ361/BC361</f>
        <v>0.45085440675097149</v>
      </c>
      <c r="BF361" s="7"/>
      <c r="BG361" s="6"/>
      <c r="BH361" s="4"/>
      <c r="BI361" s="4"/>
      <c r="BJ361" s="4"/>
      <c r="BK361" s="4"/>
      <c r="BL361" s="6"/>
      <c r="BM361" s="6"/>
      <c r="BN361" s="6"/>
      <c r="BO361" s="6"/>
      <c r="BP361" s="7">
        <f>U361/BC361</f>
        <v>0.33441012568498824</v>
      </c>
      <c r="BQ361" s="7">
        <f>AB361/BC361</f>
        <v>0.21473546756404033</v>
      </c>
      <c r="BR361" s="7">
        <f>AZ361/BC361</f>
        <v>0.45085440675097149</v>
      </c>
      <c r="BS361" s="4">
        <v>143.25443897385659</v>
      </c>
      <c r="BT361" s="4">
        <v>2.0747288910484349</v>
      </c>
      <c r="BU361" s="4">
        <v>141.17971008280816</v>
      </c>
      <c r="BV361" s="4">
        <v>0</v>
      </c>
      <c r="BW361" s="4"/>
      <c r="BX361" s="4"/>
      <c r="BY361" s="4"/>
      <c r="BZ361" s="4"/>
      <c r="CA361" s="4">
        <v>0</v>
      </c>
      <c r="CB361" s="4"/>
      <c r="CC361" s="7"/>
      <c r="CD361" s="4"/>
      <c r="CE361" s="4"/>
      <c r="CF361" s="7"/>
      <c r="CG361" s="4"/>
      <c r="CH361" s="4"/>
      <c r="CI361" s="4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</row>
    <row r="362" spans="1:158" x14ac:dyDescent="0.25">
      <c r="A362" t="s">
        <v>84</v>
      </c>
      <c r="C362" s="5">
        <v>39555</v>
      </c>
      <c r="D362" s="4"/>
      <c r="E362" s="5"/>
      <c r="F362" s="4">
        <v>120</v>
      </c>
      <c r="G362" t="s">
        <v>77</v>
      </c>
      <c r="H362" s="6">
        <v>8.9</v>
      </c>
      <c r="I362">
        <v>750</v>
      </c>
      <c r="J362" s="4">
        <f>1000000/H362/I362</f>
        <v>149.81273408239699</v>
      </c>
      <c r="K362" s="4"/>
      <c r="L362" s="7"/>
      <c r="M362" s="6">
        <v>26.2</v>
      </c>
      <c r="N362" s="6"/>
      <c r="O362" s="6"/>
      <c r="P362" s="7"/>
      <c r="Q362" s="7"/>
      <c r="R362" s="7"/>
      <c r="S362" s="7"/>
      <c r="T362" s="7"/>
      <c r="U362" s="4"/>
      <c r="V362" s="7"/>
      <c r="W362" s="7"/>
      <c r="X362" s="7"/>
      <c r="Y362" s="7"/>
      <c r="Z362" s="7"/>
      <c r="AA362" s="7"/>
      <c r="AB362" s="4"/>
      <c r="AC362" s="7"/>
      <c r="AD362" s="7"/>
      <c r="AE362" s="7"/>
      <c r="AF362" s="7"/>
      <c r="AG362" s="7"/>
      <c r="AH362" s="7"/>
      <c r="AI362" s="8"/>
      <c r="AJ362" s="7"/>
      <c r="AK362" s="7"/>
      <c r="AL362" s="7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7"/>
      <c r="BB362" s="4"/>
      <c r="BC362" s="4"/>
      <c r="BD362" s="4"/>
      <c r="BE362" s="7"/>
      <c r="BF362" s="7"/>
      <c r="BG362" s="6"/>
      <c r="BH362" s="4"/>
      <c r="BI362" s="4"/>
      <c r="BJ362" s="4"/>
      <c r="BK362" s="4"/>
      <c r="BL362" s="6"/>
      <c r="BM362" s="6"/>
      <c r="BN362" s="6"/>
      <c r="BO362" s="6"/>
      <c r="BP362" s="6"/>
      <c r="BQ362" s="6"/>
      <c r="BR362" s="6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7"/>
      <c r="CD362" s="4"/>
      <c r="CE362" s="4"/>
      <c r="CF362" s="7"/>
      <c r="CG362" s="4"/>
      <c r="CH362" s="4"/>
      <c r="CI362" s="4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</row>
    <row r="363" spans="1:158" x14ac:dyDescent="0.25">
      <c r="A363" t="s">
        <v>84</v>
      </c>
      <c r="C363" s="5">
        <v>39566</v>
      </c>
      <c r="D363" s="4"/>
      <c r="E363" s="5"/>
      <c r="F363" s="4">
        <v>131</v>
      </c>
      <c r="G363" t="s">
        <v>77</v>
      </c>
      <c r="H363" s="6">
        <v>8.9</v>
      </c>
      <c r="I363">
        <v>750</v>
      </c>
      <c r="J363" s="4">
        <f>1000000/H363/I363</f>
        <v>149.81273408239699</v>
      </c>
      <c r="K363" s="4"/>
      <c r="L363" s="7"/>
      <c r="M363" s="7"/>
      <c r="N363" s="7"/>
      <c r="O363" s="7"/>
      <c r="P363" s="7"/>
      <c r="Q363" s="7"/>
      <c r="R363" s="7"/>
      <c r="S363" s="7"/>
      <c r="T363" s="7"/>
      <c r="U363" s="4">
        <v>546.54685552083959</v>
      </c>
      <c r="V363" s="7"/>
      <c r="W363" s="7"/>
      <c r="X363" s="7"/>
      <c r="Y363" s="7"/>
      <c r="Z363" s="7"/>
      <c r="AA363" s="7"/>
      <c r="AB363" s="4"/>
      <c r="AC363" s="7">
        <v>3.2369820736482384</v>
      </c>
      <c r="AD363" s="7"/>
      <c r="AE363" s="7"/>
      <c r="AF363" s="7"/>
      <c r="AG363" s="7"/>
      <c r="AH363" s="7"/>
      <c r="AI363" s="8"/>
      <c r="AJ363" s="7"/>
      <c r="AK363" s="7"/>
      <c r="AL363" s="7"/>
      <c r="AM363" s="4">
        <v>1.9797649612066401</v>
      </c>
      <c r="AN363" s="4"/>
      <c r="AO363" s="4"/>
      <c r="AP363" s="4"/>
      <c r="AQ363" s="4">
        <v>338.84157920567577</v>
      </c>
      <c r="AR363" s="4"/>
      <c r="AS363" s="4"/>
      <c r="AT363" s="4"/>
      <c r="AU363" s="4"/>
      <c r="AV363" s="4"/>
      <c r="AW363" s="4"/>
      <c r="AX363" s="4">
        <v>28.740999999999996</v>
      </c>
      <c r="AY363" s="4">
        <v>0</v>
      </c>
      <c r="AZ363" s="4">
        <v>369.56234416688238</v>
      </c>
      <c r="BA363" s="7"/>
      <c r="BB363" s="4"/>
      <c r="BC363" s="4">
        <f>U363+AB363+AZ363</f>
        <v>916.10919968772191</v>
      </c>
      <c r="BD363" s="4"/>
      <c r="BE363" s="7">
        <f>AZ363/BC363</f>
        <v>0.40340424950743503</v>
      </c>
      <c r="BF363" s="7"/>
      <c r="BG363" s="6"/>
      <c r="BH363" s="4"/>
      <c r="BI363" s="4"/>
      <c r="BJ363" s="4"/>
      <c r="BK363" s="4"/>
      <c r="BL363" s="6"/>
      <c r="BM363" s="6"/>
      <c r="BN363" s="6"/>
      <c r="BO363" s="6"/>
      <c r="BP363" s="7">
        <f>U363/BC363</f>
        <v>0.59659575049256508</v>
      </c>
      <c r="BQ363" s="7">
        <f>AB363/BC363</f>
        <v>0</v>
      </c>
      <c r="BR363" s="7">
        <f>AZ363/BC363</f>
        <v>0.40340424950743503</v>
      </c>
      <c r="BS363" s="4">
        <v>174.19959784411554</v>
      </c>
      <c r="BT363" s="4">
        <v>13.292026218599302</v>
      </c>
      <c r="BU363" s="4">
        <v>93.647868732032094</v>
      </c>
      <c r="BV363" s="4">
        <v>58.097655381462346</v>
      </c>
      <c r="BW363" s="4"/>
      <c r="BX363" s="4"/>
      <c r="BY363" s="4"/>
      <c r="BZ363" s="4"/>
      <c r="CA363" s="4">
        <v>9.1620475120217968</v>
      </c>
      <c r="CB363" s="4"/>
      <c r="CC363" s="7"/>
      <c r="CD363" s="4"/>
      <c r="CE363" s="4"/>
      <c r="CF363" s="7"/>
      <c r="CG363" s="4"/>
      <c r="CH363" s="4"/>
      <c r="CI363" s="4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</row>
    <row r="364" spans="1:158" x14ac:dyDescent="0.25">
      <c r="A364" t="s">
        <v>84</v>
      </c>
      <c r="C364" s="5">
        <v>39580</v>
      </c>
      <c r="D364" s="4"/>
      <c r="E364" s="5"/>
      <c r="F364" s="4">
        <v>145</v>
      </c>
      <c r="G364" t="s">
        <v>77</v>
      </c>
      <c r="H364" s="6">
        <v>8.9</v>
      </c>
      <c r="I364">
        <v>750</v>
      </c>
      <c r="J364" s="4">
        <f>1000000/H364/I364</f>
        <v>149.81273408239699</v>
      </c>
      <c r="K364" s="4"/>
      <c r="L364" s="7"/>
      <c r="M364" s="7"/>
      <c r="N364" s="7"/>
      <c r="O364" s="7"/>
      <c r="P364" s="7"/>
      <c r="Q364" s="7"/>
      <c r="R364" s="7"/>
      <c r="S364" s="7"/>
      <c r="T364" s="7"/>
      <c r="U364" s="4">
        <v>646.87268485421203</v>
      </c>
      <c r="V364" s="7"/>
      <c r="W364" s="7"/>
      <c r="X364" s="7"/>
      <c r="Y364" s="7"/>
      <c r="Z364" s="7"/>
      <c r="AA364" s="7"/>
      <c r="AB364" s="4">
        <v>265.63192580872618</v>
      </c>
      <c r="AC364" s="7">
        <v>2.8278217650052544</v>
      </c>
      <c r="AD364" s="7"/>
      <c r="AE364" s="7"/>
      <c r="AF364" s="7"/>
      <c r="AG364" s="7"/>
      <c r="AH364" s="7"/>
      <c r="AI364" s="8">
        <f>AC364/AB364</f>
        <v>1.064563966246093E-2</v>
      </c>
      <c r="AJ364" s="7"/>
      <c r="AK364" s="7"/>
      <c r="AL364" s="7"/>
      <c r="AM364" s="4">
        <v>3.9375964340819474</v>
      </c>
      <c r="AN364" s="4"/>
      <c r="AO364" s="4"/>
      <c r="AP364" s="4"/>
      <c r="AQ364" s="4">
        <v>242.6414815000914</v>
      </c>
      <c r="AR364" s="4"/>
      <c r="AS364" s="4"/>
      <c r="AT364" s="4"/>
      <c r="AU364" s="4"/>
      <c r="AV364" s="4"/>
      <c r="AW364" s="4"/>
      <c r="AX364" s="4">
        <v>32.075004285959203</v>
      </c>
      <c r="AY364" s="4">
        <v>551.61155664125977</v>
      </c>
      <c r="AZ364" s="4">
        <v>830.26563886139229</v>
      </c>
      <c r="BA364" s="7"/>
      <c r="BB364" s="4"/>
      <c r="BC364" s="4">
        <f>U364+AB364+AZ364</f>
        <v>1742.7702495243304</v>
      </c>
      <c r="BD364" s="4"/>
      <c r="BE364" s="7">
        <f>AZ364/BC364</f>
        <v>0.47640567601380845</v>
      </c>
      <c r="BF364" s="7"/>
      <c r="BG364" s="6"/>
      <c r="BH364" s="4"/>
      <c r="BI364" s="4"/>
      <c r="BJ364" s="4"/>
      <c r="BK364" s="4"/>
      <c r="BL364" s="6"/>
      <c r="BM364" s="6"/>
      <c r="BN364" s="6"/>
      <c r="BO364" s="6"/>
      <c r="BP364" s="7">
        <f>U364/BC364</f>
        <v>0.37117496413010759</v>
      </c>
      <c r="BQ364" s="7">
        <f>AB364/BC364</f>
        <v>0.15241935985608399</v>
      </c>
      <c r="BR364" s="7">
        <f>AZ364/BC364</f>
        <v>0.47640567601380845</v>
      </c>
      <c r="BS364" s="4">
        <v>193.60596958654415</v>
      </c>
      <c r="BT364" s="4">
        <v>27.89130807474713</v>
      </c>
      <c r="BU364" s="4">
        <v>46.297208188077732</v>
      </c>
      <c r="BV364" s="4">
        <v>108.7531296480807</v>
      </c>
      <c r="BW364" s="4"/>
      <c r="BX364" s="4"/>
      <c r="BY364" s="4"/>
      <c r="BZ364" s="4"/>
      <c r="CA364" s="4">
        <v>10.66432367563861</v>
      </c>
      <c r="CB364" s="4"/>
      <c r="CC364" s="7"/>
      <c r="CD364" s="4"/>
      <c r="CE364" s="4"/>
      <c r="CF364" s="7"/>
      <c r="CG364" s="4"/>
      <c r="CH364" s="4"/>
      <c r="CI364" s="4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</row>
    <row r="365" spans="1:158" x14ac:dyDescent="0.25">
      <c r="A365" t="s">
        <v>84</v>
      </c>
      <c r="C365" s="5">
        <v>39594</v>
      </c>
      <c r="D365" s="4"/>
      <c r="E365" s="5"/>
      <c r="F365" s="4">
        <v>159</v>
      </c>
      <c r="G365" t="s">
        <v>77</v>
      </c>
      <c r="H365" s="6">
        <v>8.9</v>
      </c>
      <c r="I365">
        <v>750</v>
      </c>
      <c r="J365" s="4">
        <f>1000000/H365/I365</f>
        <v>149.81273408239699</v>
      </c>
      <c r="K365" s="4"/>
      <c r="L365" s="7"/>
      <c r="M365" s="7"/>
      <c r="N365" s="7"/>
      <c r="O365" s="7"/>
      <c r="P365" s="7"/>
      <c r="Q365" s="7"/>
      <c r="R365" s="7"/>
      <c r="S365" s="7"/>
      <c r="T365" s="7"/>
      <c r="U365" s="4"/>
      <c r="V365" s="7"/>
      <c r="W365" s="7"/>
      <c r="X365" s="7"/>
      <c r="Y365" s="7"/>
      <c r="Z365" s="7"/>
      <c r="AA365" s="7"/>
      <c r="AB365" s="4"/>
      <c r="AC365" s="7"/>
      <c r="AD365" s="7"/>
      <c r="AE365" s="7"/>
      <c r="AF365" s="7"/>
      <c r="AG365" s="7"/>
      <c r="AH365" s="7"/>
      <c r="AI365" s="8"/>
      <c r="AJ365" s="7"/>
      <c r="AK365" s="7"/>
      <c r="AL365" s="7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7"/>
      <c r="BB365" s="4"/>
      <c r="BC365" s="4"/>
      <c r="BD365" s="4"/>
      <c r="BE365" s="7"/>
      <c r="BF365" s="7"/>
      <c r="BG365" s="6"/>
      <c r="BH365" s="4"/>
      <c r="BI365" s="4"/>
      <c r="BJ365" s="4"/>
      <c r="BK365" s="4"/>
      <c r="BL365" s="6"/>
      <c r="BM365" s="6"/>
      <c r="BN365" s="6"/>
      <c r="BO365" s="6"/>
      <c r="BP365" s="6"/>
      <c r="BQ365" s="6"/>
      <c r="BR365" s="6"/>
      <c r="BS365" s="4">
        <v>0</v>
      </c>
      <c r="BT365" s="4">
        <v>0</v>
      </c>
      <c r="BU365" s="4">
        <v>0</v>
      </c>
      <c r="BV365" s="4"/>
      <c r="BW365" s="4"/>
      <c r="BX365" s="4"/>
      <c r="BY365" s="4"/>
      <c r="BZ365" s="4"/>
      <c r="CA365" s="4">
        <v>0</v>
      </c>
      <c r="CB365" s="4"/>
      <c r="CC365" s="7"/>
      <c r="CD365" s="4"/>
      <c r="CE365" s="4"/>
      <c r="CF365" s="7"/>
      <c r="CG365" s="4"/>
      <c r="CH365" s="4"/>
      <c r="CI365" s="4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</row>
    <row r="366" spans="1:158" x14ac:dyDescent="0.25">
      <c r="A366" t="s">
        <v>84</v>
      </c>
      <c r="C366" s="5">
        <v>39604</v>
      </c>
      <c r="D366" s="4">
        <v>8</v>
      </c>
      <c r="E366" s="5" t="s">
        <v>165</v>
      </c>
      <c r="F366" s="4">
        <v>169</v>
      </c>
      <c r="G366" t="s">
        <v>77</v>
      </c>
      <c r="H366" s="6">
        <v>8.9</v>
      </c>
      <c r="I366">
        <v>750</v>
      </c>
      <c r="J366" s="4">
        <f>1000000/H366/I366</f>
        <v>149.81273408239699</v>
      </c>
      <c r="K366" s="4"/>
      <c r="L366" s="7"/>
      <c r="M366" s="7"/>
      <c r="N366" s="7"/>
      <c r="O366" s="7"/>
      <c r="P366" s="7"/>
      <c r="Q366" s="7"/>
      <c r="R366" s="7"/>
      <c r="S366" s="7"/>
      <c r="T366" s="7"/>
      <c r="U366" s="4"/>
      <c r="V366" s="7"/>
      <c r="W366" s="7"/>
      <c r="X366" s="7"/>
      <c r="Y366" s="7"/>
      <c r="Z366" s="7"/>
      <c r="AA366" s="7"/>
      <c r="AB366" s="4"/>
      <c r="AC366" s="7"/>
      <c r="AD366" s="7"/>
      <c r="AE366" s="7"/>
      <c r="AF366" s="7"/>
      <c r="AG366" s="7"/>
      <c r="AH366" s="7"/>
      <c r="AI366" s="8"/>
      <c r="AJ366" s="7"/>
      <c r="AK366" s="7"/>
      <c r="AL366" s="7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7"/>
      <c r="BB366" s="4"/>
      <c r="BC366" s="4"/>
      <c r="BD366" s="4"/>
      <c r="BE366" s="7"/>
      <c r="BF366" s="7"/>
      <c r="BG366" s="6"/>
      <c r="BH366" s="4"/>
      <c r="BI366" s="4"/>
      <c r="BJ366" s="4"/>
      <c r="BK366" s="4"/>
      <c r="BL366" s="6"/>
      <c r="BM366" s="6"/>
      <c r="BN366" s="6"/>
      <c r="BO366" s="6"/>
      <c r="BP366" s="6"/>
      <c r="BQ366" s="6"/>
      <c r="BR366" s="6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7"/>
      <c r="CD366" s="4"/>
      <c r="CE366" s="4"/>
      <c r="CF366" s="7"/>
      <c r="CG366" s="4"/>
      <c r="CH366" s="4"/>
      <c r="CI366" s="4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</row>
    <row r="367" spans="1:158" x14ac:dyDescent="0.25">
      <c r="A367" t="s">
        <v>84</v>
      </c>
      <c r="C367" s="5">
        <v>39620</v>
      </c>
      <c r="D367" s="4">
        <v>9</v>
      </c>
      <c r="E367" s="5" t="s">
        <v>70</v>
      </c>
      <c r="F367" s="4">
        <v>185</v>
      </c>
      <c r="G367" t="s">
        <v>77</v>
      </c>
      <c r="H367" s="6">
        <v>8.9</v>
      </c>
      <c r="I367">
        <v>750</v>
      </c>
      <c r="J367" s="4">
        <f>1000000/H367/I367</f>
        <v>149.81273408239699</v>
      </c>
      <c r="K367" s="4"/>
      <c r="L367" s="7"/>
      <c r="M367" s="7"/>
      <c r="N367" s="7"/>
      <c r="O367" s="7"/>
      <c r="P367" s="7"/>
      <c r="Q367" s="7"/>
      <c r="R367" s="7"/>
      <c r="S367" s="7"/>
      <c r="T367" s="7"/>
      <c r="U367" s="4"/>
      <c r="V367" s="7"/>
      <c r="W367" s="7"/>
      <c r="X367" s="7"/>
      <c r="Y367" s="7"/>
      <c r="Z367" s="7"/>
      <c r="AA367" s="7"/>
      <c r="AB367" s="4"/>
      <c r="AC367" s="7"/>
      <c r="AD367" s="7"/>
      <c r="AE367" s="7"/>
      <c r="AF367" s="7"/>
      <c r="AG367" s="7"/>
      <c r="AH367" s="7"/>
      <c r="AI367" s="8"/>
      <c r="AJ367" s="7"/>
      <c r="AK367" s="7"/>
      <c r="AL367" s="7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>
        <v>729.41051536588168</v>
      </c>
      <c r="AZ367" s="4"/>
      <c r="BA367" s="7"/>
      <c r="BB367" s="4"/>
      <c r="BC367" s="4"/>
      <c r="BD367" s="4"/>
      <c r="BE367" s="7"/>
      <c r="BF367" s="4">
        <f>BH367*(1/(BG367/100))</f>
        <v>729.41051536588157</v>
      </c>
      <c r="BG367" s="6">
        <v>36</v>
      </c>
      <c r="BH367" s="4">
        <v>262.58778553171737</v>
      </c>
      <c r="BI367" s="4">
        <f>BF367-BH367</f>
        <v>466.82272983416419</v>
      </c>
      <c r="BJ367" s="4"/>
      <c r="BK367" s="4"/>
      <c r="BL367" s="6">
        <v>11.567743856022792</v>
      </c>
      <c r="BM367" s="6"/>
      <c r="BN367" s="6"/>
      <c r="BO367" s="6"/>
      <c r="BP367" s="6"/>
      <c r="BQ367" s="6"/>
      <c r="BR367" s="6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7"/>
      <c r="CD367" s="4"/>
      <c r="CE367" s="4"/>
      <c r="CF367" s="7"/>
      <c r="CG367" s="4"/>
      <c r="CH367" s="4"/>
      <c r="CI367" s="4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</row>
    <row r="368" spans="1:158" s="12" customFormat="1" x14ac:dyDescent="0.25">
      <c r="A368" t="s">
        <v>83</v>
      </c>
      <c r="B368"/>
      <c r="C368" s="5">
        <v>39435</v>
      </c>
      <c r="D368" s="4">
        <v>1</v>
      </c>
      <c r="E368" s="5" t="s">
        <v>167</v>
      </c>
      <c r="F368" s="4">
        <v>0</v>
      </c>
      <c r="G368" t="s">
        <v>52</v>
      </c>
      <c r="H368" s="6">
        <v>8.9</v>
      </c>
      <c r="I368">
        <v>750</v>
      </c>
      <c r="J368" s="4">
        <f>1000000/H368/I368</f>
        <v>149.81273408239699</v>
      </c>
      <c r="K368" s="4"/>
      <c r="L368" s="7"/>
      <c r="M368" s="7"/>
      <c r="N368" s="7"/>
      <c r="O368" s="7"/>
      <c r="P368" s="7"/>
      <c r="Q368" s="7"/>
      <c r="R368" s="7"/>
      <c r="S368" s="7"/>
      <c r="T368" s="7"/>
      <c r="U368" s="4"/>
      <c r="V368" s="7"/>
      <c r="W368" s="7"/>
      <c r="X368" s="7"/>
      <c r="Y368" s="7"/>
      <c r="Z368" s="7"/>
      <c r="AA368" s="7"/>
      <c r="AB368" s="4"/>
      <c r="AC368" s="7"/>
      <c r="AD368" s="7"/>
      <c r="AE368" s="7"/>
      <c r="AF368" s="7"/>
      <c r="AG368" s="7"/>
      <c r="AH368" s="7"/>
      <c r="AI368" s="8"/>
      <c r="AJ368" s="7"/>
      <c r="AK368" s="7"/>
      <c r="AL368" s="7"/>
      <c r="AM368" s="4">
        <v>0</v>
      </c>
      <c r="AN368" s="4"/>
      <c r="AO368" s="4"/>
      <c r="AP368" s="4"/>
      <c r="AQ368" s="4">
        <v>0</v>
      </c>
      <c r="AR368" s="4"/>
      <c r="AS368" s="4"/>
      <c r="AT368" s="4"/>
      <c r="AU368" s="4"/>
      <c r="AV368" s="4"/>
      <c r="AW368" s="4"/>
      <c r="AX368" s="4">
        <v>0</v>
      </c>
      <c r="AY368" s="4">
        <v>0</v>
      </c>
      <c r="AZ368" s="4"/>
      <c r="BA368" s="7"/>
      <c r="BB368" s="4"/>
      <c r="BC368" s="4"/>
      <c r="BD368" s="4"/>
      <c r="BE368" s="7"/>
      <c r="BF368" s="7"/>
      <c r="BG368" s="6"/>
      <c r="BH368" s="4"/>
      <c r="BI368" s="4"/>
      <c r="BJ368" s="4"/>
      <c r="BK368" s="4"/>
      <c r="BL368" s="6"/>
      <c r="BM368" s="6"/>
      <c r="BN368" s="6"/>
      <c r="BO368" s="6"/>
      <c r="BP368" s="6"/>
      <c r="BQ368" s="6"/>
      <c r="BR368" s="6"/>
      <c r="BS368" s="4">
        <v>0</v>
      </c>
      <c r="BT368" s="4">
        <v>0</v>
      </c>
      <c r="BU368" s="4">
        <v>0</v>
      </c>
      <c r="BV368" s="4">
        <v>0</v>
      </c>
      <c r="BW368" s="4"/>
      <c r="BX368" s="4"/>
      <c r="BY368" s="4"/>
      <c r="BZ368" s="4"/>
      <c r="CA368" s="4">
        <v>0</v>
      </c>
      <c r="CB368" s="4"/>
      <c r="CC368" s="7"/>
      <c r="CD368" s="4"/>
      <c r="CE368" s="4"/>
      <c r="CF368" s="7"/>
      <c r="CG368" s="4"/>
      <c r="CH368" s="4"/>
      <c r="CI368" s="4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</row>
    <row r="369" spans="1:158" s="12" customFormat="1" x14ac:dyDescent="0.25">
      <c r="A369" t="s">
        <v>83</v>
      </c>
      <c r="B369"/>
      <c r="C369" s="5">
        <v>39457</v>
      </c>
      <c r="D369" s="4">
        <v>4</v>
      </c>
      <c r="E369" t="s">
        <v>168</v>
      </c>
      <c r="F369" s="4">
        <v>22</v>
      </c>
      <c r="G369" t="s">
        <v>52</v>
      </c>
      <c r="H369" s="6">
        <v>8.9</v>
      </c>
      <c r="I369">
        <v>750</v>
      </c>
      <c r="J369" s="4">
        <f>1000000/H369/I369</f>
        <v>149.81273408239699</v>
      </c>
      <c r="K369" s="4"/>
      <c r="L369" s="7"/>
      <c r="M369" s="7"/>
      <c r="N369" s="7"/>
      <c r="O369" s="7"/>
      <c r="P369" s="7"/>
      <c r="Q369" s="7"/>
      <c r="R369" s="7"/>
      <c r="S369" s="7"/>
      <c r="T369" s="7"/>
      <c r="U369" s="4"/>
      <c r="V369" s="7"/>
      <c r="W369" s="7"/>
      <c r="X369" s="7"/>
      <c r="Y369" s="7"/>
      <c r="Z369" s="7"/>
      <c r="AA369" s="7"/>
      <c r="AB369" s="4"/>
      <c r="AC369" s="7"/>
      <c r="AD369" s="7"/>
      <c r="AE369" s="7"/>
      <c r="AF369" s="7"/>
      <c r="AG369" s="7"/>
      <c r="AH369" s="7"/>
      <c r="AI369" s="8"/>
      <c r="AJ369" s="7"/>
      <c r="AK369" s="7"/>
      <c r="AL369" s="7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7"/>
      <c r="BB369" s="4"/>
      <c r="BC369" s="4"/>
      <c r="BD369" s="4"/>
      <c r="BE369" s="7"/>
      <c r="BF369" s="7"/>
      <c r="BG369" s="6"/>
      <c r="BH369" s="4"/>
      <c r="BI369" s="4"/>
      <c r="BJ369" s="4"/>
      <c r="BK369" s="4"/>
      <c r="BL369" s="6"/>
      <c r="BM369" s="6"/>
      <c r="BN369" s="6"/>
      <c r="BO369" s="6"/>
      <c r="BP369" s="6"/>
      <c r="BQ369" s="6"/>
      <c r="BR369" s="6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7"/>
      <c r="CD369" s="4"/>
      <c r="CE369" s="4"/>
      <c r="CF369" s="7"/>
      <c r="CG369" s="4"/>
      <c r="CH369" s="4"/>
      <c r="CI369" s="4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</row>
    <row r="370" spans="1:158" s="12" customFormat="1" x14ac:dyDescent="0.25">
      <c r="A370" t="s">
        <v>83</v>
      </c>
      <c r="B370"/>
      <c r="C370" s="5">
        <v>39462</v>
      </c>
      <c r="D370" s="4"/>
      <c r="E370" s="5"/>
      <c r="F370" s="4">
        <v>27</v>
      </c>
      <c r="G370" t="s">
        <v>52</v>
      </c>
      <c r="H370" s="6">
        <v>8.9</v>
      </c>
      <c r="I370">
        <v>750</v>
      </c>
      <c r="J370" s="4">
        <f>1000000/H370/I370</f>
        <v>149.81273408239699</v>
      </c>
      <c r="K370" s="4"/>
      <c r="L370" s="7"/>
      <c r="M370" s="6">
        <v>7.65</v>
      </c>
      <c r="N370" s="6"/>
      <c r="O370" s="6"/>
      <c r="P370" s="7"/>
      <c r="Q370" s="7"/>
      <c r="R370" s="7"/>
      <c r="S370" s="7"/>
      <c r="T370" s="7"/>
      <c r="U370" s="4"/>
      <c r="V370" s="7"/>
      <c r="W370" s="7"/>
      <c r="X370" s="7"/>
      <c r="Y370" s="7"/>
      <c r="Z370" s="7"/>
      <c r="AA370" s="7"/>
      <c r="AB370" s="4"/>
      <c r="AC370" s="7"/>
      <c r="AD370" s="7"/>
      <c r="AE370" s="7"/>
      <c r="AF370" s="7"/>
      <c r="AG370" s="7"/>
      <c r="AH370" s="7"/>
      <c r="AI370" s="8"/>
      <c r="AJ370" s="7"/>
      <c r="AK370" s="7"/>
      <c r="AL370" s="7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7"/>
      <c r="BB370" s="4"/>
      <c r="BC370" s="4"/>
      <c r="BD370" s="4"/>
      <c r="BE370" s="7"/>
      <c r="BF370" s="7"/>
      <c r="BG370" s="6"/>
      <c r="BH370" s="4"/>
      <c r="BI370" s="4"/>
      <c r="BJ370" s="4"/>
      <c r="BK370" s="4"/>
      <c r="BL370" s="6"/>
      <c r="BM370" s="6"/>
      <c r="BN370" s="6"/>
      <c r="BO370" s="6"/>
      <c r="BP370" s="6"/>
      <c r="BQ370" s="6"/>
      <c r="BR370" s="6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7"/>
      <c r="CD370" s="4"/>
      <c r="CE370" s="4"/>
      <c r="CF370" s="7"/>
      <c r="CG370" s="4"/>
      <c r="CH370" s="4"/>
      <c r="CI370" s="4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</row>
    <row r="371" spans="1:158" s="12" customFormat="1" x14ac:dyDescent="0.25">
      <c r="A371" t="s">
        <v>83</v>
      </c>
      <c r="B371"/>
      <c r="C371" s="5">
        <v>39463</v>
      </c>
      <c r="D371" s="4"/>
      <c r="E371" s="5"/>
      <c r="F371" s="4">
        <v>28</v>
      </c>
      <c r="G371" t="s">
        <v>52</v>
      </c>
      <c r="H371" s="6">
        <v>8.9</v>
      </c>
      <c r="I371">
        <v>750</v>
      </c>
      <c r="J371" s="4">
        <f>1000000/H371/I371</f>
        <v>149.81273408239699</v>
      </c>
      <c r="K371" s="4"/>
      <c r="L371" s="7"/>
      <c r="M371" s="7"/>
      <c r="N371" s="7"/>
      <c r="O371" s="7"/>
      <c r="P371" s="7"/>
      <c r="Q371" s="7"/>
      <c r="R371" s="7"/>
      <c r="S371" s="7"/>
      <c r="T371" s="7"/>
      <c r="U371" s="4"/>
      <c r="V371" s="7"/>
      <c r="W371" s="7"/>
      <c r="X371" s="7"/>
      <c r="Y371" s="7"/>
      <c r="Z371" s="7"/>
      <c r="AA371" s="7"/>
      <c r="AB371" s="4"/>
      <c r="AC371" s="7">
        <v>0.37628618421052634</v>
      </c>
      <c r="AD371" s="7"/>
      <c r="AE371" s="7"/>
      <c r="AF371" s="7"/>
      <c r="AG371" s="7"/>
      <c r="AH371" s="7"/>
      <c r="AI371" s="8"/>
      <c r="AJ371" s="7"/>
      <c r="AK371" s="7"/>
      <c r="AL371" s="7"/>
      <c r="AM371" s="4">
        <v>0</v>
      </c>
      <c r="AN371" s="4"/>
      <c r="AO371" s="4"/>
      <c r="AP371" s="4"/>
      <c r="AQ371" s="4">
        <v>0</v>
      </c>
      <c r="AR371" s="4"/>
      <c r="AS371" s="4"/>
      <c r="AT371" s="4"/>
      <c r="AU371" s="4"/>
      <c r="AV371" s="4"/>
      <c r="AW371" s="4"/>
      <c r="AX371" s="4">
        <v>0</v>
      </c>
      <c r="AY371" s="4">
        <v>0</v>
      </c>
      <c r="AZ371" s="4"/>
      <c r="BA371" s="7"/>
      <c r="BB371" s="4"/>
      <c r="BC371" s="4"/>
      <c r="BD371" s="4"/>
      <c r="BE371" s="7"/>
      <c r="BF371" s="7"/>
      <c r="BG371" s="6"/>
      <c r="BH371" s="4"/>
      <c r="BI371" s="4"/>
      <c r="BJ371" s="4"/>
      <c r="BK371" s="4"/>
      <c r="BL371" s="6"/>
      <c r="BM371" s="6"/>
      <c r="BN371" s="6"/>
      <c r="BO371" s="6"/>
      <c r="BP371" s="6"/>
      <c r="BQ371" s="6"/>
      <c r="BR371" s="6"/>
      <c r="BS371" s="4">
        <v>0</v>
      </c>
      <c r="BT371" s="4">
        <v>0</v>
      </c>
      <c r="BU371" s="4">
        <v>0</v>
      </c>
      <c r="BV371" s="4">
        <v>0</v>
      </c>
      <c r="BW371" s="4"/>
      <c r="BX371" s="4"/>
      <c r="BY371" s="4"/>
      <c r="BZ371" s="4"/>
      <c r="CA371" s="4">
        <v>0</v>
      </c>
      <c r="CB371" s="4"/>
      <c r="CC371" s="7"/>
      <c r="CD371" s="4"/>
      <c r="CE371" s="4"/>
      <c r="CF371" s="7"/>
      <c r="CG371" s="4"/>
      <c r="CH371" s="4"/>
      <c r="CI371" s="4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</row>
    <row r="372" spans="1:158" s="12" customFormat="1" x14ac:dyDescent="0.25">
      <c r="A372" t="s">
        <v>83</v>
      </c>
      <c r="B372"/>
      <c r="C372" s="5">
        <v>39470</v>
      </c>
      <c r="D372" s="4"/>
      <c r="E372" s="5"/>
      <c r="F372" s="4">
        <v>35</v>
      </c>
      <c r="G372" t="s">
        <v>52</v>
      </c>
      <c r="H372" s="6">
        <v>8.9</v>
      </c>
      <c r="I372">
        <v>750</v>
      </c>
      <c r="J372" s="4">
        <f>1000000/H372/I372</f>
        <v>149.81273408239699</v>
      </c>
      <c r="K372" s="4"/>
      <c r="L372" s="7"/>
      <c r="M372" s="6">
        <v>10.25</v>
      </c>
      <c r="N372" s="6"/>
      <c r="O372" s="6"/>
      <c r="P372" s="7"/>
      <c r="Q372" s="7"/>
      <c r="R372" s="7"/>
      <c r="S372" s="7"/>
      <c r="T372" s="7"/>
      <c r="U372" s="4"/>
      <c r="V372" s="7"/>
      <c r="W372" s="7"/>
      <c r="X372" s="7"/>
      <c r="Y372" s="7"/>
      <c r="Z372" s="7"/>
      <c r="AA372" s="7"/>
      <c r="AB372" s="4"/>
      <c r="AC372" s="7"/>
      <c r="AD372" s="7"/>
      <c r="AE372" s="7"/>
      <c r="AF372" s="7"/>
      <c r="AG372" s="7"/>
      <c r="AH372" s="7"/>
      <c r="AI372" s="8"/>
      <c r="AJ372" s="7"/>
      <c r="AK372" s="7"/>
      <c r="AL372" s="7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7"/>
      <c r="BB372" s="4"/>
      <c r="BC372" s="4"/>
      <c r="BD372" s="4"/>
      <c r="BE372" s="7"/>
      <c r="BF372" s="7"/>
      <c r="BG372" s="6"/>
      <c r="BH372" s="4"/>
      <c r="BI372" s="4"/>
      <c r="BJ372" s="4"/>
      <c r="BK372" s="4"/>
      <c r="BL372" s="6"/>
      <c r="BM372" s="6"/>
      <c r="BN372" s="6"/>
      <c r="BO372" s="6"/>
      <c r="BP372" s="6"/>
      <c r="BQ372" s="6"/>
      <c r="BR372" s="6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7"/>
      <c r="CD372" s="4"/>
      <c r="CE372" s="4"/>
      <c r="CF372" s="7"/>
      <c r="CG372" s="4"/>
      <c r="CH372" s="4"/>
      <c r="CI372" s="4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</row>
    <row r="373" spans="1:158" s="12" customFormat="1" x14ac:dyDescent="0.25">
      <c r="A373" t="s">
        <v>83</v>
      </c>
      <c r="B373"/>
      <c r="C373" s="5">
        <v>39472</v>
      </c>
      <c r="D373" s="4"/>
      <c r="E373" s="5"/>
      <c r="F373" s="4">
        <v>37</v>
      </c>
      <c r="G373" t="s">
        <v>52</v>
      </c>
      <c r="H373" s="6">
        <v>8.9</v>
      </c>
      <c r="I373">
        <v>750</v>
      </c>
      <c r="J373" s="4">
        <f>1000000/H373/I373</f>
        <v>149.81273408239699</v>
      </c>
      <c r="K373" s="4"/>
      <c r="L373" s="7"/>
      <c r="M373" s="7"/>
      <c r="N373" s="7"/>
      <c r="O373" s="7"/>
      <c r="P373" s="7"/>
      <c r="Q373" s="7"/>
      <c r="R373" s="7"/>
      <c r="S373" s="7"/>
      <c r="T373" s="7"/>
      <c r="U373" s="4"/>
      <c r="V373" s="7"/>
      <c r="W373" s="7"/>
      <c r="X373" s="7"/>
      <c r="Y373" s="7"/>
      <c r="Z373" s="7"/>
      <c r="AA373" s="7"/>
      <c r="AB373" s="4"/>
      <c r="AC373" s="7">
        <v>0.94432565789473699</v>
      </c>
      <c r="AD373" s="7"/>
      <c r="AE373" s="7"/>
      <c r="AF373" s="7"/>
      <c r="AG373" s="7"/>
      <c r="AH373" s="7"/>
      <c r="AI373" s="8"/>
      <c r="AJ373" s="7"/>
      <c r="AK373" s="7"/>
      <c r="AL373" s="7"/>
      <c r="AM373" s="4">
        <v>0</v>
      </c>
      <c r="AN373" s="4"/>
      <c r="AO373" s="4"/>
      <c r="AP373" s="4"/>
      <c r="AQ373" s="4">
        <v>0</v>
      </c>
      <c r="AR373" s="4"/>
      <c r="AS373" s="4"/>
      <c r="AT373" s="4"/>
      <c r="AU373" s="4"/>
      <c r="AV373" s="4"/>
      <c r="AW373" s="4"/>
      <c r="AX373" s="4">
        <v>0</v>
      </c>
      <c r="AY373" s="4">
        <v>0</v>
      </c>
      <c r="AZ373" s="4"/>
      <c r="BA373" s="7"/>
      <c r="BB373" s="4"/>
      <c r="BC373" s="4"/>
      <c r="BD373" s="4"/>
      <c r="BE373" s="7"/>
      <c r="BF373" s="7"/>
      <c r="BG373" s="6"/>
      <c r="BH373" s="4"/>
      <c r="BI373" s="4"/>
      <c r="BJ373" s="4"/>
      <c r="BK373" s="4"/>
      <c r="BL373" s="6"/>
      <c r="BM373" s="6"/>
      <c r="BN373" s="6"/>
      <c r="BO373" s="6"/>
      <c r="BP373" s="6"/>
      <c r="BQ373" s="6"/>
      <c r="BR373" s="6"/>
      <c r="BS373" s="4">
        <v>0</v>
      </c>
      <c r="BT373" s="4">
        <v>0</v>
      </c>
      <c r="BU373" s="4">
        <v>0</v>
      </c>
      <c r="BV373" s="4">
        <v>0</v>
      </c>
      <c r="BW373" s="4"/>
      <c r="BX373" s="4"/>
      <c r="BY373" s="4"/>
      <c r="BZ373" s="4"/>
      <c r="CA373" s="4">
        <v>0</v>
      </c>
      <c r="CB373" s="4"/>
      <c r="CC373" s="7"/>
      <c r="CD373" s="4"/>
      <c r="CE373" s="4"/>
      <c r="CF373" s="7"/>
      <c r="CG373" s="4"/>
      <c r="CH373" s="4"/>
      <c r="CI373" s="4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</row>
    <row r="374" spans="1:158" s="12" customFormat="1" x14ac:dyDescent="0.25">
      <c r="A374" t="s">
        <v>83</v>
      </c>
      <c r="B374"/>
      <c r="C374" s="5">
        <v>39476</v>
      </c>
      <c r="D374" s="4"/>
      <c r="E374" s="5"/>
      <c r="F374" s="4">
        <v>41</v>
      </c>
      <c r="G374" t="s">
        <v>52</v>
      </c>
      <c r="H374" s="6">
        <v>8.9</v>
      </c>
      <c r="I374">
        <v>750</v>
      </c>
      <c r="J374" s="4">
        <f>1000000/H374/I374</f>
        <v>149.81273408239699</v>
      </c>
      <c r="K374" s="4"/>
      <c r="L374" s="7"/>
      <c r="M374" s="6">
        <v>11.8</v>
      </c>
      <c r="N374" s="6"/>
      <c r="O374" s="6"/>
      <c r="P374" s="7"/>
      <c r="Q374" s="7"/>
      <c r="R374" s="7"/>
      <c r="S374" s="7"/>
      <c r="T374" s="7"/>
      <c r="U374" s="4"/>
      <c r="V374" s="7"/>
      <c r="W374" s="7"/>
      <c r="X374" s="7"/>
      <c r="Y374" s="7"/>
      <c r="Z374" s="7"/>
      <c r="AA374" s="7"/>
      <c r="AB374" s="4"/>
      <c r="AC374" s="7"/>
      <c r="AD374" s="7"/>
      <c r="AE374" s="7"/>
      <c r="AF374" s="7"/>
      <c r="AG374" s="7"/>
      <c r="AH374" s="7"/>
      <c r="AI374" s="8"/>
      <c r="AJ374" s="7"/>
      <c r="AK374" s="7"/>
      <c r="AL374" s="7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7"/>
      <c r="BB374" s="4"/>
      <c r="BC374" s="4"/>
      <c r="BD374" s="4"/>
      <c r="BE374" s="7"/>
      <c r="BF374" s="7"/>
      <c r="BG374" s="6"/>
      <c r="BH374" s="4"/>
      <c r="BI374" s="4"/>
      <c r="BJ374" s="4"/>
      <c r="BK374" s="4"/>
      <c r="BL374" s="6"/>
      <c r="BM374" s="6"/>
      <c r="BN374" s="6"/>
      <c r="BO374" s="6"/>
      <c r="BP374" s="6"/>
      <c r="BQ374" s="6"/>
      <c r="BR374" s="6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7"/>
      <c r="CD374" s="4"/>
      <c r="CE374" s="4"/>
      <c r="CF374" s="7"/>
      <c r="CG374" s="4"/>
      <c r="CH374" s="4"/>
      <c r="CI374" s="4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</row>
    <row r="375" spans="1:158" s="12" customFormat="1" x14ac:dyDescent="0.25">
      <c r="A375" t="s">
        <v>83</v>
      </c>
      <c r="B375"/>
      <c r="C375" s="5">
        <v>39485</v>
      </c>
      <c r="D375" s="4"/>
      <c r="E375" s="5"/>
      <c r="F375" s="4">
        <v>50</v>
      </c>
      <c r="G375" t="s">
        <v>52</v>
      </c>
      <c r="H375" s="6">
        <v>8.9</v>
      </c>
      <c r="I375">
        <v>750</v>
      </c>
      <c r="J375" s="4">
        <f>1000000/H375/I375</f>
        <v>149.81273408239699</v>
      </c>
      <c r="K375" s="4"/>
      <c r="L375" s="7"/>
      <c r="M375" s="6">
        <v>13.95</v>
      </c>
      <c r="N375" s="6"/>
      <c r="O375" s="6"/>
      <c r="P375" s="7"/>
      <c r="Q375" s="7"/>
      <c r="R375" s="7"/>
      <c r="S375" s="7"/>
      <c r="T375" s="7"/>
      <c r="U375" s="4"/>
      <c r="V375" s="7"/>
      <c r="W375" s="7"/>
      <c r="X375" s="7"/>
      <c r="Y375" s="7"/>
      <c r="Z375" s="7"/>
      <c r="AA375" s="7"/>
      <c r="AB375" s="4"/>
      <c r="AC375" s="7"/>
      <c r="AD375" s="7"/>
      <c r="AE375" s="7"/>
      <c r="AF375" s="7"/>
      <c r="AG375" s="7"/>
      <c r="AH375" s="7"/>
      <c r="AI375" s="8"/>
      <c r="AJ375" s="7"/>
      <c r="AK375" s="7"/>
      <c r="AL375" s="7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7"/>
      <c r="BB375" s="4"/>
      <c r="BC375" s="4"/>
      <c r="BD375" s="4"/>
      <c r="BE375" s="7"/>
      <c r="BF375" s="7"/>
      <c r="BG375" s="6"/>
      <c r="BH375" s="4"/>
      <c r="BI375" s="4"/>
      <c r="BJ375" s="4"/>
      <c r="BK375" s="4"/>
      <c r="BL375" s="6"/>
      <c r="BM375" s="6"/>
      <c r="BN375" s="6"/>
      <c r="BO375" s="6"/>
      <c r="BP375" s="6"/>
      <c r="BQ375" s="6"/>
      <c r="BR375" s="6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7"/>
      <c r="CD375" s="4"/>
      <c r="CE375" s="4"/>
      <c r="CF375" s="7"/>
      <c r="CG375" s="4"/>
      <c r="CH375" s="4"/>
      <c r="CI375" s="4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</row>
    <row r="376" spans="1:158" s="12" customFormat="1" x14ac:dyDescent="0.25">
      <c r="A376" t="s">
        <v>83</v>
      </c>
      <c r="B376"/>
      <c r="C376" s="5">
        <v>39486</v>
      </c>
      <c r="D376" s="4">
        <v>5</v>
      </c>
      <c r="E376" t="s">
        <v>164</v>
      </c>
      <c r="F376" s="4">
        <v>51</v>
      </c>
      <c r="G376" t="s">
        <v>52</v>
      </c>
      <c r="H376" s="6">
        <v>8.9</v>
      </c>
      <c r="I376">
        <v>750</v>
      </c>
      <c r="J376" s="4">
        <f>1000000/H376/I376</f>
        <v>149.81273408239699</v>
      </c>
      <c r="K376" s="4"/>
      <c r="L376" s="7"/>
      <c r="M376" s="7"/>
      <c r="N376" s="7"/>
      <c r="O376" s="7"/>
      <c r="P376" s="7"/>
      <c r="Q376" s="7"/>
      <c r="R376" s="7"/>
      <c r="S376" s="7"/>
      <c r="T376" s="7"/>
      <c r="U376" s="4"/>
      <c r="V376" s="7"/>
      <c r="W376" s="7"/>
      <c r="X376" s="7"/>
      <c r="Y376" s="7"/>
      <c r="Z376" s="7"/>
      <c r="AA376" s="7"/>
      <c r="AB376" s="4"/>
      <c r="AC376" s="7"/>
      <c r="AD376" s="7"/>
      <c r="AE376" s="7"/>
      <c r="AF376" s="7"/>
      <c r="AG376" s="7"/>
      <c r="AH376" s="7"/>
      <c r="AI376" s="8"/>
      <c r="AJ376" s="7"/>
      <c r="AK376" s="7"/>
      <c r="AL376" s="7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7"/>
      <c r="BB376" s="4"/>
      <c r="BC376" s="4"/>
      <c r="BD376" s="4"/>
      <c r="BE376" s="7"/>
      <c r="BF376" s="7"/>
      <c r="BG376" s="6"/>
      <c r="BH376" s="4"/>
      <c r="BI376" s="4"/>
      <c r="BJ376" s="4"/>
      <c r="BK376" s="4"/>
      <c r="BL376" s="6"/>
      <c r="BM376" s="6"/>
      <c r="BN376" s="6"/>
      <c r="BO376" s="6"/>
      <c r="BP376" s="6"/>
      <c r="BQ376" s="6"/>
      <c r="BR376" s="6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7"/>
      <c r="CD376" s="4"/>
      <c r="CE376" s="4"/>
      <c r="CF376" s="7"/>
      <c r="CG376" s="4"/>
      <c r="CH376" s="4"/>
      <c r="CI376" s="4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</row>
    <row r="377" spans="1:158" s="12" customFormat="1" x14ac:dyDescent="0.25">
      <c r="A377" t="s">
        <v>83</v>
      </c>
      <c r="B377"/>
      <c r="C377" s="5">
        <v>39489</v>
      </c>
      <c r="D377" s="4"/>
      <c r="E377" s="5"/>
      <c r="F377" s="4">
        <v>54</v>
      </c>
      <c r="G377" t="s">
        <v>52</v>
      </c>
      <c r="H377" s="6">
        <v>8.9</v>
      </c>
      <c r="I377">
        <v>750</v>
      </c>
      <c r="J377" s="4">
        <f>1000000/H377/I377</f>
        <v>149.81273408239699</v>
      </c>
      <c r="K377" s="4"/>
      <c r="L377" s="7"/>
      <c r="M377" s="6">
        <v>13.333333333333334</v>
      </c>
      <c r="N377" s="6"/>
      <c r="O377" s="6"/>
      <c r="P377" s="7"/>
      <c r="Q377" s="7"/>
      <c r="R377" s="7"/>
      <c r="S377" s="7"/>
      <c r="T377" s="7"/>
      <c r="U377" s="4">
        <v>183.26088954531338</v>
      </c>
      <c r="V377" s="7"/>
      <c r="W377" s="7"/>
      <c r="X377" s="7"/>
      <c r="Y377" s="7"/>
      <c r="Z377" s="7"/>
      <c r="AA377" s="7"/>
      <c r="AB377" s="4">
        <v>150.40079187619909</v>
      </c>
      <c r="AC377" s="7">
        <v>3.0810747031553785</v>
      </c>
      <c r="AD377" s="7"/>
      <c r="AE377" s="7"/>
      <c r="AF377" s="7"/>
      <c r="AG377" s="7"/>
      <c r="AH377" s="7"/>
      <c r="AI377" s="8">
        <f>AC377/AB377</f>
        <v>2.0485761176653475E-2</v>
      </c>
      <c r="AJ377" s="7"/>
      <c r="AK377" s="7"/>
      <c r="AL377" s="7"/>
      <c r="AM377" s="4">
        <v>10.936897050727243</v>
      </c>
      <c r="AN377" s="4"/>
      <c r="AO377" s="4"/>
      <c r="AP377" s="4"/>
      <c r="AQ377" s="4">
        <v>6.0611087082071355</v>
      </c>
      <c r="AR377" s="4"/>
      <c r="AS377" s="4"/>
      <c r="AT377" s="4"/>
      <c r="AU377" s="4"/>
      <c r="AV377" s="4"/>
      <c r="AW377" s="4"/>
      <c r="AX377" s="4">
        <v>0</v>
      </c>
      <c r="AY377" s="4">
        <v>0</v>
      </c>
      <c r="AZ377" s="4">
        <v>16.998005758934376</v>
      </c>
      <c r="BA377" s="7"/>
      <c r="BB377" s="4"/>
      <c r="BC377" s="4">
        <f>U377+AB377+AZ377</f>
        <v>350.65968718044684</v>
      </c>
      <c r="BD377" s="4"/>
      <c r="BE377" s="7">
        <f>AZ377/BC377</f>
        <v>4.8474365261688405E-2</v>
      </c>
      <c r="BF377" s="7"/>
      <c r="BG377" s="6"/>
      <c r="BH377" s="4"/>
      <c r="BI377" s="4"/>
      <c r="BJ377" s="4"/>
      <c r="BK377" s="4"/>
      <c r="BL377" s="6"/>
      <c r="BM377" s="6"/>
      <c r="BN377" s="6"/>
      <c r="BO377" s="6"/>
      <c r="BP377" s="7">
        <f>U377/BC377</f>
        <v>0.52261750136966467</v>
      </c>
      <c r="BQ377" s="7">
        <f>AB377/BC377</f>
        <v>0.42890813336864692</v>
      </c>
      <c r="BR377" s="7">
        <f>AZ377/BC377</f>
        <v>4.8474365261688405E-2</v>
      </c>
      <c r="BS377" s="4">
        <v>140.71640522440839</v>
      </c>
      <c r="BT377" s="4">
        <v>125.60624061534081</v>
      </c>
      <c r="BU377" s="4">
        <v>15.110164609067567</v>
      </c>
      <c r="BV377" s="4">
        <v>0</v>
      </c>
      <c r="BW377" s="4"/>
      <c r="BX377" s="4"/>
      <c r="BY377" s="4"/>
      <c r="BZ377" s="4"/>
      <c r="CA377" s="4">
        <v>0</v>
      </c>
      <c r="CB377" s="4"/>
      <c r="CC377" s="7"/>
      <c r="CD377" s="4"/>
      <c r="CE377" s="4"/>
      <c r="CF377" s="7"/>
      <c r="CG377" s="4"/>
      <c r="CH377" s="4"/>
      <c r="CI377" s="4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</row>
    <row r="378" spans="1:158" s="12" customFormat="1" x14ac:dyDescent="0.25">
      <c r="A378" t="s">
        <v>83</v>
      </c>
      <c r="B378"/>
      <c r="C378" s="5">
        <v>39491</v>
      </c>
      <c r="D378" s="4"/>
      <c r="E378" s="5"/>
      <c r="F378" s="4">
        <v>56</v>
      </c>
      <c r="G378" t="s">
        <v>52</v>
      </c>
      <c r="H378" s="6">
        <v>8.9</v>
      </c>
      <c r="I378">
        <v>750</v>
      </c>
      <c r="J378" s="4">
        <f>1000000/H378/I378</f>
        <v>149.81273408239699</v>
      </c>
      <c r="K378" s="4"/>
      <c r="L378" s="7"/>
      <c r="M378" s="6">
        <v>15.8</v>
      </c>
      <c r="N378" s="6"/>
      <c r="O378" s="6"/>
      <c r="P378" s="7"/>
      <c r="Q378" s="7"/>
      <c r="R378" s="7"/>
      <c r="S378" s="7"/>
      <c r="T378" s="7"/>
      <c r="U378" s="4"/>
      <c r="V378" s="7"/>
      <c r="W378" s="7"/>
      <c r="X378" s="7"/>
      <c r="Y378" s="7"/>
      <c r="Z378" s="7"/>
      <c r="AA378" s="7"/>
      <c r="AB378" s="4"/>
      <c r="AC378" s="7"/>
      <c r="AD378" s="7"/>
      <c r="AE378" s="7"/>
      <c r="AF378" s="7"/>
      <c r="AG378" s="7"/>
      <c r="AH378" s="7"/>
      <c r="AI378" s="8"/>
      <c r="AJ378" s="7"/>
      <c r="AK378" s="7"/>
      <c r="AL378" s="7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7"/>
      <c r="BB378" s="4"/>
      <c r="BC378" s="4"/>
      <c r="BD378" s="4"/>
      <c r="BE378" s="7"/>
      <c r="BF378" s="7"/>
      <c r="BG378" s="6"/>
      <c r="BH378" s="4"/>
      <c r="BI378" s="4"/>
      <c r="BJ378" s="4"/>
      <c r="BK378" s="4"/>
      <c r="BL378" s="6"/>
      <c r="BM378" s="6"/>
      <c r="BN378" s="6"/>
      <c r="BO378" s="6"/>
      <c r="BP378" s="6"/>
      <c r="BQ378" s="6"/>
      <c r="BR378" s="6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7"/>
      <c r="CD378" s="4"/>
      <c r="CE378" s="4"/>
      <c r="CF378" s="7"/>
      <c r="CG378" s="4"/>
      <c r="CH378" s="4"/>
      <c r="CI378" s="4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</row>
    <row r="379" spans="1:158" s="12" customFormat="1" x14ac:dyDescent="0.25">
      <c r="A379" t="s">
        <v>83</v>
      </c>
      <c r="B379"/>
      <c r="C379" s="5">
        <v>39496</v>
      </c>
      <c r="D379" s="4"/>
      <c r="E379" s="5"/>
      <c r="F379" s="4">
        <v>61</v>
      </c>
      <c r="G379" t="s">
        <v>52</v>
      </c>
      <c r="H379" s="6">
        <v>8.9</v>
      </c>
      <c r="I379">
        <v>750</v>
      </c>
      <c r="J379" s="4">
        <f>1000000/H379/I379</f>
        <v>149.81273408239699</v>
      </c>
      <c r="K379" s="4"/>
      <c r="L379" s="7"/>
      <c r="M379" s="6">
        <v>17.05</v>
      </c>
      <c r="N379" s="6"/>
      <c r="O379" s="6"/>
      <c r="P379" s="7"/>
      <c r="Q379" s="7"/>
      <c r="R379" s="7"/>
      <c r="S379" s="7"/>
      <c r="T379" s="7"/>
      <c r="U379" s="4"/>
      <c r="V379" s="7"/>
      <c r="W379" s="7"/>
      <c r="X379" s="7"/>
      <c r="Y379" s="7"/>
      <c r="Z379" s="7"/>
      <c r="AA379" s="7"/>
      <c r="AB379" s="4"/>
      <c r="AC379" s="7"/>
      <c r="AD379" s="7"/>
      <c r="AE379" s="7"/>
      <c r="AF379" s="7"/>
      <c r="AG379" s="7"/>
      <c r="AH379" s="7"/>
      <c r="AI379" s="8"/>
      <c r="AJ379" s="7"/>
      <c r="AK379" s="7"/>
      <c r="AL379" s="7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7"/>
      <c r="BB379" s="4"/>
      <c r="BC379" s="4"/>
      <c r="BD379" s="4"/>
      <c r="BE379" s="7"/>
      <c r="BF379" s="7"/>
      <c r="BG379" s="6"/>
      <c r="BH379" s="4"/>
      <c r="BI379" s="4"/>
      <c r="BJ379" s="4"/>
      <c r="BK379" s="4"/>
      <c r="BL379" s="6"/>
      <c r="BM379" s="6"/>
      <c r="BN379" s="6"/>
      <c r="BO379" s="6"/>
      <c r="BP379" s="6"/>
      <c r="BQ379" s="6"/>
      <c r="BR379" s="6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7"/>
      <c r="CD379" s="4"/>
      <c r="CE379" s="4"/>
      <c r="CF379" s="7"/>
      <c r="CG379" s="4"/>
      <c r="CH379" s="4"/>
      <c r="CI379" s="4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</row>
    <row r="380" spans="1:158" s="12" customFormat="1" x14ac:dyDescent="0.25">
      <c r="A380" t="s">
        <v>83</v>
      </c>
      <c r="B380"/>
      <c r="C380" s="5">
        <v>39503</v>
      </c>
      <c r="D380" s="4"/>
      <c r="E380" s="5"/>
      <c r="F380" s="4">
        <v>68</v>
      </c>
      <c r="G380" t="s">
        <v>52</v>
      </c>
      <c r="H380" s="6">
        <v>8.9</v>
      </c>
      <c r="I380">
        <v>750</v>
      </c>
      <c r="J380" s="4">
        <f>1000000/H380/I380</f>
        <v>149.81273408239699</v>
      </c>
      <c r="K380" s="4"/>
      <c r="L380" s="7"/>
      <c r="M380" s="7"/>
      <c r="N380" s="7"/>
      <c r="O380" s="7"/>
      <c r="P380" s="7"/>
      <c r="Q380" s="7"/>
      <c r="R380" s="7"/>
      <c r="S380" s="7"/>
      <c r="T380" s="7"/>
      <c r="U380" s="4">
        <v>354.28732490910835</v>
      </c>
      <c r="V380" s="7"/>
      <c r="W380" s="7"/>
      <c r="X380" s="7"/>
      <c r="Y380" s="7"/>
      <c r="Z380" s="7"/>
      <c r="AA380" s="7"/>
      <c r="AB380" s="4">
        <v>241.67115426397586</v>
      </c>
      <c r="AC380" s="7">
        <v>3.9200497617513492</v>
      </c>
      <c r="AD380" s="7"/>
      <c r="AE380" s="7"/>
      <c r="AF380" s="7"/>
      <c r="AG380" s="7"/>
      <c r="AH380" s="7"/>
      <c r="AI380" s="8">
        <f>AC380/AB380</f>
        <v>1.6220594359678955E-2</v>
      </c>
      <c r="AJ380" s="7"/>
      <c r="AK380" s="7"/>
      <c r="AL380" s="7"/>
      <c r="AM380" s="4">
        <v>3.4203872499307666</v>
      </c>
      <c r="AN380" s="4"/>
      <c r="AO380" s="4"/>
      <c r="AP380" s="4"/>
      <c r="AQ380" s="4">
        <v>25.428809705695556</v>
      </c>
      <c r="AR380" s="4"/>
      <c r="AS380" s="4"/>
      <c r="AT380" s="4"/>
      <c r="AU380" s="4"/>
      <c r="AV380" s="4"/>
      <c r="AW380" s="4"/>
      <c r="AX380" s="4">
        <v>0</v>
      </c>
      <c r="AY380" s="4">
        <v>0</v>
      </c>
      <c r="AZ380" s="4">
        <v>28.849196955626326</v>
      </c>
      <c r="BA380" s="7"/>
      <c r="BB380" s="4"/>
      <c r="BC380" s="4">
        <f>U380+AB380+AZ380</f>
        <v>624.80767612871057</v>
      </c>
      <c r="BD380" s="4"/>
      <c r="BE380" s="7">
        <f>AZ380/BC380</f>
        <v>4.6172923377598492E-2</v>
      </c>
      <c r="BF380" s="7"/>
      <c r="BG380" s="6"/>
      <c r="BH380" s="4"/>
      <c r="BI380" s="4"/>
      <c r="BJ380" s="4"/>
      <c r="BK380" s="4"/>
      <c r="BL380" s="6"/>
      <c r="BM380" s="6"/>
      <c r="BN380" s="6"/>
      <c r="BO380" s="6"/>
      <c r="BP380" s="7">
        <f>U380/BC380</f>
        <v>0.56703420659659931</v>
      </c>
      <c r="BQ380" s="7">
        <f>AB380/BC380</f>
        <v>0.3867928700258022</v>
      </c>
      <c r="BR380" s="7">
        <f>AZ380/BC380</f>
        <v>4.6172923377598492E-2</v>
      </c>
      <c r="BS380" s="4">
        <v>92.557249830068685</v>
      </c>
      <c r="BT380" s="4">
        <v>27.181284944452131</v>
      </c>
      <c r="BU380" s="4">
        <v>65.375964885616554</v>
      </c>
      <c r="BV380" s="4">
        <v>0</v>
      </c>
      <c r="BW380" s="4"/>
      <c r="BX380" s="4"/>
      <c r="BY380" s="4"/>
      <c r="BZ380" s="4"/>
      <c r="CA380" s="4">
        <v>0</v>
      </c>
      <c r="CB380" s="4"/>
      <c r="CC380" s="7"/>
      <c r="CD380" s="4"/>
      <c r="CE380" s="4"/>
      <c r="CF380" s="7"/>
      <c r="CG380" s="4"/>
      <c r="CH380" s="4"/>
      <c r="CI380" s="4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</row>
    <row r="381" spans="1:158" s="12" customFormat="1" x14ac:dyDescent="0.25">
      <c r="A381" t="s">
        <v>83</v>
      </c>
      <c r="B381"/>
      <c r="C381" s="5">
        <v>39504</v>
      </c>
      <c r="D381" s="4"/>
      <c r="E381" s="5"/>
      <c r="F381" s="4">
        <v>69</v>
      </c>
      <c r="G381" t="s">
        <v>52</v>
      </c>
      <c r="H381" s="6">
        <v>8.9</v>
      </c>
      <c r="I381">
        <v>750</v>
      </c>
      <c r="J381" s="4">
        <f>1000000/H381/I381</f>
        <v>149.81273408239699</v>
      </c>
      <c r="K381" s="4"/>
      <c r="L381" s="7"/>
      <c r="M381" s="6">
        <v>18.8</v>
      </c>
      <c r="N381" s="6"/>
      <c r="O381" s="6"/>
      <c r="P381" s="7"/>
      <c r="Q381" s="7"/>
      <c r="R381" s="7"/>
      <c r="S381" s="7"/>
      <c r="T381" s="7"/>
      <c r="U381" s="4"/>
      <c r="V381" s="7"/>
      <c r="W381" s="7"/>
      <c r="X381" s="7"/>
      <c r="Y381" s="7"/>
      <c r="Z381" s="7"/>
      <c r="AA381" s="7"/>
      <c r="AB381" s="4"/>
      <c r="AC381" s="7"/>
      <c r="AD381" s="7"/>
      <c r="AE381" s="7"/>
      <c r="AF381" s="7"/>
      <c r="AG381" s="7"/>
      <c r="AH381" s="7"/>
      <c r="AI381" s="8"/>
      <c r="AJ381" s="7"/>
      <c r="AK381" s="7"/>
      <c r="AL381" s="7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7"/>
      <c r="BB381" s="4"/>
      <c r="BC381" s="4"/>
      <c r="BD381" s="4"/>
      <c r="BE381" s="7"/>
      <c r="BF381" s="7"/>
      <c r="BG381" s="6"/>
      <c r="BH381" s="4"/>
      <c r="BI381" s="4"/>
      <c r="BJ381" s="4"/>
      <c r="BK381" s="4"/>
      <c r="BL381" s="6"/>
      <c r="BM381" s="6"/>
      <c r="BN381" s="6"/>
      <c r="BO381" s="6"/>
      <c r="BP381" s="6"/>
      <c r="BQ381" s="6"/>
      <c r="BR381" s="6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7"/>
      <c r="CD381" s="4"/>
      <c r="CE381" s="4"/>
      <c r="CF381" s="7"/>
      <c r="CG381" s="4"/>
      <c r="CH381" s="4"/>
      <c r="CI381" s="4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</row>
    <row r="382" spans="1:158" s="12" customFormat="1" x14ac:dyDescent="0.25">
      <c r="A382" t="s">
        <v>83</v>
      </c>
      <c r="B382"/>
      <c r="C382" s="5">
        <v>39510</v>
      </c>
      <c r="D382" s="4"/>
      <c r="E382" s="5"/>
      <c r="F382" s="4">
        <v>75</v>
      </c>
      <c r="G382" t="s">
        <v>52</v>
      </c>
      <c r="H382" s="6">
        <v>8.9</v>
      </c>
      <c r="I382">
        <v>750</v>
      </c>
      <c r="J382" s="4">
        <f>1000000/H382/I382</f>
        <v>149.81273408239699</v>
      </c>
      <c r="K382" s="4"/>
      <c r="L382" s="7"/>
      <c r="M382" s="6">
        <v>19.899999999999999</v>
      </c>
      <c r="N382" s="6"/>
      <c r="O382" s="6"/>
      <c r="P382" s="7"/>
      <c r="Q382" s="7"/>
      <c r="R382" s="7"/>
      <c r="S382" s="7"/>
      <c r="T382" s="7"/>
      <c r="U382" s="4"/>
      <c r="V382" s="7"/>
      <c r="W382" s="7"/>
      <c r="X382" s="7"/>
      <c r="Y382" s="7"/>
      <c r="Z382" s="7"/>
      <c r="AA382" s="7"/>
      <c r="AB382" s="4"/>
      <c r="AC382" s="7"/>
      <c r="AD382" s="7"/>
      <c r="AE382" s="7"/>
      <c r="AF382" s="7"/>
      <c r="AG382" s="7"/>
      <c r="AH382" s="7"/>
      <c r="AI382" s="8"/>
      <c r="AJ382" s="7"/>
      <c r="AK382" s="7"/>
      <c r="AL382" s="7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7"/>
      <c r="BB382" s="4"/>
      <c r="BC382" s="4"/>
      <c r="BD382" s="4"/>
      <c r="BE382" s="7"/>
      <c r="BF382" s="7"/>
      <c r="BG382" s="6"/>
      <c r="BH382" s="4"/>
      <c r="BI382" s="4"/>
      <c r="BJ382" s="4"/>
      <c r="BK382" s="4"/>
      <c r="BL382" s="6"/>
      <c r="BM382" s="6"/>
      <c r="BN382" s="6"/>
      <c r="BO382" s="6"/>
      <c r="BP382" s="6"/>
      <c r="BQ382" s="6"/>
      <c r="BR382" s="6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7"/>
      <c r="CD382" s="4"/>
      <c r="CE382" s="4"/>
      <c r="CF382" s="7"/>
      <c r="CG382" s="4"/>
      <c r="CH382" s="4"/>
      <c r="CI382" s="4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</row>
    <row r="383" spans="1:158" s="12" customFormat="1" x14ac:dyDescent="0.25">
      <c r="A383" t="s">
        <v>83</v>
      </c>
      <c r="B383"/>
      <c r="C383" s="5">
        <v>39514</v>
      </c>
      <c r="D383" s="4"/>
      <c r="E383" s="5"/>
      <c r="F383" s="4">
        <v>79</v>
      </c>
      <c r="G383" t="s">
        <v>52</v>
      </c>
      <c r="H383" s="6">
        <v>8.9</v>
      </c>
      <c r="I383">
        <v>750</v>
      </c>
      <c r="J383" s="4">
        <f>1000000/H383/I383</f>
        <v>149.81273408239699</v>
      </c>
      <c r="K383" s="4"/>
      <c r="L383" s="7"/>
      <c r="M383" s="6">
        <v>22.3</v>
      </c>
      <c r="N383" s="6"/>
      <c r="O383" s="6"/>
      <c r="P383" s="7"/>
      <c r="Q383" s="7"/>
      <c r="R383" s="7"/>
      <c r="S383" s="7"/>
      <c r="T383" s="7"/>
      <c r="U383" s="4"/>
      <c r="V383" s="7"/>
      <c r="W383" s="7"/>
      <c r="X383" s="7"/>
      <c r="Y383" s="7"/>
      <c r="Z383" s="7"/>
      <c r="AA383" s="7"/>
      <c r="AB383" s="4"/>
      <c r="AC383" s="7"/>
      <c r="AD383" s="7"/>
      <c r="AE383" s="7"/>
      <c r="AF383" s="7"/>
      <c r="AG383" s="7"/>
      <c r="AH383" s="7"/>
      <c r="AI383" s="8"/>
      <c r="AJ383" s="7"/>
      <c r="AK383" s="7"/>
      <c r="AL383" s="7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7"/>
      <c r="BB383" s="4"/>
      <c r="BC383" s="4"/>
      <c r="BD383" s="4"/>
      <c r="BE383" s="7"/>
      <c r="BF383" s="7"/>
      <c r="BG383" s="6"/>
      <c r="BH383" s="4"/>
      <c r="BI383" s="4"/>
      <c r="BJ383" s="4"/>
      <c r="BK383" s="4"/>
      <c r="BL383" s="6"/>
      <c r="BM383" s="6"/>
      <c r="BN383" s="6"/>
      <c r="BO383" s="6"/>
      <c r="BP383" s="6"/>
      <c r="BQ383" s="6"/>
      <c r="BR383" s="6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7"/>
      <c r="CD383" s="4"/>
      <c r="CE383" s="4"/>
      <c r="CF383" s="7"/>
      <c r="CG383" s="4"/>
      <c r="CH383" s="4"/>
      <c r="CI383" s="4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</row>
    <row r="384" spans="1:158" s="12" customFormat="1" x14ac:dyDescent="0.25">
      <c r="A384" t="s">
        <v>83</v>
      </c>
      <c r="B384"/>
      <c r="C384" s="5">
        <v>39518</v>
      </c>
      <c r="D384" s="4">
        <v>6</v>
      </c>
      <c r="E384" s="5" t="s">
        <v>183</v>
      </c>
      <c r="F384" s="4">
        <v>83</v>
      </c>
      <c r="G384" t="s">
        <v>52</v>
      </c>
      <c r="H384" s="6">
        <v>8.9</v>
      </c>
      <c r="I384">
        <v>750</v>
      </c>
      <c r="J384" s="4">
        <f>1000000/H384/I384</f>
        <v>149.81273408239699</v>
      </c>
      <c r="K384" s="4"/>
      <c r="L384" s="7"/>
      <c r="M384" s="7"/>
      <c r="N384" s="7"/>
      <c r="O384" s="7"/>
      <c r="P384" s="7"/>
      <c r="Q384" s="7"/>
      <c r="R384" s="7"/>
      <c r="S384" s="7"/>
      <c r="T384" s="7"/>
      <c r="U384" s="4">
        <v>447.26608178308669</v>
      </c>
      <c r="V384" s="7"/>
      <c r="W384" s="7"/>
      <c r="X384" s="7"/>
      <c r="Y384" s="7"/>
      <c r="Z384" s="7"/>
      <c r="AA384" s="7"/>
      <c r="AB384" s="4">
        <v>242.01508727234477</v>
      </c>
      <c r="AC384" s="7">
        <v>3.4877668412809921</v>
      </c>
      <c r="AD384" s="7"/>
      <c r="AE384" s="7"/>
      <c r="AF384" s="7"/>
      <c r="AG384" s="7"/>
      <c r="AH384" s="7"/>
      <c r="AI384" s="8">
        <f>AC384/AB384</f>
        <v>1.4411361211361724E-2</v>
      </c>
      <c r="AJ384" s="7"/>
      <c r="AK384" s="7"/>
      <c r="AL384" s="7"/>
      <c r="AM384" s="4">
        <v>11.083193201885926</v>
      </c>
      <c r="AN384" s="4"/>
      <c r="AO384" s="4"/>
      <c r="AP384" s="4"/>
      <c r="AQ384" s="4">
        <v>121.46642900266286</v>
      </c>
      <c r="AR384" s="4"/>
      <c r="AS384" s="4"/>
      <c r="AT384" s="4"/>
      <c r="AU384" s="4"/>
      <c r="AV384" s="4"/>
      <c r="AW384" s="4"/>
      <c r="AX384" s="4">
        <v>0</v>
      </c>
      <c r="AY384" s="4">
        <v>0</v>
      </c>
      <c r="AZ384" s="4">
        <v>132.5496222045488</v>
      </c>
      <c r="BA384" s="7"/>
      <c r="BB384" s="4"/>
      <c r="BC384" s="4">
        <f>U384+AB384+AZ384</f>
        <v>821.83079125998029</v>
      </c>
      <c r="BD384" s="4"/>
      <c r="BE384" s="7">
        <f>AZ384/BC384</f>
        <v>0.16128578244352695</v>
      </c>
      <c r="BF384" s="7"/>
      <c r="BG384" s="6"/>
      <c r="BH384" s="4"/>
      <c r="BI384" s="4"/>
      <c r="BJ384" s="4"/>
      <c r="BK384" s="4"/>
      <c r="BL384" s="6"/>
      <c r="BM384" s="6"/>
      <c r="BN384" s="6"/>
      <c r="BO384" s="6"/>
      <c r="BP384" s="7">
        <f>U384/BC384</f>
        <v>0.54423135095408859</v>
      </c>
      <c r="BQ384" s="7">
        <f>AB384/BC384</f>
        <v>0.29448286660238437</v>
      </c>
      <c r="BR384" s="7">
        <f>AZ384/BC384</f>
        <v>0.16128578244352695</v>
      </c>
      <c r="BS384" s="4">
        <v>155.50795166045251</v>
      </c>
      <c r="BT384" s="4">
        <v>102.71616029674261</v>
      </c>
      <c r="BU384" s="4">
        <v>52.791791363709883</v>
      </c>
      <c r="BV384" s="4">
        <v>0</v>
      </c>
      <c r="BW384" s="4"/>
      <c r="BX384" s="4"/>
      <c r="BY384" s="4"/>
      <c r="BZ384" s="4"/>
      <c r="CA384" s="4">
        <v>0</v>
      </c>
      <c r="CB384" s="4"/>
      <c r="CC384" s="7"/>
      <c r="CD384" s="4"/>
      <c r="CE384" s="4"/>
      <c r="CF384" s="7"/>
      <c r="CG384" s="4"/>
      <c r="CH384" s="4"/>
      <c r="CI384" s="4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</row>
    <row r="385" spans="1:158" s="12" customFormat="1" x14ac:dyDescent="0.25">
      <c r="A385" t="s">
        <v>83</v>
      </c>
      <c r="B385"/>
      <c r="C385" s="5">
        <v>39532</v>
      </c>
      <c r="D385" s="4"/>
      <c r="E385" s="5"/>
      <c r="F385" s="4">
        <v>97</v>
      </c>
      <c r="G385" t="s">
        <v>52</v>
      </c>
      <c r="H385" s="6">
        <v>8.9</v>
      </c>
      <c r="I385">
        <v>750</v>
      </c>
      <c r="J385" s="4">
        <f>1000000/H385/I385</f>
        <v>149.81273408239699</v>
      </c>
      <c r="K385" s="4"/>
      <c r="L385" s="7"/>
      <c r="M385" s="7"/>
      <c r="N385" s="7"/>
      <c r="O385" s="7"/>
      <c r="P385" s="7"/>
      <c r="Q385" s="7"/>
      <c r="R385" s="7"/>
      <c r="S385" s="7"/>
      <c r="T385" s="7"/>
      <c r="U385" s="4">
        <v>501.37263845341295</v>
      </c>
      <c r="V385" s="7"/>
      <c r="W385" s="7"/>
      <c r="X385" s="7"/>
      <c r="Y385" s="7"/>
      <c r="Z385" s="7"/>
      <c r="AA385" s="7"/>
      <c r="AB385" s="4">
        <v>265.30564440729563</v>
      </c>
      <c r="AC385" s="7">
        <v>3.5670219604326188</v>
      </c>
      <c r="AD385" s="7"/>
      <c r="AE385" s="7"/>
      <c r="AF385" s="7"/>
      <c r="AG385" s="7"/>
      <c r="AH385" s="7"/>
      <c r="AI385" s="8">
        <f>AC385/AB385</f>
        <v>1.3444953153565583E-2</v>
      </c>
      <c r="AJ385" s="7"/>
      <c r="AK385" s="7"/>
      <c r="AL385" s="7"/>
      <c r="AM385" s="4">
        <v>6.5984103262293816</v>
      </c>
      <c r="AN385" s="4"/>
      <c r="AO385" s="4"/>
      <c r="AP385" s="4"/>
      <c r="AQ385" s="4">
        <v>309.85691636642923</v>
      </c>
      <c r="AR385" s="4"/>
      <c r="AS385" s="4"/>
      <c r="AT385" s="4"/>
      <c r="AU385" s="4"/>
      <c r="AV385" s="4"/>
      <c r="AW385" s="4"/>
      <c r="AX385" s="4">
        <v>0</v>
      </c>
      <c r="AY385" s="4">
        <v>0</v>
      </c>
      <c r="AZ385" s="4">
        <v>316.45532669265862</v>
      </c>
      <c r="BA385" s="7"/>
      <c r="BB385" s="4"/>
      <c r="BC385" s="4">
        <f>U385+AB385+AZ385</f>
        <v>1083.1336095533673</v>
      </c>
      <c r="BD385" s="4"/>
      <c r="BE385" s="7">
        <f>AZ385/BC385</f>
        <v>0.29216647318621175</v>
      </c>
      <c r="BF385" s="7"/>
      <c r="BG385" s="6"/>
      <c r="BH385" s="4"/>
      <c r="BI385" s="4"/>
      <c r="BJ385" s="4"/>
      <c r="BK385" s="4"/>
      <c r="BL385" s="6"/>
      <c r="BM385" s="6"/>
      <c r="BN385" s="6"/>
      <c r="BO385" s="6"/>
      <c r="BP385" s="7">
        <f>U385/BC385</f>
        <v>0.46289085116669509</v>
      </c>
      <c r="BQ385" s="7">
        <f>AB385/BC385</f>
        <v>0.24494267564709313</v>
      </c>
      <c r="BR385" s="7">
        <f>AZ385/BC385</f>
        <v>0.29216647318621175</v>
      </c>
      <c r="BS385" s="4">
        <v>181.15547150868647</v>
      </c>
      <c r="BT385" s="4">
        <v>49.046464961376877</v>
      </c>
      <c r="BU385" s="4">
        <v>132.1090065473096</v>
      </c>
      <c r="BV385" s="4">
        <v>0</v>
      </c>
      <c r="BW385" s="4"/>
      <c r="BX385" s="4"/>
      <c r="BY385" s="4"/>
      <c r="BZ385" s="4"/>
      <c r="CA385" s="4">
        <v>0</v>
      </c>
      <c r="CB385" s="4"/>
      <c r="CC385" s="7"/>
      <c r="CD385" s="4"/>
      <c r="CE385" s="4"/>
      <c r="CF385" s="7"/>
      <c r="CG385" s="4"/>
      <c r="CH385" s="4"/>
      <c r="CI385" s="4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</row>
    <row r="386" spans="1:158" s="12" customFormat="1" x14ac:dyDescent="0.25">
      <c r="A386" t="s">
        <v>83</v>
      </c>
      <c r="B386"/>
      <c r="C386" s="5">
        <v>39533</v>
      </c>
      <c r="D386" s="4"/>
      <c r="E386" s="5"/>
      <c r="F386" s="4">
        <v>98</v>
      </c>
      <c r="G386" t="s">
        <v>52</v>
      </c>
      <c r="H386" s="6">
        <v>8.9</v>
      </c>
      <c r="I386">
        <v>750</v>
      </c>
      <c r="J386" s="4">
        <f>1000000/H386/I386</f>
        <v>149.81273408239699</v>
      </c>
      <c r="K386" s="4"/>
      <c r="L386" s="7"/>
      <c r="M386" s="6">
        <v>23.7</v>
      </c>
      <c r="N386" s="6"/>
      <c r="O386" s="6"/>
      <c r="P386" s="7"/>
      <c r="Q386" s="7"/>
      <c r="R386" s="7"/>
      <c r="S386" s="7"/>
      <c r="T386" s="7"/>
      <c r="U386" s="4"/>
      <c r="V386" s="7"/>
      <c r="W386" s="7"/>
      <c r="X386" s="7"/>
      <c r="Y386" s="7"/>
      <c r="Z386" s="7"/>
      <c r="AA386" s="7"/>
      <c r="AB386" s="4"/>
      <c r="AC386" s="7"/>
      <c r="AD386" s="7"/>
      <c r="AE386" s="7"/>
      <c r="AF386" s="7"/>
      <c r="AG386" s="7"/>
      <c r="AH386" s="7"/>
      <c r="AI386" s="8"/>
      <c r="AJ386" s="7"/>
      <c r="AK386" s="7"/>
      <c r="AL386" s="7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7"/>
      <c r="BB386" s="4"/>
      <c r="BC386" s="4"/>
      <c r="BD386" s="4"/>
      <c r="BE386" s="7"/>
      <c r="BF386" s="7"/>
      <c r="BG386" s="6"/>
      <c r="BH386" s="4"/>
      <c r="BI386" s="4"/>
      <c r="BJ386" s="4"/>
      <c r="BK386" s="4"/>
      <c r="BL386" s="6"/>
      <c r="BM386" s="6"/>
      <c r="BN386" s="6"/>
      <c r="BO386" s="6"/>
      <c r="BP386" s="6"/>
      <c r="BQ386" s="6"/>
      <c r="BR386" s="6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7"/>
      <c r="CD386" s="4"/>
      <c r="CE386" s="4"/>
      <c r="CF386" s="7"/>
      <c r="CG386" s="4"/>
      <c r="CH386" s="4"/>
      <c r="CI386" s="4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</row>
    <row r="387" spans="1:158" s="12" customFormat="1" x14ac:dyDescent="0.25">
      <c r="A387" t="s">
        <v>83</v>
      </c>
      <c r="B387"/>
      <c r="C387" s="5">
        <v>39541</v>
      </c>
      <c r="D387" s="4">
        <v>7</v>
      </c>
      <c r="E387" t="s">
        <v>166</v>
      </c>
      <c r="F387" s="4">
        <v>106</v>
      </c>
      <c r="G387" t="s">
        <v>52</v>
      </c>
      <c r="H387" s="6">
        <v>8.9</v>
      </c>
      <c r="I387">
        <v>750</v>
      </c>
      <c r="J387" s="4">
        <f>1000000/H387/I387</f>
        <v>149.81273408239699</v>
      </c>
      <c r="K387" s="4"/>
      <c r="L387" s="7"/>
      <c r="M387" s="7"/>
      <c r="N387" s="7"/>
      <c r="O387" s="7"/>
      <c r="P387" s="7"/>
      <c r="Q387" s="7"/>
      <c r="R387" s="7"/>
      <c r="S387" s="7"/>
      <c r="T387" s="7"/>
      <c r="U387" s="4"/>
      <c r="V387" s="7"/>
      <c r="W387" s="7"/>
      <c r="X387" s="7"/>
      <c r="Y387" s="7"/>
      <c r="Z387" s="7"/>
      <c r="AA387" s="7"/>
      <c r="AB387" s="4"/>
      <c r="AC387" s="7"/>
      <c r="AD387" s="7"/>
      <c r="AE387" s="7"/>
      <c r="AF387" s="7"/>
      <c r="AG387" s="7"/>
      <c r="AH387" s="7"/>
      <c r="AI387" s="8"/>
      <c r="AJ387" s="7"/>
      <c r="AK387" s="7"/>
      <c r="AL387" s="7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7"/>
      <c r="BB387" s="4"/>
      <c r="BC387" s="4"/>
      <c r="BD387" s="4"/>
      <c r="BE387" s="7"/>
      <c r="BF387" s="7"/>
      <c r="BG387" s="6"/>
      <c r="BH387" s="4"/>
      <c r="BI387" s="4"/>
      <c r="BJ387" s="4"/>
      <c r="BK387" s="4"/>
      <c r="BL387" s="6"/>
      <c r="BM387" s="6"/>
      <c r="BN387" s="6"/>
      <c r="BO387" s="6"/>
      <c r="BP387" s="6"/>
      <c r="BQ387" s="6"/>
      <c r="BR387" s="6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7"/>
      <c r="CD387" s="4"/>
      <c r="CE387" s="4"/>
      <c r="CF387" s="7"/>
      <c r="CG387" s="4"/>
      <c r="CH387" s="4"/>
      <c r="CI387" s="4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</row>
    <row r="388" spans="1:158" s="12" customFormat="1" x14ac:dyDescent="0.25">
      <c r="A388" t="s">
        <v>83</v>
      </c>
      <c r="B388"/>
      <c r="C388" s="5">
        <v>39552</v>
      </c>
      <c r="D388" s="4"/>
      <c r="E388" s="5"/>
      <c r="F388" s="4">
        <v>117</v>
      </c>
      <c r="G388" t="s">
        <v>52</v>
      </c>
      <c r="H388" s="6">
        <v>8.9</v>
      </c>
      <c r="I388">
        <v>750</v>
      </c>
      <c r="J388" s="4">
        <f>1000000/H388/I388</f>
        <v>149.81273408239699</v>
      </c>
      <c r="K388" s="4"/>
      <c r="L388" s="7"/>
      <c r="M388" s="7"/>
      <c r="N388" s="7"/>
      <c r="O388" s="7"/>
      <c r="P388" s="7"/>
      <c r="Q388" s="7"/>
      <c r="R388" s="7"/>
      <c r="S388" s="7"/>
      <c r="T388" s="7"/>
      <c r="U388" s="4">
        <v>622.27477565297443</v>
      </c>
      <c r="V388" s="7"/>
      <c r="W388" s="7"/>
      <c r="X388" s="7"/>
      <c r="Y388" s="7"/>
      <c r="Z388" s="7"/>
      <c r="AA388" s="7"/>
      <c r="AB388" s="4">
        <v>284.54403153757437</v>
      </c>
      <c r="AC388" s="7">
        <v>3.6008889967864839</v>
      </c>
      <c r="AD388" s="7"/>
      <c r="AE388" s="7"/>
      <c r="AF388" s="7"/>
      <c r="AG388" s="7"/>
      <c r="AH388" s="7"/>
      <c r="AI388" s="8">
        <f>AC388/AB388</f>
        <v>1.2654944745558588E-2</v>
      </c>
      <c r="AJ388" s="7"/>
      <c r="AK388" s="7"/>
      <c r="AL388" s="7"/>
      <c r="AM388" s="4">
        <v>4.6919519895478707</v>
      </c>
      <c r="AN388" s="4"/>
      <c r="AO388" s="4"/>
      <c r="AP388" s="4"/>
      <c r="AQ388" s="4">
        <v>609.97737489695771</v>
      </c>
      <c r="AR388" s="4"/>
      <c r="AS388" s="4"/>
      <c r="AT388" s="4"/>
      <c r="AU388" s="4"/>
      <c r="AV388" s="4"/>
      <c r="AW388" s="4"/>
      <c r="AX388" s="4">
        <v>0</v>
      </c>
      <c r="AY388" s="4">
        <v>0</v>
      </c>
      <c r="AZ388" s="4">
        <v>614.66932688650559</v>
      </c>
      <c r="BA388" s="7"/>
      <c r="BB388" s="4"/>
      <c r="BC388" s="4">
        <f>U388+AB388+AZ388</f>
        <v>1521.4881340770544</v>
      </c>
      <c r="BD388" s="4"/>
      <c r="BE388" s="7">
        <f>AZ388/BC388</f>
        <v>0.4039921923277886</v>
      </c>
      <c r="BF388" s="7"/>
      <c r="BG388" s="6"/>
      <c r="BH388" s="4"/>
      <c r="BI388" s="4"/>
      <c r="BJ388" s="4"/>
      <c r="BK388" s="4"/>
      <c r="BL388" s="6"/>
      <c r="BM388" s="6"/>
      <c r="BN388" s="6"/>
      <c r="BO388" s="6"/>
      <c r="BP388" s="7">
        <f>U388/BC388</f>
        <v>0.40899088314642085</v>
      </c>
      <c r="BQ388" s="7">
        <f>AB388/BC388</f>
        <v>0.18701692452579055</v>
      </c>
      <c r="BR388" s="7">
        <f>AZ388/BC388</f>
        <v>0.4039921923277886</v>
      </c>
      <c r="BS388" s="4">
        <v>186.80696158830591</v>
      </c>
      <c r="BT388" s="4">
        <v>23.32949333963127</v>
      </c>
      <c r="BU388" s="4">
        <v>163.47746824867465</v>
      </c>
      <c r="BV388" s="4">
        <v>0</v>
      </c>
      <c r="BW388" s="4"/>
      <c r="BX388" s="4"/>
      <c r="BY388" s="4"/>
      <c r="BZ388" s="4"/>
      <c r="CA388" s="4">
        <v>0</v>
      </c>
      <c r="CB388" s="4"/>
      <c r="CC388" s="7"/>
      <c r="CD388" s="4"/>
      <c r="CE388" s="4"/>
      <c r="CF388" s="7"/>
      <c r="CG388" s="4"/>
      <c r="CH388" s="4"/>
      <c r="CI388" s="4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</row>
    <row r="389" spans="1:158" x14ac:dyDescent="0.25">
      <c r="A389" t="s">
        <v>83</v>
      </c>
      <c r="C389" s="5">
        <v>39555</v>
      </c>
      <c r="D389" s="4"/>
      <c r="E389" s="5"/>
      <c r="F389" s="4">
        <v>120</v>
      </c>
      <c r="G389" t="s">
        <v>52</v>
      </c>
      <c r="H389" s="6">
        <v>8.9</v>
      </c>
      <c r="I389">
        <v>750</v>
      </c>
      <c r="J389" s="4">
        <f>1000000/H389/I389</f>
        <v>149.81273408239699</v>
      </c>
      <c r="K389" s="4"/>
      <c r="L389" s="7"/>
      <c r="M389" s="6">
        <v>27.7</v>
      </c>
      <c r="N389" s="6"/>
      <c r="O389" s="6"/>
      <c r="P389" s="7"/>
      <c r="Q389" s="7"/>
      <c r="R389" s="7"/>
      <c r="S389" s="7"/>
      <c r="T389" s="7"/>
      <c r="U389" s="4"/>
      <c r="V389" s="7"/>
      <c r="W389" s="7"/>
      <c r="X389" s="7"/>
      <c r="Y389" s="7"/>
      <c r="Z389" s="7"/>
      <c r="AA389" s="7"/>
      <c r="AB389" s="4"/>
      <c r="AC389" s="7"/>
      <c r="AD389" s="7"/>
      <c r="AE389" s="7"/>
      <c r="AF389" s="7"/>
      <c r="AG389" s="7"/>
      <c r="AH389" s="7"/>
      <c r="AI389" s="8"/>
      <c r="AJ389" s="7"/>
      <c r="AK389" s="7"/>
      <c r="AL389" s="7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7"/>
      <c r="BB389" s="4"/>
      <c r="BC389" s="4"/>
      <c r="BD389" s="4"/>
      <c r="BE389" s="7"/>
      <c r="BF389" s="7"/>
      <c r="BG389" s="6"/>
      <c r="BH389" s="4"/>
      <c r="BI389" s="4"/>
      <c r="BJ389" s="4"/>
      <c r="BK389" s="4"/>
      <c r="BL389" s="6"/>
      <c r="BM389" s="6"/>
      <c r="BN389" s="6"/>
      <c r="BO389" s="6"/>
      <c r="BP389" s="6"/>
      <c r="BQ389" s="6"/>
      <c r="BR389" s="6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7"/>
      <c r="CD389" s="4"/>
      <c r="CE389" s="4"/>
      <c r="CF389" s="7"/>
      <c r="CG389" s="4"/>
      <c r="CH389" s="4"/>
      <c r="CI389" s="4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</row>
    <row r="390" spans="1:158" x14ac:dyDescent="0.25">
      <c r="A390" t="s">
        <v>83</v>
      </c>
      <c r="C390" s="5">
        <v>39566</v>
      </c>
      <c r="D390" s="4"/>
      <c r="E390" s="5"/>
      <c r="F390" s="4">
        <v>131</v>
      </c>
      <c r="G390" t="s">
        <v>52</v>
      </c>
      <c r="H390" s="6">
        <v>8.9</v>
      </c>
      <c r="I390">
        <v>750</v>
      </c>
      <c r="J390" s="4">
        <f>1000000/H390/I390</f>
        <v>149.81273408239699</v>
      </c>
      <c r="K390" s="4"/>
      <c r="L390" s="7"/>
      <c r="M390" s="7"/>
      <c r="N390" s="7"/>
      <c r="O390" s="7"/>
      <c r="P390" s="7"/>
      <c r="Q390" s="7"/>
      <c r="R390" s="7"/>
      <c r="S390" s="7"/>
      <c r="T390" s="7"/>
      <c r="U390" s="4">
        <v>605.58668093311405</v>
      </c>
      <c r="V390" s="7"/>
      <c r="W390" s="7"/>
      <c r="X390" s="7"/>
      <c r="Y390" s="7"/>
      <c r="Z390" s="7"/>
      <c r="AA390" s="7"/>
      <c r="AB390" s="4"/>
      <c r="AC390" s="7">
        <v>2.3352618730536006</v>
      </c>
      <c r="AD390" s="7"/>
      <c r="AE390" s="7"/>
      <c r="AF390" s="7"/>
      <c r="AG390" s="7"/>
      <c r="AH390" s="7"/>
      <c r="AI390" s="8"/>
      <c r="AJ390" s="7"/>
      <c r="AK390" s="7"/>
      <c r="AL390" s="7"/>
      <c r="AM390" s="4">
        <v>0.18979362514412601</v>
      </c>
      <c r="AN390" s="4"/>
      <c r="AO390" s="4"/>
      <c r="AP390" s="4"/>
      <c r="AQ390" s="4">
        <v>462.24462320667135</v>
      </c>
      <c r="AR390" s="4"/>
      <c r="AS390" s="4"/>
      <c r="AT390" s="4"/>
      <c r="AU390" s="4"/>
      <c r="AV390" s="4"/>
      <c r="AW390" s="4"/>
      <c r="AX390" s="4">
        <v>7.9919380475262809</v>
      </c>
      <c r="AY390" s="4">
        <v>0</v>
      </c>
      <c r="AZ390" s="4">
        <v>470.42635487934177</v>
      </c>
      <c r="BA390" s="7"/>
      <c r="BB390" s="4"/>
      <c r="BC390" s="4">
        <f>U390+AB390+AZ390</f>
        <v>1076.0130358124559</v>
      </c>
      <c r="BD390" s="4"/>
      <c r="BE390" s="7">
        <f>AZ390/BC390</f>
        <v>0.43719391793812329</v>
      </c>
      <c r="BF390" s="7"/>
      <c r="BG390" s="6"/>
      <c r="BH390" s="4"/>
      <c r="BI390" s="4"/>
      <c r="BJ390" s="4"/>
      <c r="BK390" s="4"/>
      <c r="BL390" s="6"/>
      <c r="BM390" s="6"/>
      <c r="BN390" s="6"/>
      <c r="BO390" s="6"/>
      <c r="BP390" s="7">
        <f>U390/BC390</f>
        <v>0.56280608206187666</v>
      </c>
      <c r="BQ390" s="7">
        <f>AB390/BC390</f>
        <v>0</v>
      </c>
      <c r="BR390" s="7">
        <f>AZ390/BC390</f>
        <v>0.43719391793812329</v>
      </c>
      <c r="BS390" s="4">
        <v>196.91064409571334</v>
      </c>
      <c r="BT390" s="4">
        <v>1.6950126407722363</v>
      </c>
      <c r="BU390" s="4">
        <v>148.54116656098245</v>
      </c>
      <c r="BV390" s="4">
        <v>44.176984254106692</v>
      </c>
      <c r="BW390" s="4"/>
      <c r="BX390" s="4"/>
      <c r="BY390" s="4"/>
      <c r="BZ390" s="4"/>
      <c r="CA390" s="4">
        <v>2.4974806398519629</v>
      </c>
      <c r="CB390" s="4"/>
      <c r="CC390" s="7"/>
      <c r="CD390" s="4"/>
      <c r="CE390" s="4"/>
      <c r="CF390" s="7"/>
      <c r="CG390" s="4"/>
      <c r="CH390" s="4"/>
      <c r="CI390" s="4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</row>
    <row r="391" spans="1:158" x14ac:dyDescent="0.25">
      <c r="A391" t="s">
        <v>83</v>
      </c>
      <c r="C391" s="5">
        <v>39580</v>
      </c>
      <c r="D391" s="4"/>
      <c r="E391" s="5"/>
      <c r="F391" s="4">
        <v>145</v>
      </c>
      <c r="G391" t="s">
        <v>52</v>
      </c>
      <c r="H391" s="6">
        <v>8.9</v>
      </c>
      <c r="I391">
        <v>750</v>
      </c>
      <c r="J391" s="4">
        <f>1000000/H391/I391</f>
        <v>149.81273408239699</v>
      </c>
      <c r="K391" s="4"/>
      <c r="L391" s="7"/>
      <c r="M391" s="7"/>
      <c r="N391" s="7"/>
      <c r="O391" s="7"/>
      <c r="P391" s="7"/>
      <c r="Q391" s="7"/>
      <c r="R391" s="7"/>
      <c r="S391" s="7"/>
      <c r="T391" s="7"/>
      <c r="U391" s="4">
        <v>628.89858621325402</v>
      </c>
      <c r="V391" s="7"/>
      <c r="W391" s="7"/>
      <c r="X391" s="7"/>
      <c r="Y391" s="7"/>
      <c r="Z391" s="7"/>
      <c r="AA391" s="7"/>
      <c r="AB391" s="4">
        <v>227.58277585516248</v>
      </c>
      <c r="AC391" s="7">
        <v>3.0726895815648052</v>
      </c>
      <c r="AD391" s="7"/>
      <c r="AE391" s="7"/>
      <c r="AF391" s="7"/>
      <c r="AG391" s="7"/>
      <c r="AH391" s="7"/>
      <c r="AI391" s="8">
        <f>AC391/AB391</f>
        <v>1.3501415342259102E-2</v>
      </c>
      <c r="AJ391" s="7"/>
      <c r="AK391" s="7"/>
      <c r="AL391" s="7"/>
      <c r="AM391" s="4">
        <v>0.94776151239608963</v>
      </c>
      <c r="AN391" s="4"/>
      <c r="AO391" s="4"/>
      <c r="AP391" s="4"/>
      <c r="AQ391" s="4">
        <v>551.12632560738803</v>
      </c>
      <c r="AR391" s="4"/>
      <c r="AS391" s="4"/>
      <c r="AT391" s="4"/>
      <c r="AU391" s="4"/>
      <c r="AV391" s="4"/>
      <c r="AW391" s="4"/>
      <c r="AX391" s="4">
        <v>1.5672225117248566</v>
      </c>
      <c r="AY391" s="4">
        <v>300.97104878270329</v>
      </c>
      <c r="AZ391" s="4">
        <v>854.61235841421217</v>
      </c>
      <c r="BA391" s="7"/>
      <c r="BB391" s="4"/>
      <c r="BC391" s="4">
        <f>U391+AB391+AZ391</f>
        <v>1711.0937204826287</v>
      </c>
      <c r="BD391" s="4"/>
      <c r="BE391" s="7">
        <f>AZ391/BC391</f>
        <v>0.49945385701793205</v>
      </c>
      <c r="BF391" s="7"/>
      <c r="BG391" s="6"/>
      <c r="BH391" s="4"/>
      <c r="BI391" s="4"/>
      <c r="BJ391" s="4"/>
      <c r="BK391" s="4"/>
      <c r="BL391" s="6"/>
      <c r="BM391" s="6"/>
      <c r="BN391" s="6"/>
      <c r="BO391" s="6"/>
      <c r="BP391" s="7">
        <f>U391/BC391</f>
        <v>0.36754187025820406</v>
      </c>
      <c r="BQ391" s="7">
        <f>AB391/BC391</f>
        <v>0.13300427272386389</v>
      </c>
      <c r="BR391" s="7">
        <f>AZ391/BC391</f>
        <v>0.49945385701793205</v>
      </c>
      <c r="BS391" s="4">
        <v>153.62958129596689</v>
      </c>
      <c r="BT391" s="4">
        <v>6.3184100826405984</v>
      </c>
      <c r="BU391" s="4">
        <v>96.801604858327053</v>
      </c>
      <c r="BV391" s="4">
        <v>49.856556975113882</v>
      </c>
      <c r="BW391" s="4"/>
      <c r="BX391" s="4"/>
      <c r="BY391" s="4"/>
      <c r="BZ391" s="4"/>
      <c r="CA391" s="4">
        <v>0.6530093798853569</v>
      </c>
      <c r="CB391" s="4"/>
      <c r="CC391" s="7"/>
      <c r="CD391" s="4"/>
      <c r="CE391" s="4"/>
      <c r="CF391" s="7"/>
      <c r="CG391" s="4"/>
      <c r="CH391" s="4"/>
      <c r="CI391" s="4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</row>
    <row r="392" spans="1:158" x14ac:dyDescent="0.25">
      <c r="A392" t="s">
        <v>83</v>
      </c>
      <c r="C392" s="5">
        <v>39594</v>
      </c>
      <c r="D392" s="4"/>
      <c r="E392" s="5"/>
      <c r="F392" s="4">
        <v>159</v>
      </c>
      <c r="G392" t="s">
        <v>52</v>
      </c>
      <c r="H392" s="6">
        <v>8.9</v>
      </c>
      <c r="I392">
        <v>750</v>
      </c>
      <c r="J392" s="4">
        <f>1000000/H392/I392</f>
        <v>149.81273408239699</v>
      </c>
      <c r="K392" s="4"/>
      <c r="L392" s="7"/>
      <c r="M392" s="7"/>
      <c r="N392" s="7"/>
      <c r="O392" s="7"/>
      <c r="P392" s="7"/>
      <c r="Q392" s="7"/>
      <c r="R392" s="7"/>
      <c r="S392" s="7"/>
      <c r="T392" s="7"/>
      <c r="U392" s="4">
        <v>655.22123354966902</v>
      </c>
      <c r="V392" s="7"/>
      <c r="W392" s="7"/>
      <c r="X392" s="7"/>
      <c r="Y392" s="7"/>
      <c r="Z392" s="7"/>
      <c r="AA392" s="7"/>
      <c r="AB392" s="4">
        <v>189.62978833182854</v>
      </c>
      <c r="AC392" s="7">
        <v>2.7637837489807935</v>
      </c>
      <c r="AD392" s="7"/>
      <c r="AE392" s="7"/>
      <c r="AF392" s="7"/>
      <c r="AG392" s="7"/>
      <c r="AH392" s="7"/>
      <c r="AI392" s="8">
        <f>AC392/AB392</f>
        <v>1.4574628666169874E-2</v>
      </c>
      <c r="AJ392" s="7"/>
      <c r="AK392" s="7"/>
      <c r="AL392" s="7"/>
      <c r="AM392" s="4">
        <v>0</v>
      </c>
      <c r="AN392" s="4"/>
      <c r="AO392" s="4"/>
      <c r="AP392" s="4"/>
      <c r="AQ392" s="4">
        <v>423.51907228984402</v>
      </c>
      <c r="AR392" s="4"/>
      <c r="AS392" s="4"/>
      <c r="AT392" s="4"/>
      <c r="AU392" s="4"/>
      <c r="AV392" s="4"/>
      <c r="AW392" s="4"/>
      <c r="AX392" s="4">
        <v>35.619688632686795</v>
      </c>
      <c r="AY392" s="4">
        <v>439.45472501808581</v>
      </c>
      <c r="AZ392" s="4">
        <v>898.59348594061669</v>
      </c>
      <c r="BA392" s="7"/>
      <c r="BB392" s="4"/>
      <c r="BC392" s="4">
        <f>U392+AB392+AZ392</f>
        <v>1743.4445078221142</v>
      </c>
      <c r="BD392" s="4"/>
      <c r="BE392" s="7">
        <f>AZ392/BC392</f>
        <v>0.51541272573288077</v>
      </c>
      <c r="BF392" s="7"/>
      <c r="BG392" s="6"/>
      <c r="BH392" s="4"/>
      <c r="BI392" s="4"/>
      <c r="BJ392" s="4"/>
      <c r="BK392" s="4"/>
      <c r="BL392" s="6"/>
      <c r="BM392" s="6"/>
      <c r="BN392" s="6"/>
      <c r="BO392" s="6"/>
      <c r="BP392" s="7">
        <f>U392/BC392</f>
        <v>0.37581995332226659</v>
      </c>
      <c r="BQ392" s="7">
        <f>AB392/BC392</f>
        <v>0.10876732094485263</v>
      </c>
      <c r="BR392" s="7">
        <f>AZ392/BC392</f>
        <v>0.51541272573288077</v>
      </c>
      <c r="BS392" s="4">
        <v>181.79196164705826</v>
      </c>
      <c r="BT392" s="4">
        <v>0</v>
      </c>
      <c r="BU392" s="4">
        <v>93.220178533572735</v>
      </c>
      <c r="BV392" s="4">
        <v>74.71925598661123</v>
      </c>
      <c r="BW392" s="4"/>
      <c r="BX392" s="4"/>
      <c r="BY392" s="4"/>
      <c r="BZ392" s="4"/>
      <c r="CA392" s="4">
        <v>13.852527126874284</v>
      </c>
      <c r="CB392" s="4"/>
      <c r="CC392" s="7"/>
      <c r="CD392" s="4"/>
      <c r="CE392" s="4"/>
      <c r="CF392" s="7"/>
      <c r="CG392" s="4"/>
      <c r="CH392" s="4"/>
      <c r="CI392" s="4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</row>
    <row r="393" spans="1:158" x14ac:dyDescent="0.25">
      <c r="A393" t="s">
        <v>83</v>
      </c>
      <c r="C393" s="5">
        <v>39604</v>
      </c>
      <c r="D393" s="4">
        <v>8</v>
      </c>
      <c r="E393" s="5" t="s">
        <v>165</v>
      </c>
      <c r="F393" s="4">
        <v>169</v>
      </c>
      <c r="G393" t="s">
        <v>52</v>
      </c>
      <c r="H393" s="6">
        <v>8.9</v>
      </c>
      <c r="I393">
        <v>750</v>
      </c>
      <c r="J393" s="4">
        <f>1000000/H393/I393</f>
        <v>149.81273408239699</v>
      </c>
      <c r="K393" s="4"/>
      <c r="L393" s="7"/>
      <c r="M393" s="7"/>
      <c r="N393" s="7"/>
      <c r="O393" s="7"/>
      <c r="P393" s="7"/>
      <c r="Q393" s="7"/>
      <c r="R393" s="7"/>
      <c r="S393" s="7"/>
      <c r="T393" s="7"/>
      <c r="U393" s="4"/>
      <c r="V393" s="7"/>
      <c r="W393" s="7"/>
      <c r="X393" s="7"/>
      <c r="Y393" s="7"/>
      <c r="Z393" s="7"/>
      <c r="AA393" s="7"/>
      <c r="AB393" s="4"/>
      <c r="AC393" s="7"/>
      <c r="AD393" s="7"/>
      <c r="AE393" s="7"/>
      <c r="AF393" s="7"/>
      <c r="AG393" s="7"/>
      <c r="AH393" s="7"/>
      <c r="AI393" s="8"/>
      <c r="AJ393" s="7"/>
      <c r="AK393" s="7"/>
      <c r="AL393" s="7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7"/>
      <c r="BB393" s="4"/>
      <c r="BC393" s="4"/>
      <c r="BD393" s="4"/>
      <c r="BE393" s="7"/>
      <c r="BF393" s="7"/>
      <c r="BG393" s="6"/>
      <c r="BH393" s="4"/>
      <c r="BI393" s="4"/>
      <c r="BJ393" s="4"/>
      <c r="BK393" s="4"/>
      <c r="BL393" s="6"/>
      <c r="BM393" s="6"/>
      <c r="BN393" s="6"/>
      <c r="BO393" s="6"/>
      <c r="BP393" s="6"/>
      <c r="BQ393" s="6"/>
      <c r="BR393" s="6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7"/>
      <c r="CD393" s="4"/>
      <c r="CE393" s="4"/>
      <c r="CF393" s="7"/>
      <c r="CG393" s="4"/>
      <c r="CH393" s="4"/>
      <c r="CI393" s="4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</row>
    <row r="394" spans="1:158" x14ac:dyDescent="0.25">
      <c r="A394" t="s">
        <v>83</v>
      </c>
      <c r="C394" s="5">
        <v>39620</v>
      </c>
      <c r="D394" s="4">
        <v>9</v>
      </c>
      <c r="E394" s="5" t="s">
        <v>70</v>
      </c>
      <c r="F394" s="4">
        <v>185</v>
      </c>
      <c r="G394" t="s">
        <v>52</v>
      </c>
      <c r="H394" s="6">
        <v>8.9</v>
      </c>
      <c r="I394">
        <v>750</v>
      </c>
      <c r="J394" s="4">
        <f>1000000/H394/I394</f>
        <v>149.81273408239699</v>
      </c>
      <c r="K394" s="4"/>
      <c r="L394" s="7"/>
      <c r="M394" s="7"/>
      <c r="N394" s="7"/>
      <c r="O394" s="7"/>
      <c r="P394" s="7"/>
      <c r="Q394" s="7"/>
      <c r="R394" s="7"/>
      <c r="S394" s="7"/>
      <c r="T394" s="7"/>
      <c r="U394" s="4"/>
      <c r="V394" s="7"/>
      <c r="W394" s="7"/>
      <c r="X394" s="7"/>
      <c r="Y394" s="7"/>
      <c r="Z394" s="7"/>
      <c r="AA394" s="7"/>
      <c r="AB394" s="4"/>
      <c r="AC394" s="7"/>
      <c r="AD394" s="7"/>
      <c r="AE394" s="7"/>
      <c r="AF394" s="7"/>
      <c r="AG394" s="7"/>
      <c r="AH394" s="7"/>
      <c r="AI394" s="8"/>
      <c r="AJ394" s="7"/>
      <c r="AK394" s="7"/>
      <c r="AL394" s="7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>
        <v>706.53162145381623</v>
      </c>
      <c r="AZ394" s="4"/>
      <c r="BA394" s="7"/>
      <c r="BB394" s="4"/>
      <c r="BC394" s="4"/>
      <c r="BD394" s="4"/>
      <c r="BE394" s="7"/>
      <c r="BF394" s="4">
        <f>BH394*(1/(BG394/100))</f>
        <v>706.53162145381623</v>
      </c>
      <c r="BG394" s="6">
        <v>35.875</v>
      </c>
      <c r="BH394" s="4">
        <v>253.46821919655659</v>
      </c>
      <c r="BI394" s="4">
        <f>BF394-BH394</f>
        <v>453.06340225725967</v>
      </c>
      <c r="BJ394" s="4"/>
      <c r="BK394" s="4"/>
      <c r="BL394" s="6">
        <v>11.166000845663286</v>
      </c>
      <c r="BM394" s="6"/>
      <c r="BN394" s="6"/>
      <c r="BO394" s="6"/>
      <c r="BP394" s="6"/>
      <c r="BQ394" s="6"/>
      <c r="BR394" s="6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7"/>
      <c r="CD394" s="4"/>
      <c r="CE394" s="4"/>
      <c r="CF394" s="7"/>
      <c r="CG394" s="4"/>
      <c r="CH394" s="4"/>
      <c r="CI394" s="4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</row>
    <row r="395" spans="1:158" x14ac:dyDescent="0.25">
      <c r="A395" t="s">
        <v>85</v>
      </c>
      <c r="C395" s="5">
        <v>39435</v>
      </c>
      <c r="D395" s="4">
        <v>1</v>
      </c>
      <c r="E395" s="5" t="s">
        <v>167</v>
      </c>
      <c r="F395" s="4">
        <v>0</v>
      </c>
      <c r="G395" t="s">
        <v>79</v>
      </c>
      <c r="H395" s="6">
        <v>8.9</v>
      </c>
      <c r="I395">
        <v>750</v>
      </c>
      <c r="J395" s="4">
        <f>1000000/H395/I395</f>
        <v>149.81273408239699</v>
      </c>
      <c r="K395" s="4"/>
      <c r="L395" s="7"/>
      <c r="M395" s="7"/>
      <c r="N395" s="7"/>
      <c r="O395" s="7"/>
      <c r="P395" s="7"/>
      <c r="Q395" s="7"/>
      <c r="R395" s="7"/>
      <c r="S395" s="7"/>
      <c r="T395" s="7"/>
      <c r="U395" s="4"/>
      <c r="V395" s="7"/>
      <c r="W395" s="7"/>
      <c r="X395" s="7"/>
      <c r="Y395" s="7"/>
      <c r="Z395" s="7"/>
      <c r="AA395" s="7"/>
      <c r="AB395" s="4"/>
      <c r="AC395" s="7"/>
      <c r="AD395" s="7"/>
      <c r="AE395" s="7"/>
      <c r="AF395" s="7"/>
      <c r="AG395" s="7"/>
      <c r="AH395" s="7"/>
      <c r="AI395" s="8"/>
      <c r="AJ395" s="7"/>
      <c r="AK395" s="7"/>
      <c r="AL395" s="7"/>
      <c r="AM395" s="4">
        <v>0</v>
      </c>
      <c r="AN395" s="4"/>
      <c r="AO395" s="4"/>
      <c r="AP395" s="4"/>
      <c r="AQ395" s="4">
        <v>0</v>
      </c>
      <c r="AR395" s="4"/>
      <c r="AS395" s="4"/>
      <c r="AT395" s="4"/>
      <c r="AU395" s="4"/>
      <c r="AV395" s="4"/>
      <c r="AW395" s="4"/>
      <c r="AX395" s="4">
        <v>0</v>
      </c>
      <c r="AY395" s="4">
        <v>0</v>
      </c>
      <c r="AZ395" s="4"/>
      <c r="BA395" s="7"/>
      <c r="BB395" s="4"/>
      <c r="BC395" s="4"/>
      <c r="BD395" s="4"/>
      <c r="BE395" s="7"/>
      <c r="BF395" s="7"/>
      <c r="BG395" s="6"/>
      <c r="BH395" s="4"/>
      <c r="BI395" s="4"/>
      <c r="BJ395" s="4"/>
      <c r="BK395" s="4"/>
      <c r="BL395" s="6"/>
      <c r="BM395" s="6"/>
      <c r="BN395" s="6"/>
      <c r="BO395" s="6"/>
      <c r="BP395" s="6"/>
      <c r="BQ395" s="6"/>
      <c r="BR395" s="6"/>
      <c r="BS395" s="4">
        <v>0</v>
      </c>
      <c r="BT395" s="4">
        <v>0</v>
      </c>
      <c r="BU395" s="4">
        <v>0</v>
      </c>
      <c r="BV395" s="4">
        <v>0</v>
      </c>
      <c r="BW395" s="4"/>
      <c r="BX395" s="4"/>
      <c r="BY395" s="4"/>
      <c r="BZ395" s="4"/>
      <c r="CA395" s="4">
        <v>0</v>
      </c>
      <c r="CB395" s="4"/>
      <c r="CC395" s="7"/>
      <c r="CD395" s="4"/>
      <c r="CE395" s="4"/>
      <c r="CF395" s="7"/>
      <c r="CG395" s="4"/>
      <c r="CH395" s="4"/>
      <c r="CI395" s="4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</row>
    <row r="396" spans="1:158" x14ac:dyDescent="0.25">
      <c r="A396" t="s">
        <v>85</v>
      </c>
      <c r="C396" s="5">
        <v>39457</v>
      </c>
      <c r="D396" s="4">
        <v>4</v>
      </c>
      <c r="E396" t="s">
        <v>168</v>
      </c>
      <c r="F396" s="4">
        <v>22</v>
      </c>
      <c r="G396" t="s">
        <v>79</v>
      </c>
      <c r="H396" s="6">
        <v>8.9</v>
      </c>
      <c r="I396">
        <v>750</v>
      </c>
      <c r="J396" s="4">
        <f>1000000/H396/I396</f>
        <v>149.81273408239699</v>
      </c>
      <c r="K396" s="4"/>
      <c r="L396" s="7"/>
      <c r="M396" s="7"/>
      <c r="N396" s="7"/>
      <c r="O396" s="7"/>
      <c r="P396" s="7"/>
      <c r="Q396" s="7"/>
      <c r="R396" s="7"/>
      <c r="S396" s="7"/>
      <c r="T396" s="7"/>
      <c r="U396" s="4"/>
      <c r="V396" s="7"/>
      <c r="W396" s="7"/>
      <c r="X396" s="7"/>
      <c r="Y396" s="7"/>
      <c r="Z396" s="7"/>
      <c r="AA396" s="7"/>
      <c r="AB396" s="4"/>
      <c r="AC396" s="7"/>
      <c r="AD396" s="7"/>
      <c r="AE396" s="7"/>
      <c r="AF396" s="7"/>
      <c r="AG396" s="7"/>
      <c r="AH396" s="7"/>
      <c r="AI396" s="8"/>
      <c r="AJ396" s="7"/>
      <c r="AK396" s="7"/>
      <c r="AL396" s="7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7"/>
      <c r="BB396" s="4"/>
      <c r="BC396" s="4"/>
      <c r="BD396" s="4"/>
      <c r="BE396" s="7"/>
      <c r="BF396" s="7"/>
      <c r="BG396" s="6"/>
      <c r="BH396" s="4"/>
      <c r="BI396" s="4"/>
      <c r="BJ396" s="4"/>
      <c r="BK396" s="4"/>
      <c r="BL396" s="6"/>
      <c r="BM396" s="6"/>
      <c r="BN396" s="6"/>
      <c r="BO396" s="6"/>
      <c r="BP396" s="6"/>
      <c r="BQ396" s="6"/>
      <c r="BR396" s="6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7"/>
      <c r="CD396" s="4"/>
      <c r="CE396" s="4"/>
      <c r="CF396" s="7"/>
      <c r="CG396" s="4"/>
      <c r="CH396" s="4"/>
      <c r="CI396" s="4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</row>
    <row r="397" spans="1:158" x14ac:dyDescent="0.25">
      <c r="A397" t="s">
        <v>85</v>
      </c>
      <c r="C397" s="5">
        <v>39462</v>
      </c>
      <c r="D397" s="4"/>
      <c r="E397" s="5"/>
      <c r="F397" s="4">
        <v>27</v>
      </c>
      <c r="G397" t="s">
        <v>79</v>
      </c>
      <c r="H397" s="6">
        <v>8.9</v>
      </c>
      <c r="I397">
        <v>750</v>
      </c>
      <c r="J397" s="4">
        <f>1000000/H397/I397</f>
        <v>149.81273408239699</v>
      </c>
      <c r="K397" s="4"/>
      <c r="L397" s="7"/>
      <c r="M397" s="6">
        <v>7.75</v>
      </c>
      <c r="N397" s="6"/>
      <c r="O397" s="6"/>
      <c r="P397" s="7"/>
      <c r="Q397" s="7"/>
      <c r="R397" s="7"/>
      <c r="S397" s="7"/>
      <c r="T397" s="7"/>
      <c r="U397" s="4"/>
      <c r="V397" s="7"/>
      <c r="W397" s="7"/>
      <c r="X397" s="7"/>
      <c r="Y397" s="7"/>
      <c r="Z397" s="7"/>
      <c r="AA397" s="7"/>
      <c r="AB397" s="4"/>
      <c r="AC397" s="7"/>
      <c r="AD397" s="7"/>
      <c r="AE397" s="7"/>
      <c r="AF397" s="7"/>
      <c r="AG397" s="7"/>
      <c r="AH397" s="7"/>
      <c r="AI397" s="8"/>
      <c r="AJ397" s="7"/>
      <c r="AK397" s="7"/>
      <c r="AL397" s="7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7"/>
      <c r="BB397" s="4"/>
      <c r="BC397" s="4"/>
      <c r="BD397" s="4"/>
      <c r="BE397" s="7"/>
      <c r="BF397" s="7"/>
      <c r="BG397" s="6"/>
      <c r="BH397" s="4"/>
      <c r="BI397" s="4"/>
      <c r="BJ397" s="4"/>
      <c r="BK397" s="4"/>
      <c r="BL397" s="6"/>
      <c r="BM397" s="6"/>
      <c r="BN397" s="6"/>
      <c r="BO397" s="6"/>
      <c r="BP397" s="6"/>
      <c r="BQ397" s="6"/>
      <c r="BR397" s="6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7"/>
      <c r="CD397" s="4"/>
      <c r="CE397" s="4"/>
      <c r="CF397" s="7"/>
      <c r="CG397" s="4"/>
      <c r="CH397" s="4"/>
      <c r="CI397" s="4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</row>
    <row r="398" spans="1:158" x14ac:dyDescent="0.25">
      <c r="A398" t="s">
        <v>85</v>
      </c>
      <c r="C398" s="5">
        <v>39463</v>
      </c>
      <c r="D398" s="4"/>
      <c r="E398" s="5"/>
      <c r="F398" s="4">
        <v>28</v>
      </c>
      <c r="G398" t="s">
        <v>79</v>
      </c>
      <c r="H398" s="6">
        <v>8.9</v>
      </c>
      <c r="I398">
        <v>750</v>
      </c>
      <c r="J398" s="4">
        <f>1000000/H398/I398</f>
        <v>149.81273408239699</v>
      </c>
      <c r="K398" s="4"/>
      <c r="L398" s="7"/>
      <c r="M398" s="7"/>
      <c r="N398" s="7"/>
      <c r="O398" s="7"/>
      <c r="P398" s="7"/>
      <c r="Q398" s="7"/>
      <c r="R398" s="7"/>
      <c r="S398" s="7"/>
      <c r="T398" s="7"/>
      <c r="U398" s="4"/>
      <c r="V398" s="7"/>
      <c r="W398" s="7"/>
      <c r="X398" s="7"/>
      <c r="Y398" s="7"/>
      <c r="Z398" s="7"/>
      <c r="AA398" s="7"/>
      <c r="AB398" s="4"/>
      <c r="AC398" s="7">
        <v>0.45985197368421049</v>
      </c>
      <c r="AD398" s="7"/>
      <c r="AE398" s="7"/>
      <c r="AF398" s="7"/>
      <c r="AG398" s="7"/>
      <c r="AH398" s="7"/>
      <c r="AI398" s="8"/>
      <c r="AJ398" s="7"/>
      <c r="AK398" s="7"/>
      <c r="AL398" s="7"/>
      <c r="AM398" s="4">
        <v>0</v>
      </c>
      <c r="AN398" s="4"/>
      <c r="AO398" s="4"/>
      <c r="AP398" s="4"/>
      <c r="AQ398" s="4">
        <v>0</v>
      </c>
      <c r="AR398" s="4"/>
      <c r="AS398" s="4"/>
      <c r="AT398" s="4"/>
      <c r="AU398" s="4"/>
      <c r="AV398" s="4"/>
      <c r="AW398" s="4"/>
      <c r="AX398" s="4">
        <v>0</v>
      </c>
      <c r="AY398" s="4">
        <v>0</v>
      </c>
      <c r="AZ398" s="4"/>
      <c r="BA398" s="7"/>
      <c r="BB398" s="4"/>
      <c r="BC398" s="4"/>
      <c r="BD398" s="4"/>
      <c r="BE398" s="7"/>
      <c r="BF398" s="7"/>
      <c r="BG398" s="6"/>
      <c r="BH398" s="4"/>
      <c r="BI398" s="4"/>
      <c r="BJ398" s="4"/>
      <c r="BK398" s="4"/>
      <c r="BL398" s="6"/>
      <c r="BM398" s="6"/>
      <c r="BN398" s="6"/>
      <c r="BO398" s="6"/>
      <c r="BP398" s="6"/>
      <c r="BQ398" s="6"/>
      <c r="BR398" s="6"/>
      <c r="BS398" s="4">
        <v>0</v>
      </c>
      <c r="BT398" s="4">
        <v>0</v>
      </c>
      <c r="BU398" s="4">
        <v>0</v>
      </c>
      <c r="BV398" s="4">
        <v>0</v>
      </c>
      <c r="BW398" s="4"/>
      <c r="BX398" s="4"/>
      <c r="BY398" s="4"/>
      <c r="BZ398" s="4"/>
      <c r="CA398" s="4">
        <v>0</v>
      </c>
      <c r="CB398" s="4"/>
      <c r="CC398" s="7"/>
      <c r="CD398" s="4"/>
      <c r="CE398" s="4"/>
      <c r="CF398" s="7"/>
      <c r="CG398" s="4"/>
      <c r="CH398" s="4"/>
      <c r="CI398" s="4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</row>
    <row r="399" spans="1:158" x14ac:dyDescent="0.25">
      <c r="A399" t="s">
        <v>85</v>
      </c>
      <c r="C399" s="5">
        <v>39470</v>
      </c>
      <c r="D399" s="4"/>
      <c r="E399" s="5"/>
      <c r="F399" s="4">
        <v>35</v>
      </c>
      <c r="G399" t="s">
        <v>79</v>
      </c>
      <c r="H399" s="6">
        <v>8.9</v>
      </c>
      <c r="I399">
        <v>750</v>
      </c>
      <c r="J399" s="4">
        <f>1000000/H399/I399</f>
        <v>149.81273408239699</v>
      </c>
      <c r="K399" s="4"/>
      <c r="L399" s="7"/>
      <c r="M399" s="6">
        <v>11.1</v>
      </c>
      <c r="N399" s="6"/>
      <c r="O399" s="6"/>
      <c r="P399" s="7"/>
      <c r="Q399" s="7"/>
      <c r="R399" s="7"/>
      <c r="S399" s="7"/>
      <c r="T399" s="7"/>
      <c r="U399" s="4"/>
      <c r="V399" s="7"/>
      <c r="W399" s="7"/>
      <c r="X399" s="7"/>
      <c r="Y399" s="7"/>
      <c r="Z399" s="7"/>
      <c r="AA399" s="7"/>
      <c r="AB399" s="4"/>
      <c r="AC399" s="7"/>
      <c r="AD399" s="7"/>
      <c r="AE399" s="7"/>
      <c r="AF399" s="7"/>
      <c r="AG399" s="7"/>
      <c r="AH399" s="7"/>
      <c r="AI399" s="8"/>
      <c r="AJ399" s="7"/>
      <c r="AK399" s="7"/>
      <c r="AL399" s="7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7"/>
      <c r="BB399" s="4"/>
      <c r="BC399" s="4"/>
      <c r="BD399" s="4"/>
      <c r="BE399" s="7"/>
      <c r="BF399" s="7"/>
      <c r="BG399" s="6"/>
      <c r="BH399" s="4"/>
      <c r="BI399" s="4"/>
      <c r="BJ399" s="4"/>
      <c r="BK399" s="4"/>
      <c r="BL399" s="6"/>
      <c r="BM399" s="6"/>
      <c r="BN399" s="6"/>
      <c r="BO399" s="6"/>
      <c r="BP399" s="6"/>
      <c r="BQ399" s="6"/>
      <c r="BR399" s="6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7"/>
      <c r="CD399" s="4"/>
      <c r="CE399" s="4"/>
      <c r="CF399" s="7"/>
      <c r="CG399" s="4"/>
      <c r="CH399" s="4"/>
      <c r="CI399" s="4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</row>
    <row r="400" spans="1:158" x14ac:dyDescent="0.25">
      <c r="A400" t="s">
        <v>85</v>
      </c>
      <c r="C400" s="5">
        <v>39472</v>
      </c>
      <c r="D400" s="4"/>
      <c r="E400" s="5"/>
      <c r="F400" s="4">
        <v>37</v>
      </c>
      <c r="G400" t="s">
        <v>79</v>
      </c>
      <c r="H400" s="6">
        <v>8.9</v>
      </c>
      <c r="I400">
        <v>750</v>
      </c>
      <c r="J400" s="4">
        <f>1000000/H400/I400</f>
        <v>149.81273408239699</v>
      </c>
      <c r="K400" s="4"/>
      <c r="L400" s="7"/>
      <c r="M400" s="7"/>
      <c r="N400" s="7"/>
      <c r="O400" s="7"/>
      <c r="P400" s="7"/>
      <c r="Q400" s="7"/>
      <c r="R400" s="7"/>
      <c r="S400" s="7"/>
      <c r="T400" s="7"/>
      <c r="U400" s="4"/>
      <c r="V400" s="7"/>
      <c r="W400" s="7"/>
      <c r="X400" s="7"/>
      <c r="Y400" s="7"/>
      <c r="Z400" s="7"/>
      <c r="AA400" s="7"/>
      <c r="AB400" s="4"/>
      <c r="AC400" s="7">
        <v>1.0296776315789473</v>
      </c>
      <c r="AD400" s="7"/>
      <c r="AE400" s="7"/>
      <c r="AF400" s="7"/>
      <c r="AG400" s="7"/>
      <c r="AH400" s="7"/>
      <c r="AI400" s="8"/>
      <c r="AJ400" s="7"/>
      <c r="AK400" s="7"/>
      <c r="AL400" s="7"/>
      <c r="AM400" s="4">
        <v>0</v>
      </c>
      <c r="AN400" s="4"/>
      <c r="AO400" s="4"/>
      <c r="AP400" s="4"/>
      <c r="AQ400" s="4">
        <v>0</v>
      </c>
      <c r="AR400" s="4"/>
      <c r="AS400" s="4"/>
      <c r="AT400" s="4"/>
      <c r="AU400" s="4"/>
      <c r="AV400" s="4"/>
      <c r="AW400" s="4"/>
      <c r="AX400" s="4">
        <v>0</v>
      </c>
      <c r="AY400" s="4">
        <v>0</v>
      </c>
      <c r="AZ400" s="4"/>
      <c r="BA400" s="7"/>
      <c r="BB400" s="4"/>
      <c r="BC400" s="4"/>
      <c r="BD400" s="4"/>
      <c r="BE400" s="7"/>
      <c r="BF400" s="7"/>
      <c r="BG400" s="6"/>
      <c r="BH400" s="4"/>
      <c r="BI400" s="4"/>
      <c r="BJ400" s="4"/>
      <c r="BK400" s="4"/>
      <c r="BL400" s="6"/>
      <c r="BM400" s="6"/>
      <c r="BN400" s="6"/>
      <c r="BO400" s="6"/>
      <c r="BP400" s="6"/>
      <c r="BQ400" s="6"/>
      <c r="BR400" s="6"/>
      <c r="BS400" s="4">
        <v>0</v>
      </c>
      <c r="BT400" s="4">
        <v>0</v>
      </c>
      <c r="BU400" s="4">
        <v>0</v>
      </c>
      <c r="BV400" s="4">
        <v>0</v>
      </c>
      <c r="BW400" s="4"/>
      <c r="BX400" s="4"/>
      <c r="BY400" s="4"/>
      <c r="BZ400" s="4"/>
      <c r="CA400" s="4">
        <v>0</v>
      </c>
      <c r="CB400" s="4"/>
      <c r="CC400" s="7"/>
      <c r="CD400" s="4"/>
      <c r="CE400" s="4"/>
      <c r="CF400" s="7"/>
      <c r="CG400" s="4"/>
      <c r="CH400" s="4"/>
      <c r="CI400" s="4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</row>
    <row r="401" spans="1:158" x14ac:dyDescent="0.25">
      <c r="A401" t="s">
        <v>85</v>
      </c>
      <c r="C401" s="5">
        <v>39476</v>
      </c>
      <c r="D401" s="4"/>
      <c r="E401" s="5"/>
      <c r="F401" s="4">
        <v>41</v>
      </c>
      <c r="G401" t="s">
        <v>79</v>
      </c>
      <c r="H401" s="6">
        <v>8.9</v>
      </c>
      <c r="I401">
        <v>750</v>
      </c>
      <c r="J401" s="4">
        <f>1000000/H401/I401</f>
        <v>149.81273408239699</v>
      </c>
      <c r="K401" s="4"/>
      <c r="L401" s="7"/>
      <c r="M401" s="6">
        <v>12.75</v>
      </c>
      <c r="N401" s="6"/>
      <c r="O401" s="6"/>
      <c r="P401" s="7"/>
      <c r="Q401" s="7"/>
      <c r="R401" s="7"/>
      <c r="S401" s="7"/>
      <c r="T401" s="7"/>
      <c r="U401" s="4"/>
      <c r="V401" s="7"/>
      <c r="W401" s="7"/>
      <c r="X401" s="7"/>
      <c r="Y401" s="7"/>
      <c r="Z401" s="7"/>
      <c r="AA401" s="7"/>
      <c r="AB401" s="4"/>
      <c r="AC401" s="7"/>
      <c r="AD401" s="7"/>
      <c r="AE401" s="7"/>
      <c r="AF401" s="7"/>
      <c r="AG401" s="7"/>
      <c r="AH401" s="7"/>
      <c r="AI401" s="8"/>
      <c r="AJ401" s="7"/>
      <c r="AK401" s="7"/>
      <c r="AL401" s="7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7"/>
      <c r="BB401" s="4"/>
      <c r="BC401" s="4"/>
      <c r="BD401" s="4"/>
      <c r="BE401" s="7"/>
      <c r="BF401" s="7"/>
      <c r="BG401" s="6"/>
      <c r="BH401" s="4"/>
      <c r="BI401" s="4"/>
      <c r="BJ401" s="4"/>
      <c r="BK401" s="4"/>
      <c r="BL401" s="6"/>
      <c r="BM401" s="6"/>
      <c r="BN401" s="6"/>
      <c r="BO401" s="6"/>
      <c r="BP401" s="6"/>
      <c r="BQ401" s="6"/>
      <c r="BR401" s="6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7"/>
      <c r="CD401" s="4"/>
      <c r="CE401" s="4"/>
      <c r="CF401" s="7"/>
      <c r="CG401" s="4"/>
      <c r="CH401" s="4"/>
      <c r="CI401" s="4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</row>
    <row r="402" spans="1:158" x14ac:dyDescent="0.25">
      <c r="A402" t="s">
        <v>85</v>
      </c>
      <c r="C402" s="5">
        <v>39485</v>
      </c>
      <c r="D402" s="4"/>
      <c r="E402" s="5"/>
      <c r="F402" s="4">
        <v>50</v>
      </c>
      <c r="G402" t="s">
        <v>79</v>
      </c>
      <c r="H402" s="6">
        <v>8.9</v>
      </c>
      <c r="I402">
        <v>750</v>
      </c>
      <c r="J402" s="4">
        <f>1000000/H402/I402</f>
        <v>149.81273408239699</v>
      </c>
      <c r="K402" s="4"/>
      <c r="L402" s="7"/>
      <c r="M402" s="6">
        <v>15.4</v>
      </c>
      <c r="N402" s="6"/>
      <c r="O402" s="6"/>
      <c r="P402" s="7"/>
      <c r="Q402" s="7"/>
      <c r="R402" s="7"/>
      <c r="S402" s="7"/>
      <c r="T402" s="7"/>
      <c r="U402" s="4"/>
      <c r="V402" s="7"/>
      <c r="W402" s="7"/>
      <c r="X402" s="7"/>
      <c r="Y402" s="7"/>
      <c r="Z402" s="7"/>
      <c r="AA402" s="7"/>
      <c r="AB402" s="4"/>
      <c r="AC402" s="7"/>
      <c r="AD402" s="7"/>
      <c r="AE402" s="7"/>
      <c r="AF402" s="7"/>
      <c r="AG402" s="7"/>
      <c r="AH402" s="7"/>
      <c r="AI402" s="8"/>
      <c r="AJ402" s="7"/>
      <c r="AK402" s="7"/>
      <c r="AL402" s="7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7"/>
      <c r="BB402" s="4"/>
      <c r="BC402" s="4"/>
      <c r="BD402" s="4"/>
      <c r="BE402" s="7"/>
      <c r="BF402" s="7"/>
      <c r="BG402" s="6"/>
      <c r="BH402" s="4"/>
      <c r="BI402" s="4"/>
      <c r="BJ402" s="4"/>
      <c r="BK402" s="4"/>
      <c r="BL402" s="6"/>
      <c r="BM402" s="6"/>
      <c r="BN402" s="6"/>
      <c r="BO402" s="6"/>
      <c r="BP402" s="6"/>
      <c r="BQ402" s="6"/>
      <c r="BR402" s="6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7"/>
      <c r="CD402" s="4"/>
      <c r="CE402" s="4"/>
      <c r="CF402" s="7"/>
      <c r="CG402" s="4"/>
      <c r="CH402" s="4"/>
      <c r="CI402" s="4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</row>
    <row r="403" spans="1:158" x14ac:dyDescent="0.25">
      <c r="A403" t="s">
        <v>85</v>
      </c>
      <c r="C403" s="5">
        <v>39487</v>
      </c>
      <c r="D403" s="4">
        <v>5</v>
      </c>
      <c r="E403" t="s">
        <v>164</v>
      </c>
      <c r="F403" s="4">
        <v>52</v>
      </c>
      <c r="G403" t="s">
        <v>79</v>
      </c>
      <c r="H403" s="6">
        <v>8.9</v>
      </c>
      <c r="I403">
        <v>750</v>
      </c>
      <c r="J403" s="4">
        <f>1000000/H403/I403</f>
        <v>149.81273408239699</v>
      </c>
      <c r="K403" s="4"/>
      <c r="L403" s="7"/>
      <c r="M403" s="7"/>
      <c r="N403" s="7"/>
      <c r="O403" s="7"/>
      <c r="P403" s="7"/>
      <c r="Q403" s="7"/>
      <c r="R403" s="7"/>
      <c r="S403" s="7"/>
      <c r="T403" s="7"/>
      <c r="U403" s="4"/>
      <c r="V403" s="7"/>
      <c r="W403" s="7"/>
      <c r="X403" s="7"/>
      <c r="Y403" s="7"/>
      <c r="Z403" s="7"/>
      <c r="AA403" s="7"/>
      <c r="AB403" s="4"/>
      <c r="AC403" s="7"/>
      <c r="AD403" s="7"/>
      <c r="AE403" s="7"/>
      <c r="AF403" s="7"/>
      <c r="AG403" s="7"/>
      <c r="AH403" s="7"/>
      <c r="AI403" s="8"/>
      <c r="AJ403" s="7"/>
      <c r="AK403" s="7"/>
      <c r="AL403" s="7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7"/>
      <c r="BB403" s="4"/>
      <c r="BC403" s="4"/>
      <c r="BD403" s="4"/>
      <c r="BE403" s="7"/>
      <c r="BF403" s="7"/>
      <c r="BG403" s="6"/>
      <c r="BH403" s="4"/>
      <c r="BI403" s="4"/>
      <c r="BJ403" s="4"/>
      <c r="BK403" s="4"/>
      <c r="BL403" s="6"/>
      <c r="BM403" s="6"/>
      <c r="BN403" s="6"/>
      <c r="BO403" s="6"/>
      <c r="BP403" s="6"/>
      <c r="BQ403" s="6"/>
      <c r="BR403" s="6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7"/>
      <c r="CD403" s="4"/>
      <c r="CE403" s="4"/>
      <c r="CF403" s="7"/>
      <c r="CG403" s="4"/>
      <c r="CH403" s="4"/>
      <c r="CI403" s="4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</row>
    <row r="404" spans="1:158" x14ac:dyDescent="0.25">
      <c r="A404" t="s">
        <v>85</v>
      </c>
      <c r="C404" s="5">
        <v>39489</v>
      </c>
      <c r="D404" s="4"/>
      <c r="E404" s="5"/>
      <c r="F404" s="4">
        <v>54</v>
      </c>
      <c r="G404" t="s">
        <v>79</v>
      </c>
      <c r="H404" s="6">
        <v>8.9</v>
      </c>
      <c r="I404">
        <v>750</v>
      </c>
      <c r="J404" s="4">
        <f>1000000/H404/I404</f>
        <v>149.81273408239699</v>
      </c>
      <c r="K404" s="4"/>
      <c r="L404" s="7"/>
      <c r="M404" s="6">
        <v>15.071428571428571</v>
      </c>
      <c r="N404" s="6"/>
      <c r="O404" s="6"/>
      <c r="P404" s="7"/>
      <c r="Q404" s="7"/>
      <c r="R404" s="7"/>
      <c r="S404" s="7"/>
      <c r="T404" s="7"/>
      <c r="U404" s="4">
        <v>221.96576073809601</v>
      </c>
      <c r="V404" s="7"/>
      <c r="W404" s="7"/>
      <c r="X404" s="7"/>
      <c r="Y404" s="7"/>
      <c r="Z404" s="7"/>
      <c r="AA404" s="7"/>
      <c r="AB404" s="4">
        <v>149.97767648202426</v>
      </c>
      <c r="AC404" s="7">
        <v>3.3678493860250289</v>
      </c>
      <c r="AD404" s="7"/>
      <c r="AE404" s="7"/>
      <c r="AF404" s="7"/>
      <c r="AG404" s="7"/>
      <c r="AH404" s="7"/>
      <c r="AI404" s="8">
        <f>AC404/AB404</f>
        <v>2.2455671170693768E-2</v>
      </c>
      <c r="AJ404" s="7"/>
      <c r="AK404" s="7"/>
      <c r="AL404" s="7"/>
      <c r="AM404" s="4">
        <v>17.231505051063888</v>
      </c>
      <c r="AN404" s="4"/>
      <c r="AO404" s="4"/>
      <c r="AP404" s="4"/>
      <c r="AQ404" s="4">
        <v>3.5382769257351248</v>
      </c>
      <c r="AR404" s="4"/>
      <c r="AS404" s="4"/>
      <c r="AT404" s="4"/>
      <c r="AU404" s="4"/>
      <c r="AV404" s="4"/>
      <c r="AW404" s="4"/>
      <c r="AX404" s="4">
        <v>0</v>
      </c>
      <c r="AY404" s="4">
        <v>0</v>
      </c>
      <c r="AZ404" s="4">
        <v>20.769781976799013</v>
      </c>
      <c r="BA404" s="7"/>
      <c r="BB404" s="4"/>
      <c r="BC404" s="4">
        <f>U404+AB404+AZ404</f>
        <v>392.71321919691928</v>
      </c>
      <c r="BD404" s="4"/>
      <c r="BE404" s="7">
        <f>AZ404/BC404</f>
        <v>5.288791148735017E-2</v>
      </c>
      <c r="BF404" s="7"/>
      <c r="BG404" s="6"/>
      <c r="BH404" s="4"/>
      <c r="BI404" s="4"/>
      <c r="BJ404" s="4"/>
      <c r="BK404" s="4"/>
      <c r="BL404" s="6"/>
      <c r="BM404" s="6"/>
      <c r="BN404" s="6"/>
      <c r="BO404" s="6"/>
      <c r="BP404" s="7">
        <f>U404/BC404</f>
        <v>0.56521082023163349</v>
      </c>
      <c r="BQ404" s="7">
        <f>AB404/BC404</f>
        <v>0.38190126828101639</v>
      </c>
      <c r="BR404" s="7">
        <f>AZ404/BC404</f>
        <v>5.288791148735017E-2</v>
      </c>
      <c r="BS404" s="4">
        <v>181.95790934628678</v>
      </c>
      <c r="BT404" s="4">
        <v>168.61829235418924</v>
      </c>
      <c r="BU404" s="4">
        <v>13.339616992097532</v>
      </c>
      <c r="BV404" s="4">
        <v>0</v>
      </c>
      <c r="BW404" s="4"/>
      <c r="BX404" s="4"/>
      <c r="BY404" s="4"/>
      <c r="BZ404" s="4"/>
      <c r="CA404" s="4">
        <v>0</v>
      </c>
      <c r="CB404" s="4"/>
      <c r="CC404" s="7"/>
      <c r="CD404" s="4"/>
      <c r="CE404" s="4"/>
      <c r="CF404" s="7"/>
      <c r="CG404" s="4"/>
      <c r="CH404" s="4"/>
      <c r="CI404" s="4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</row>
    <row r="405" spans="1:158" x14ac:dyDescent="0.25">
      <c r="A405" t="s">
        <v>85</v>
      </c>
      <c r="C405" s="5">
        <v>39491</v>
      </c>
      <c r="D405" s="4"/>
      <c r="E405" s="5"/>
      <c r="F405" s="4">
        <v>56</v>
      </c>
      <c r="G405" t="s">
        <v>79</v>
      </c>
      <c r="H405" s="6">
        <v>8.9</v>
      </c>
      <c r="I405">
        <v>750</v>
      </c>
      <c r="J405" s="4">
        <f>1000000/H405/I405</f>
        <v>149.81273408239699</v>
      </c>
      <c r="K405" s="4"/>
      <c r="L405" s="7"/>
      <c r="M405" s="6">
        <v>16.2</v>
      </c>
      <c r="N405" s="6"/>
      <c r="O405" s="6"/>
      <c r="P405" s="7"/>
      <c r="Q405" s="7"/>
      <c r="R405" s="7"/>
      <c r="S405" s="7"/>
      <c r="T405" s="7"/>
      <c r="U405" s="4"/>
      <c r="V405" s="7"/>
      <c r="W405" s="7"/>
      <c r="X405" s="7"/>
      <c r="Y405" s="7"/>
      <c r="Z405" s="7"/>
      <c r="AA405" s="7"/>
      <c r="AB405" s="4"/>
      <c r="AC405" s="7"/>
      <c r="AD405" s="7"/>
      <c r="AE405" s="7"/>
      <c r="AF405" s="7"/>
      <c r="AG405" s="7"/>
      <c r="AH405" s="7"/>
      <c r="AI405" s="8"/>
      <c r="AJ405" s="7"/>
      <c r="AK405" s="7"/>
      <c r="AL405" s="7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7"/>
      <c r="BB405" s="4"/>
      <c r="BC405" s="4"/>
      <c r="BD405" s="4"/>
      <c r="BE405" s="7"/>
      <c r="BF405" s="7"/>
      <c r="BG405" s="6"/>
      <c r="BH405" s="4"/>
      <c r="BI405" s="4"/>
      <c r="BJ405" s="4"/>
      <c r="BK405" s="4"/>
      <c r="BL405" s="6"/>
      <c r="BM405" s="6"/>
      <c r="BN405" s="6"/>
      <c r="BO405" s="6"/>
      <c r="BP405" s="6"/>
      <c r="BQ405" s="6"/>
      <c r="BR405" s="6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7"/>
      <c r="CD405" s="4"/>
      <c r="CE405" s="4"/>
      <c r="CF405" s="7"/>
      <c r="CG405" s="4"/>
      <c r="CH405" s="4"/>
      <c r="CI405" s="4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</row>
    <row r="406" spans="1:158" x14ac:dyDescent="0.25">
      <c r="A406" t="s">
        <v>85</v>
      </c>
      <c r="C406" s="5">
        <v>39496</v>
      </c>
      <c r="D406" s="4"/>
      <c r="E406" s="5"/>
      <c r="F406" s="4">
        <v>61</v>
      </c>
      <c r="G406" t="s">
        <v>79</v>
      </c>
      <c r="H406" s="6">
        <v>8.9</v>
      </c>
      <c r="I406">
        <v>750</v>
      </c>
      <c r="J406" s="4">
        <f>1000000/H406/I406</f>
        <v>149.81273408239699</v>
      </c>
      <c r="K406" s="4"/>
      <c r="L406" s="7"/>
      <c r="M406" s="6">
        <v>18.3</v>
      </c>
      <c r="N406" s="6"/>
      <c r="O406" s="6"/>
      <c r="P406" s="7"/>
      <c r="Q406" s="7"/>
      <c r="R406" s="7"/>
      <c r="S406" s="7"/>
      <c r="T406" s="7"/>
      <c r="U406" s="4"/>
      <c r="V406" s="7"/>
      <c r="W406" s="7"/>
      <c r="X406" s="7"/>
      <c r="Y406" s="7"/>
      <c r="Z406" s="7"/>
      <c r="AA406" s="7"/>
      <c r="AB406" s="4"/>
      <c r="AC406" s="7"/>
      <c r="AD406" s="7"/>
      <c r="AE406" s="7"/>
      <c r="AF406" s="7"/>
      <c r="AG406" s="7"/>
      <c r="AH406" s="7"/>
      <c r="AI406" s="8"/>
      <c r="AJ406" s="7"/>
      <c r="AK406" s="7"/>
      <c r="AL406" s="7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7"/>
      <c r="BB406" s="4"/>
      <c r="BC406" s="4"/>
      <c r="BD406" s="4"/>
      <c r="BE406" s="7"/>
      <c r="BF406" s="7"/>
      <c r="BG406" s="6"/>
      <c r="BH406" s="4"/>
      <c r="BI406" s="4"/>
      <c r="BJ406" s="4"/>
      <c r="BK406" s="4"/>
      <c r="BL406" s="6"/>
      <c r="BM406" s="6"/>
      <c r="BN406" s="6"/>
      <c r="BO406" s="6"/>
      <c r="BP406" s="6"/>
      <c r="BQ406" s="6"/>
      <c r="BR406" s="6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7"/>
      <c r="CD406" s="4"/>
      <c r="CE406" s="4"/>
      <c r="CF406" s="7"/>
      <c r="CG406" s="4"/>
      <c r="CH406" s="4"/>
      <c r="CI406" s="4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</row>
    <row r="407" spans="1:158" x14ac:dyDescent="0.25">
      <c r="A407" t="s">
        <v>85</v>
      </c>
      <c r="C407" s="5">
        <v>39503</v>
      </c>
      <c r="D407" s="4"/>
      <c r="E407" s="5"/>
      <c r="F407" s="4">
        <v>68</v>
      </c>
      <c r="G407" t="s">
        <v>79</v>
      </c>
      <c r="H407" s="6">
        <v>8.9</v>
      </c>
      <c r="I407">
        <v>750</v>
      </c>
      <c r="J407" s="4">
        <f>1000000/H407/I407</f>
        <v>149.81273408239699</v>
      </c>
      <c r="K407" s="4"/>
      <c r="L407" s="7"/>
      <c r="M407" s="7"/>
      <c r="N407" s="7"/>
      <c r="O407" s="7"/>
      <c r="P407" s="7"/>
      <c r="Q407" s="7"/>
      <c r="R407" s="7"/>
      <c r="S407" s="7"/>
      <c r="T407" s="7"/>
      <c r="U407" s="4">
        <v>356.28220052079155</v>
      </c>
      <c r="V407" s="7"/>
      <c r="W407" s="7"/>
      <c r="X407" s="7"/>
      <c r="Y407" s="7"/>
      <c r="Z407" s="7"/>
      <c r="AA407" s="7"/>
      <c r="AB407" s="4">
        <v>206.51641393414593</v>
      </c>
      <c r="AC407" s="7">
        <v>3.7307400712685239</v>
      </c>
      <c r="AD407" s="7"/>
      <c r="AE407" s="7"/>
      <c r="AF407" s="7"/>
      <c r="AG407" s="7"/>
      <c r="AH407" s="7"/>
      <c r="AI407" s="8">
        <f>AC407/AB407</f>
        <v>1.8065101946125137E-2</v>
      </c>
      <c r="AJ407" s="7"/>
      <c r="AK407" s="7"/>
      <c r="AL407" s="7"/>
      <c r="AM407" s="4">
        <v>5.2989751041058071</v>
      </c>
      <c r="AN407" s="4"/>
      <c r="AO407" s="4"/>
      <c r="AP407" s="4"/>
      <c r="AQ407" s="4">
        <v>39.57702837262957</v>
      </c>
      <c r="AR407" s="4"/>
      <c r="AS407" s="4"/>
      <c r="AT407" s="4"/>
      <c r="AU407" s="4"/>
      <c r="AV407" s="4"/>
      <c r="AW407" s="4"/>
      <c r="AX407" s="4">
        <v>0</v>
      </c>
      <c r="AY407" s="4">
        <v>0</v>
      </c>
      <c r="AZ407" s="4">
        <v>44.876003476735377</v>
      </c>
      <c r="BA407" s="7"/>
      <c r="BB407" s="4"/>
      <c r="BC407" s="4">
        <f>U407+AB407+AZ407</f>
        <v>607.67461793167286</v>
      </c>
      <c r="BD407" s="4"/>
      <c r="BE407" s="7">
        <f>AZ407/BC407</f>
        <v>7.3848737716705568E-2</v>
      </c>
      <c r="BF407" s="7"/>
      <c r="BG407" s="6"/>
      <c r="BH407" s="4"/>
      <c r="BI407" s="4"/>
      <c r="BJ407" s="4"/>
      <c r="BK407" s="4"/>
      <c r="BL407" s="6"/>
      <c r="BM407" s="6"/>
      <c r="BN407" s="6"/>
      <c r="BO407" s="6"/>
      <c r="BP407" s="7">
        <f>U407/BC407</f>
        <v>0.5863042325734461</v>
      </c>
      <c r="BQ407" s="7">
        <f>AB407/BC407</f>
        <v>0.33984702970984826</v>
      </c>
      <c r="BR407" s="7">
        <f>AZ407/BC407</f>
        <v>7.3848737716705568E-2</v>
      </c>
      <c r="BS407" s="4">
        <v>125.77397385408521</v>
      </c>
      <c r="BT407" s="4">
        <v>36.901444513860085</v>
      </c>
      <c r="BU407" s="4">
        <v>88.872529340225128</v>
      </c>
      <c r="BV407" s="4">
        <v>0</v>
      </c>
      <c r="BW407" s="4"/>
      <c r="BX407" s="4"/>
      <c r="BY407" s="4"/>
      <c r="BZ407" s="4"/>
      <c r="CA407" s="4">
        <v>0</v>
      </c>
      <c r="CB407" s="4"/>
      <c r="CC407" s="7"/>
      <c r="CD407" s="4"/>
      <c r="CE407" s="4"/>
      <c r="CF407" s="7"/>
      <c r="CG407" s="4"/>
      <c r="CH407" s="4"/>
      <c r="CI407" s="4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</row>
    <row r="408" spans="1:158" x14ac:dyDescent="0.25">
      <c r="A408" t="s">
        <v>85</v>
      </c>
      <c r="C408" s="5">
        <v>39504</v>
      </c>
      <c r="D408" s="4"/>
      <c r="E408" s="5"/>
      <c r="F408" s="4">
        <v>69</v>
      </c>
      <c r="G408" t="s">
        <v>79</v>
      </c>
      <c r="H408" s="6">
        <v>8.9</v>
      </c>
      <c r="I408">
        <v>750</v>
      </c>
      <c r="J408" s="4">
        <f>1000000/H408/I408</f>
        <v>149.81273408239699</v>
      </c>
      <c r="K408" s="4"/>
      <c r="L408" s="7"/>
      <c r="M408" s="6">
        <v>20.6</v>
      </c>
      <c r="N408" s="6"/>
      <c r="O408" s="6"/>
      <c r="P408" s="7"/>
      <c r="Q408" s="7"/>
      <c r="R408" s="7"/>
      <c r="S408" s="7"/>
      <c r="T408" s="7"/>
      <c r="U408" s="4"/>
      <c r="V408" s="7"/>
      <c r="W408" s="7"/>
      <c r="X408" s="7"/>
      <c r="Y408" s="7"/>
      <c r="Z408" s="7"/>
      <c r="AA408" s="7"/>
      <c r="AB408" s="4"/>
      <c r="AC408" s="7"/>
      <c r="AD408" s="7"/>
      <c r="AE408" s="7"/>
      <c r="AF408" s="7"/>
      <c r="AG408" s="7"/>
      <c r="AH408" s="7"/>
      <c r="AI408" s="8"/>
      <c r="AJ408" s="7"/>
      <c r="AK408" s="7"/>
      <c r="AL408" s="7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7"/>
      <c r="BB408" s="4"/>
      <c r="BC408" s="4"/>
      <c r="BD408" s="4"/>
      <c r="BE408" s="7"/>
      <c r="BF408" s="7"/>
      <c r="BG408" s="6"/>
      <c r="BH408" s="4"/>
      <c r="BI408" s="4"/>
      <c r="BJ408" s="4"/>
      <c r="BK408" s="4"/>
      <c r="BL408" s="6"/>
      <c r="BM408" s="6"/>
      <c r="BN408" s="6"/>
      <c r="BO408" s="6"/>
      <c r="BP408" s="6"/>
      <c r="BQ408" s="6"/>
      <c r="BR408" s="6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7"/>
      <c r="CD408" s="4"/>
      <c r="CE408" s="4"/>
      <c r="CF408" s="7"/>
      <c r="CG408" s="4"/>
      <c r="CH408" s="4"/>
      <c r="CI408" s="4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</row>
    <row r="409" spans="1:158" x14ac:dyDescent="0.25">
      <c r="A409" t="s">
        <v>85</v>
      </c>
      <c r="C409" s="5">
        <v>39510</v>
      </c>
      <c r="D409" s="4"/>
      <c r="E409" s="5"/>
      <c r="F409" s="4">
        <v>75</v>
      </c>
      <c r="G409" t="s">
        <v>79</v>
      </c>
      <c r="H409" s="6">
        <v>8.9</v>
      </c>
      <c r="I409">
        <v>750</v>
      </c>
      <c r="J409" s="4">
        <f>1000000/H409/I409</f>
        <v>149.81273408239699</v>
      </c>
      <c r="K409" s="4"/>
      <c r="L409" s="7"/>
      <c r="M409" s="6">
        <v>21.55</v>
      </c>
      <c r="N409" s="6"/>
      <c r="O409" s="6"/>
      <c r="P409" s="7"/>
      <c r="Q409" s="7"/>
      <c r="R409" s="7"/>
      <c r="S409" s="7"/>
      <c r="T409" s="7"/>
      <c r="U409" s="4"/>
      <c r="V409" s="7"/>
      <c r="W409" s="7"/>
      <c r="X409" s="7"/>
      <c r="Y409" s="7"/>
      <c r="Z409" s="7"/>
      <c r="AA409" s="7"/>
      <c r="AB409" s="4"/>
      <c r="AC409" s="7"/>
      <c r="AD409" s="7"/>
      <c r="AE409" s="7"/>
      <c r="AF409" s="7"/>
      <c r="AG409" s="7"/>
      <c r="AH409" s="7"/>
      <c r="AI409" s="8"/>
      <c r="AJ409" s="7"/>
      <c r="AK409" s="7"/>
      <c r="AL409" s="7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7"/>
      <c r="BB409" s="4"/>
      <c r="BC409" s="4"/>
      <c r="BD409" s="4"/>
      <c r="BE409" s="7"/>
      <c r="BF409" s="7"/>
      <c r="BG409" s="6"/>
      <c r="BH409" s="4"/>
      <c r="BI409" s="4"/>
      <c r="BJ409" s="4"/>
      <c r="BK409" s="4"/>
      <c r="BL409" s="6"/>
      <c r="BM409" s="6"/>
      <c r="BN409" s="6"/>
      <c r="BO409" s="6"/>
      <c r="BP409" s="6"/>
      <c r="BQ409" s="6"/>
      <c r="BR409" s="6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7"/>
      <c r="CD409" s="4"/>
      <c r="CE409" s="4"/>
      <c r="CF409" s="7"/>
      <c r="CG409" s="4"/>
      <c r="CH409" s="4"/>
      <c r="CI409" s="4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</row>
    <row r="410" spans="1:158" x14ac:dyDescent="0.25">
      <c r="A410" t="s">
        <v>85</v>
      </c>
      <c r="C410" s="5">
        <v>39514</v>
      </c>
      <c r="D410" s="4"/>
      <c r="E410" s="5"/>
      <c r="F410" s="4">
        <v>79</v>
      </c>
      <c r="G410" t="s">
        <v>79</v>
      </c>
      <c r="H410" s="6">
        <v>8.9</v>
      </c>
      <c r="I410">
        <v>750</v>
      </c>
      <c r="J410" s="4">
        <f>1000000/H410/I410</f>
        <v>149.81273408239699</v>
      </c>
      <c r="K410" s="4"/>
      <c r="L410" s="7"/>
      <c r="M410" s="6">
        <v>23.45</v>
      </c>
      <c r="N410" s="6"/>
      <c r="O410" s="6"/>
      <c r="P410" s="7"/>
      <c r="Q410" s="7"/>
      <c r="R410" s="7"/>
      <c r="S410" s="7"/>
      <c r="T410" s="7"/>
      <c r="U410" s="4"/>
      <c r="V410" s="7"/>
      <c r="W410" s="7"/>
      <c r="X410" s="7"/>
      <c r="Y410" s="7"/>
      <c r="Z410" s="7"/>
      <c r="AA410" s="7"/>
      <c r="AB410" s="4"/>
      <c r="AC410" s="7"/>
      <c r="AD410" s="7"/>
      <c r="AE410" s="7"/>
      <c r="AF410" s="7"/>
      <c r="AG410" s="7"/>
      <c r="AH410" s="7"/>
      <c r="AI410" s="8"/>
      <c r="AJ410" s="7"/>
      <c r="AK410" s="7"/>
      <c r="AL410" s="7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7"/>
      <c r="BB410" s="4"/>
      <c r="BC410" s="4"/>
      <c r="BD410" s="4"/>
      <c r="BE410" s="7"/>
      <c r="BF410" s="7"/>
      <c r="BG410" s="6"/>
      <c r="BH410" s="4"/>
      <c r="BI410" s="4"/>
      <c r="BJ410" s="4"/>
      <c r="BK410" s="4"/>
      <c r="BL410" s="6"/>
      <c r="BM410" s="6"/>
      <c r="BN410" s="6"/>
      <c r="BO410" s="6"/>
      <c r="BP410" s="6"/>
      <c r="BQ410" s="6"/>
      <c r="BR410" s="6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7"/>
      <c r="CD410" s="4"/>
      <c r="CE410" s="4"/>
      <c r="CF410" s="7"/>
      <c r="CG410" s="4"/>
      <c r="CH410" s="4"/>
      <c r="CI410" s="4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</row>
    <row r="411" spans="1:158" x14ac:dyDescent="0.25">
      <c r="A411" t="s">
        <v>85</v>
      </c>
      <c r="C411" s="5">
        <v>39518</v>
      </c>
      <c r="D411" s="4">
        <v>6</v>
      </c>
      <c r="E411" s="5" t="s">
        <v>183</v>
      </c>
      <c r="F411" s="4">
        <v>83</v>
      </c>
      <c r="G411" t="s">
        <v>79</v>
      </c>
      <c r="H411" s="6">
        <v>8.9</v>
      </c>
      <c r="I411">
        <v>750</v>
      </c>
      <c r="J411" s="4">
        <f>1000000/H411/I411</f>
        <v>149.81273408239699</v>
      </c>
      <c r="K411" s="4"/>
      <c r="L411" s="7"/>
      <c r="M411" s="7"/>
      <c r="N411" s="7"/>
      <c r="O411" s="7"/>
      <c r="P411" s="7"/>
      <c r="Q411" s="7"/>
      <c r="R411" s="7"/>
      <c r="S411" s="7"/>
      <c r="T411" s="7"/>
      <c r="U411" s="4">
        <v>368.79225566765587</v>
      </c>
      <c r="V411" s="7"/>
      <c r="W411" s="7"/>
      <c r="X411" s="7"/>
      <c r="Y411" s="7"/>
      <c r="Z411" s="7"/>
      <c r="AA411" s="7"/>
      <c r="AB411" s="4">
        <v>190.47810940808296</v>
      </c>
      <c r="AC411" s="7">
        <v>2.915404701264106</v>
      </c>
      <c r="AD411" s="7"/>
      <c r="AE411" s="7"/>
      <c r="AF411" s="7"/>
      <c r="AG411" s="7"/>
      <c r="AH411" s="7"/>
      <c r="AI411" s="8">
        <f>AC411/AB411</f>
        <v>1.5305720485801875E-2</v>
      </c>
      <c r="AJ411" s="7"/>
      <c r="AK411" s="7"/>
      <c r="AL411" s="7"/>
      <c r="AM411" s="4">
        <v>5.2793222694576833</v>
      </c>
      <c r="AN411" s="4"/>
      <c r="AO411" s="4"/>
      <c r="AP411" s="4"/>
      <c r="AQ411" s="4">
        <v>154.20237268621966</v>
      </c>
      <c r="AR411" s="4"/>
      <c r="AS411" s="4"/>
      <c r="AT411" s="4"/>
      <c r="AU411" s="4"/>
      <c r="AV411" s="4"/>
      <c r="AW411" s="4"/>
      <c r="AX411" s="4">
        <v>0</v>
      </c>
      <c r="AY411" s="4">
        <v>0</v>
      </c>
      <c r="AZ411" s="4">
        <v>159.48169495567734</v>
      </c>
      <c r="BA411" s="7"/>
      <c r="BB411" s="4"/>
      <c r="BC411" s="4">
        <f>U411+AB411+AZ411</f>
        <v>718.75206003141614</v>
      </c>
      <c r="BD411" s="4"/>
      <c r="BE411" s="7">
        <f>AZ411/BC411</f>
        <v>0.22188693963354555</v>
      </c>
      <c r="BF411" s="7"/>
      <c r="BG411" s="6"/>
      <c r="BH411" s="4"/>
      <c r="BI411" s="4"/>
      <c r="BJ411" s="4"/>
      <c r="BK411" s="4"/>
      <c r="BL411" s="6"/>
      <c r="BM411" s="6"/>
      <c r="BN411" s="6"/>
      <c r="BO411" s="6"/>
      <c r="BP411" s="7">
        <f>U411/BC411</f>
        <v>0.51310079814106724</v>
      </c>
      <c r="BQ411" s="7">
        <f>AB411/BC411</f>
        <v>0.26501226222538726</v>
      </c>
      <c r="BR411" s="7">
        <f>AZ411/BC411</f>
        <v>0.22188693963354555</v>
      </c>
      <c r="BS411" s="4">
        <v>135.92932914223906</v>
      </c>
      <c r="BT411" s="4">
        <v>58.762517017913368</v>
      </c>
      <c r="BU411" s="4">
        <v>77.166812124325702</v>
      </c>
      <c r="BV411" s="4">
        <v>0</v>
      </c>
      <c r="BW411" s="4"/>
      <c r="BX411" s="4"/>
      <c r="BY411" s="4"/>
      <c r="BZ411" s="4"/>
      <c r="CA411" s="4">
        <v>0</v>
      </c>
      <c r="CB411" s="4"/>
      <c r="CC411" s="7"/>
      <c r="CD411" s="4"/>
      <c r="CE411" s="4"/>
      <c r="CF411" s="7"/>
      <c r="CG411" s="4"/>
      <c r="CH411" s="4"/>
      <c r="CI411" s="4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</row>
    <row r="412" spans="1:158" x14ac:dyDescent="0.25">
      <c r="A412" t="s">
        <v>85</v>
      </c>
      <c r="C412" s="5">
        <v>39532</v>
      </c>
      <c r="D412" s="4"/>
      <c r="E412" s="5"/>
      <c r="F412" s="4">
        <v>97</v>
      </c>
      <c r="G412" t="s">
        <v>79</v>
      </c>
      <c r="H412" s="6">
        <v>8.9</v>
      </c>
      <c r="I412">
        <v>750</v>
      </c>
      <c r="J412" s="4">
        <f>1000000/H412/I412</f>
        <v>149.81273408239699</v>
      </c>
      <c r="K412" s="4"/>
      <c r="L412" s="7"/>
      <c r="M412" s="7"/>
      <c r="N412" s="7"/>
      <c r="O412" s="7"/>
      <c r="P412" s="7"/>
      <c r="Q412" s="7"/>
      <c r="R412" s="7"/>
      <c r="S412" s="7"/>
      <c r="T412" s="7"/>
      <c r="U412" s="4">
        <v>462.03642578771348</v>
      </c>
      <c r="V412" s="7"/>
      <c r="W412" s="7"/>
      <c r="X412" s="7"/>
      <c r="Y412" s="7"/>
      <c r="Z412" s="7"/>
      <c r="AA412" s="7"/>
      <c r="AB412" s="4">
        <v>223.2726389818294</v>
      </c>
      <c r="AC412" s="7">
        <v>3.2541912620206088</v>
      </c>
      <c r="AD412" s="7"/>
      <c r="AE412" s="7"/>
      <c r="AF412" s="7"/>
      <c r="AG412" s="7"/>
      <c r="AH412" s="7"/>
      <c r="AI412" s="8">
        <f>AC412/AB412</f>
        <v>1.457496662761909E-2</v>
      </c>
      <c r="AJ412" s="7"/>
      <c r="AK412" s="7"/>
      <c r="AL412" s="7"/>
      <c r="AM412" s="4">
        <v>2.5269541440169552</v>
      </c>
      <c r="AN412" s="4"/>
      <c r="AO412" s="4"/>
      <c r="AP412" s="4"/>
      <c r="AQ412" s="4">
        <v>433.62232926685544</v>
      </c>
      <c r="AR412" s="4"/>
      <c r="AS412" s="4"/>
      <c r="AT412" s="4"/>
      <c r="AU412" s="4"/>
      <c r="AV412" s="4"/>
      <c r="AW412" s="4"/>
      <c r="AX412" s="4">
        <v>0</v>
      </c>
      <c r="AY412" s="4">
        <v>0</v>
      </c>
      <c r="AZ412" s="4">
        <v>436.14928341087244</v>
      </c>
      <c r="BA412" s="7"/>
      <c r="BB412" s="4"/>
      <c r="BC412" s="4">
        <f>U412+AB412+AZ412</f>
        <v>1121.4583481804152</v>
      </c>
      <c r="BD412" s="4"/>
      <c r="BE412" s="7">
        <f>AZ412/BC412</f>
        <v>0.38891260127362903</v>
      </c>
      <c r="BF412" s="7"/>
      <c r="BG412" s="6"/>
      <c r="BH412" s="4"/>
      <c r="BI412" s="4"/>
      <c r="BJ412" s="4"/>
      <c r="BK412" s="4"/>
      <c r="BL412" s="6"/>
      <c r="BM412" s="6"/>
      <c r="BN412" s="6"/>
      <c r="BO412" s="6"/>
      <c r="BP412" s="7">
        <f>U412/BC412</f>
        <v>0.41199606435439645</v>
      </c>
      <c r="BQ412" s="7">
        <f>AB412/BC412</f>
        <v>0.19909133437197463</v>
      </c>
      <c r="BR412" s="7">
        <f>AZ412/BC412</f>
        <v>0.38891260127362903</v>
      </c>
      <c r="BS412" s="4">
        <v>161.97713833842656</v>
      </c>
      <c r="BT412" s="4">
        <v>20.298084791298557</v>
      </c>
      <c r="BU412" s="4">
        <v>141.67905354712801</v>
      </c>
      <c r="BV412" s="4">
        <v>0</v>
      </c>
      <c r="BW412" s="4"/>
      <c r="BX412" s="4"/>
      <c r="BY412" s="4"/>
      <c r="BZ412" s="4"/>
      <c r="CA412" s="4">
        <v>0</v>
      </c>
      <c r="CB412" s="4"/>
      <c r="CC412" s="7"/>
      <c r="CD412" s="4"/>
      <c r="CE412" s="4"/>
      <c r="CF412" s="7"/>
      <c r="CG412" s="4"/>
      <c r="CH412" s="4"/>
      <c r="CI412" s="4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</row>
    <row r="413" spans="1:158" x14ac:dyDescent="0.25">
      <c r="A413" t="s">
        <v>85</v>
      </c>
      <c r="C413" s="5">
        <v>39533</v>
      </c>
      <c r="D413" s="4"/>
      <c r="E413" s="5"/>
      <c r="F413" s="4">
        <v>98</v>
      </c>
      <c r="G413" t="s">
        <v>79</v>
      </c>
      <c r="H413" s="6">
        <v>8.9</v>
      </c>
      <c r="I413">
        <v>750</v>
      </c>
      <c r="J413" s="4">
        <f>1000000/H413/I413</f>
        <v>149.81273408239699</v>
      </c>
      <c r="K413" s="4"/>
      <c r="L413" s="7"/>
      <c r="M413" s="6">
        <v>25.6</v>
      </c>
      <c r="N413" s="6"/>
      <c r="O413" s="6"/>
      <c r="P413" s="7"/>
      <c r="Q413" s="7"/>
      <c r="R413" s="7"/>
      <c r="S413" s="7"/>
      <c r="T413" s="7"/>
      <c r="U413" s="4"/>
      <c r="V413" s="7"/>
      <c r="W413" s="7"/>
      <c r="X413" s="7"/>
      <c r="Y413" s="7"/>
      <c r="Z413" s="7"/>
      <c r="AA413" s="7"/>
      <c r="AB413" s="4"/>
      <c r="AC413" s="7"/>
      <c r="AD413" s="7"/>
      <c r="AE413" s="7"/>
      <c r="AF413" s="7"/>
      <c r="AG413" s="7"/>
      <c r="AH413" s="7"/>
      <c r="AI413" s="8"/>
      <c r="AJ413" s="7"/>
      <c r="AK413" s="7"/>
      <c r="AL413" s="7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7"/>
      <c r="BB413" s="4"/>
      <c r="BC413" s="4"/>
      <c r="BD413" s="4"/>
      <c r="BE413" s="7"/>
      <c r="BF413" s="7"/>
      <c r="BG413" s="6"/>
      <c r="BH413" s="4"/>
      <c r="BI413" s="4"/>
      <c r="BJ413" s="4"/>
      <c r="BK413" s="4"/>
      <c r="BL413" s="6"/>
      <c r="BM413" s="6"/>
      <c r="BN413" s="6"/>
      <c r="BO413" s="6"/>
      <c r="BP413" s="6"/>
      <c r="BQ413" s="6"/>
      <c r="BR413" s="6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7"/>
      <c r="CD413" s="4"/>
      <c r="CE413" s="4"/>
      <c r="CF413" s="7"/>
      <c r="CG413" s="4"/>
      <c r="CH413" s="4"/>
      <c r="CI413" s="4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</row>
    <row r="414" spans="1:158" x14ac:dyDescent="0.25">
      <c r="A414" t="s">
        <v>85</v>
      </c>
      <c r="C414" s="5">
        <v>39541</v>
      </c>
      <c r="D414" s="4">
        <v>7</v>
      </c>
      <c r="E414" t="s">
        <v>166</v>
      </c>
      <c r="F414" s="4">
        <v>106</v>
      </c>
      <c r="G414" t="s">
        <v>79</v>
      </c>
      <c r="H414" s="6">
        <v>8.9</v>
      </c>
      <c r="I414">
        <v>750</v>
      </c>
      <c r="J414" s="4">
        <f>1000000/H414/I414</f>
        <v>149.81273408239699</v>
      </c>
      <c r="K414" s="4"/>
      <c r="L414" s="7"/>
      <c r="M414" s="7"/>
      <c r="N414" s="7"/>
      <c r="O414" s="7"/>
      <c r="P414" s="7"/>
      <c r="Q414" s="7"/>
      <c r="R414" s="7"/>
      <c r="S414" s="7"/>
      <c r="T414" s="7"/>
      <c r="U414" s="4"/>
      <c r="V414" s="7"/>
      <c r="W414" s="7"/>
      <c r="X414" s="7"/>
      <c r="Y414" s="7"/>
      <c r="Z414" s="7"/>
      <c r="AA414" s="7"/>
      <c r="AB414" s="4"/>
      <c r="AC414" s="7"/>
      <c r="AD414" s="7"/>
      <c r="AE414" s="7"/>
      <c r="AF414" s="7"/>
      <c r="AG414" s="7"/>
      <c r="AH414" s="7"/>
      <c r="AI414" s="8"/>
      <c r="AJ414" s="7"/>
      <c r="AK414" s="7"/>
      <c r="AL414" s="7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7"/>
      <c r="BB414" s="4"/>
      <c r="BC414" s="4"/>
      <c r="BD414" s="4"/>
      <c r="BE414" s="7"/>
      <c r="BF414" s="7"/>
      <c r="BG414" s="6"/>
      <c r="BH414" s="4"/>
      <c r="BI414" s="4"/>
      <c r="BJ414" s="4"/>
      <c r="BK414" s="4"/>
      <c r="BL414" s="6"/>
      <c r="BM414" s="6"/>
      <c r="BN414" s="6"/>
      <c r="BO414" s="6"/>
      <c r="BP414" s="6"/>
      <c r="BQ414" s="6"/>
      <c r="BR414" s="6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7"/>
      <c r="CD414" s="4"/>
      <c r="CE414" s="4"/>
      <c r="CF414" s="7"/>
      <c r="CG414" s="4"/>
      <c r="CH414" s="4"/>
      <c r="CI414" s="4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</row>
    <row r="415" spans="1:158" x14ac:dyDescent="0.25">
      <c r="A415" t="s">
        <v>85</v>
      </c>
      <c r="C415" s="5">
        <v>39552</v>
      </c>
      <c r="D415" s="4"/>
      <c r="E415" s="5"/>
      <c r="F415" s="4">
        <v>117</v>
      </c>
      <c r="G415" t="s">
        <v>79</v>
      </c>
      <c r="H415" s="6">
        <v>8.9</v>
      </c>
      <c r="I415">
        <v>750</v>
      </c>
      <c r="J415" s="4">
        <f>1000000/H415/I415</f>
        <v>149.81273408239699</v>
      </c>
      <c r="K415" s="4"/>
      <c r="L415" s="7"/>
      <c r="M415" s="7"/>
      <c r="N415" s="7"/>
      <c r="O415" s="7"/>
      <c r="P415" s="7"/>
      <c r="Q415" s="7"/>
      <c r="R415" s="7"/>
      <c r="S415" s="7"/>
      <c r="T415" s="7"/>
      <c r="U415" s="4">
        <v>503.50636469040512</v>
      </c>
      <c r="V415" s="7"/>
      <c r="W415" s="7"/>
      <c r="X415" s="7"/>
      <c r="Y415" s="7"/>
      <c r="Z415" s="7"/>
      <c r="AA415" s="7"/>
      <c r="AB415" s="4">
        <v>208.40225383129331</v>
      </c>
      <c r="AC415" s="7">
        <v>2.9795355751680392</v>
      </c>
      <c r="AD415" s="7"/>
      <c r="AE415" s="7"/>
      <c r="AF415" s="7"/>
      <c r="AG415" s="7"/>
      <c r="AH415" s="7"/>
      <c r="AI415" s="8">
        <f>AC415/AB415</f>
        <v>1.4297041036706089E-2</v>
      </c>
      <c r="AJ415" s="7"/>
      <c r="AK415" s="7"/>
      <c r="AL415" s="7"/>
      <c r="AM415" s="4">
        <v>0.96568713450292398</v>
      </c>
      <c r="AN415" s="4"/>
      <c r="AO415" s="4"/>
      <c r="AP415" s="4"/>
      <c r="AQ415" s="4">
        <v>461.55423080141043</v>
      </c>
      <c r="AR415" s="4"/>
      <c r="AS415" s="4"/>
      <c r="AT415" s="4"/>
      <c r="AU415" s="4"/>
      <c r="AV415" s="4"/>
      <c r="AW415" s="4"/>
      <c r="AX415" s="4">
        <v>0</v>
      </c>
      <c r="AY415" s="4">
        <v>0</v>
      </c>
      <c r="AZ415" s="4">
        <v>462.51991793591344</v>
      </c>
      <c r="BA415" s="7"/>
      <c r="BB415" s="4"/>
      <c r="BC415" s="4">
        <f>U415+AB415+AZ415</f>
        <v>1174.4285364576117</v>
      </c>
      <c r="BD415" s="4"/>
      <c r="BE415" s="7">
        <f>AZ415/BC415</f>
        <v>0.39382551051679682</v>
      </c>
      <c r="BF415" s="7"/>
      <c r="BG415" s="6"/>
      <c r="BH415" s="4"/>
      <c r="BI415" s="4"/>
      <c r="BJ415" s="4"/>
      <c r="BK415" s="4"/>
      <c r="BL415" s="6"/>
      <c r="BM415" s="6"/>
      <c r="BN415" s="6"/>
      <c r="BO415" s="6"/>
      <c r="BP415" s="7">
        <f>U415/BC415</f>
        <v>0.42872456608480752</v>
      </c>
      <c r="BQ415" s="7">
        <f>AB415/BC415</f>
        <v>0.17744992339839583</v>
      </c>
      <c r="BR415" s="7">
        <f>AZ415/BC415</f>
        <v>0.39382551051679682</v>
      </c>
      <c r="BS415" s="4">
        <v>142.31698021802373</v>
      </c>
      <c r="BT415" s="4">
        <v>5.0066136444854443</v>
      </c>
      <c r="BU415" s="4">
        <v>137.31036657353829</v>
      </c>
      <c r="BV415" s="4">
        <v>0</v>
      </c>
      <c r="BW415" s="4"/>
      <c r="BX415" s="4"/>
      <c r="BY415" s="4"/>
      <c r="BZ415" s="4"/>
      <c r="CA415" s="4">
        <v>0</v>
      </c>
      <c r="CB415" s="4"/>
      <c r="CC415" s="7"/>
      <c r="CD415" s="4"/>
      <c r="CE415" s="4"/>
      <c r="CF415" s="7"/>
      <c r="CG415" s="4"/>
      <c r="CH415" s="4"/>
      <c r="CI415" s="4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</row>
    <row r="416" spans="1:158" x14ac:dyDescent="0.25">
      <c r="A416" t="s">
        <v>85</v>
      </c>
      <c r="C416" s="5">
        <v>39555</v>
      </c>
      <c r="D416" s="4"/>
      <c r="E416" s="5"/>
      <c r="F416" s="4">
        <v>120</v>
      </c>
      <c r="G416" t="s">
        <v>79</v>
      </c>
      <c r="H416" s="6">
        <v>8.9</v>
      </c>
      <c r="I416">
        <v>750</v>
      </c>
      <c r="J416" s="4">
        <f>1000000/H416/I416</f>
        <v>149.81273408239699</v>
      </c>
      <c r="K416" s="4"/>
      <c r="L416" s="7"/>
      <c r="M416" s="6">
        <v>28.6</v>
      </c>
      <c r="N416" s="6"/>
      <c r="O416" s="6"/>
      <c r="P416" s="7"/>
      <c r="Q416" s="7"/>
      <c r="R416" s="7"/>
      <c r="S416" s="7"/>
      <c r="T416" s="7"/>
      <c r="U416" s="4"/>
      <c r="V416" s="7"/>
      <c r="W416" s="7"/>
      <c r="X416" s="7"/>
      <c r="Y416" s="7"/>
      <c r="Z416" s="7"/>
      <c r="AA416" s="7"/>
      <c r="AB416" s="4"/>
      <c r="AC416" s="7"/>
      <c r="AD416" s="7"/>
      <c r="AE416" s="7"/>
      <c r="AF416" s="7"/>
      <c r="AG416" s="7"/>
      <c r="AH416" s="7"/>
      <c r="AI416" s="8"/>
      <c r="AJ416" s="7"/>
      <c r="AK416" s="7"/>
      <c r="AL416" s="7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7"/>
      <c r="BB416" s="4"/>
      <c r="BC416" s="4"/>
      <c r="BD416" s="4"/>
      <c r="BE416" s="7"/>
      <c r="BF416" s="7"/>
      <c r="BG416" s="6"/>
      <c r="BH416" s="4"/>
      <c r="BI416" s="4"/>
      <c r="BJ416" s="4"/>
      <c r="BK416" s="4"/>
      <c r="BL416" s="6"/>
      <c r="BM416" s="6"/>
      <c r="BN416" s="6"/>
      <c r="BO416" s="6"/>
      <c r="BP416" s="6"/>
      <c r="BQ416" s="6"/>
      <c r="BR416" s="6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7"/>
      <c r="CD416" s="4"/>
      <c r="CE416" s="4"/>
      <c r="CF416" s="7"/>
      <c r="CG416" s="4"/>
      <c r="CH416" s="4"/>
      <c r="CI416" s="4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</row>
    <row r="417" spans="1:158" x14ac:dyDescent="0.25">
      <c r="A417" t="s">
        <v>85</v>
      </c>
      <c r="C417" s="5">
        <v>39566</v>
      </c>
      <c r="D417" s="4"/>
      <c r="E417" s="5"/>
      <c r="F417" s="4">
        <v>131</v>
      </c>
      <c r="G417" t="s">
        <v>79</v>
      </c>
      <c r="H417" s="6">
        <v>8.9</v>
      </c>
      <c r="I417">
        <v>750</v>
      </c>
      <c r="J417" s="4">
        <f>1000000/H417/I417</f>
        <v>149.81273408239699</v>
      </c>
      <c r="K417" s="4"/>
      <c r="L417" s="7"/>
      <c r="M417" s="7"/>
      <c r="N417" s="7"/>
      <c r="O417" s="7"/>
      <c r="P417" s="7"/>
      <c r="Q417" s="7"/>
      <c r="R417" s="7"/>
      <c r="S417" s="7"/>
      <c r="T417" s="7"/>
      <c r="U417" s="4">
        <v>604.18386192212984</v>
      </c>
      <c r="V417" s="7"/>
      <c r="W417" s="7"/>
      <c r="X417" s="7"/>
      <c r="Y417" s="7"/>
      <c r="Z417" s="7"/>
      <c r="AA417" s="7"/>
      <c r="AB417" s="4"/>
      <c r="AC417" s="7">
        <v>2.6823906577687073</v>
      </c>
      <c r="AD417" s="7"/>
      <c r="AE417" s="7"/>
      <c r="AF417" s="7"/>
      <c r="AG417" s="7"/>
      <c r="AH417" s="7"/>
      <c r="AI417" s="8"/>
      <c r="AJ417" s="7"/>
      <c r="AK417" s="7"/>
      <c r="AL417" s="7"/>
      <c r="AM417" s="4">
        <v>0</v>
      </c>
      <c r="AN417" s="4"/>
      <c r="AO417" s="4"/>
      <c r="AP417" s="4"/>
      <c r="AQ417" s="4">
        <v>217.72385961859541</v>
      </c>
      <c r="AR417" s="4"/>
      <c r="AS417" s="4"/>
      <c r="AT417" s="4"/>
      <c r="AU417" s="4"/>
      <c r="AV417" s="4"/>
      <c r="AW417" s="4"/>
      <c r="AX417" s="4">
        <v>2.6434443596914994</v>
      </c>
      <c r="AY417" s="4">
        <v>0</v>
      </c>
      <c r="AZ417" s="4">
        <v>220.36730397828691</v>
      </c>
      <c r="BA417" s="7"/>
      <c r="BB417" s="4"/>
      <c r="BC417" s="4">
        <f>U417+AB417+AZ417</f>
        <v>824.55116590041678</v>
      </c>
      <c r="BD417" s="4"/>
      <c r="BE417" s="7">
        <f>AZ417/BC417</f>
        <v>0.26725728261828841</v>
      </c>
      <c r="BF417" s="7"/>
      <c r="BG417" s="6"/>
      <c r="BH417" s="4"/>
      <c r="BI417" s="4"/>
      <c r="BJ417" s="4"/>
      <c r="BK417" s="4"/>
      <c r="BL417" s="6"/>
      <c r="BM417" s="6"/>
      <c r="BN417" s="6"/>
      <c r="BO417" s="6"/>
      <c r="BP417" s="7">
        <f>U417/BC417</f>
        <v>0.73274271738171159</v>
      </c>
      <c r="BQ417" s="7">
        <f>AB417/BC417</f>
        <v>0</v>
      </c>
      <c r="BR417" s="7">
        <f>AZ417/BC417</f>
        <v>0.26725728261828841</v>
      </c>
      <c r="BS417" s="4">
        <v>144.93713325423957</v>
      </c>
      <c r="BT417" s="4">
        <v>0</v>
      </c>
      <c r="BU417" s="4">
        <v>67.855500301295947</v>
      </c>
      <c r="BV417" s="4">
        <v>76.25555659054001</v>
      </c>
      <c r="BW417" s="4"/>
      <c r="BX417" s="4"/>
      <c r="BY417" s="4"/>
      <c r="BZ417" s="4"/>
      <c r="CA417" s="4">
        <v>0.8260763624035935</v>
      </c>
      <c r="CB417" s="4"/>
      <c r="CC417" s="7"/>
      <c r="CD417" s="4"/>
      <c r="CE417" s="4"/>
      <c r="CF417" s="7"/>
      <c r="CG417" s="4"/>
      <c r="CH417" s="4"/>
      <c r="CI417" s="4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</row>
    <row r="418" spans="1:158" x14ac:dyDescent="0.25">
      <c r="A418" t="s">
        <v>85</v>
      </c>
      <c r="C418" s="5">
        <v>39580</v>
      </c>
      <c r="D418" s="4"/>
      <c r="E418" s="5"/>
      <c r="F418" s="4">
        <v>145</v>
      </c>
      <c r="G418" t="s">
        <v>79</v>
      </c>
      <c r="H418" s="6">
        <v>8.9</v>
      </c>
      <c r="I418">
        <v>750</v>
      </c>
      <c r="J418" s="4">
        <f>1000000/H418/I418</f>
        <v>149.81273408239699</v>
      </c>
      <c r="K418" s="4"/>
      <c r="L418" s="7"/>
      <c r="M418" s="7"/>
      <c r="N418" s="7"/>
      <c r="O418" s="7"/>
      <c r="P418" s="7"/>
      <c r="Q418" s="7"/>
      <c r="R418" s="7"/>
      <c r="S418" s="7"/>
      <c r="T418" s="7"/>
      <c r="U418" s="4">
        <v>704.86135915385455</v>
      </c>
      <c r="V418" s="7"/>
      <c r="W418" s="7"/>
      <c r="X418" s="7"/>
      <c r="Y418" s="7"/>
      <c r="Z418" s="7"/>
      <c r="AA418" s="7"/>
      <c r="AB418" s="4">
        <v>229.65638697263407</v>
      </c>
      <c r="AC418" s="7">
        <v>2.9794458108616793</v>
      </c>
      <c r="AD418" s="7"/>
      <c r="AE418" s="7"/>
      <c r="AF418" s="7"/>
      <c r="AG418" s="7"/>
      <c r="AH418" s="7"/>
      <c r="AI418" s="8">
        <f>AC418/AB418</f>
        <v>1.2973494228212826E-2</v>
      </c>
      <c r="AJ418" s="7"/>
      <c r="AK418" s="7"/>
      <c r="AL418" s="7"/>
      <c r="AM418" s="4">
        <v>0</v>
      </c>
      <c r="AN418" s="4"/>
      <c r="AO418" s="4"/>
      <c r="AP418" s="4"/>
      <c r="AQ418" s="4">
        <v>325.67640218729139</v>
      </c>
      <c r="AR418" s="4"/>
      <c r="AS418" s="4"/>
      <c r="AT418" s="4"/>
      <c r="AU418" s="4"/>
      <c r="AV418" s="4"/>
      <c r="AW418" s="4"/>
      <c r="AX418" s="4">
        <v>0</v>
      </c>
      <c r="AY418" s="4">
        <v>641.11508974394258</v>
      </c>
      <c r="AZ418" s="4">
        <v>966.79149193123396</v>
      </c>
      <c r="BA418" s="7"/>
      <c r="BB418" s="4"/>
      <c r="BC418" s="4">
        <f>U418+AB418+AZ418</f>
        <v>1901.3092380577227</v>
      </c>
      <c r="BD418" s="4"/>
      <c r="BE418" s="7">
        <f>AZ418/BC418</f>
        <v>0.50848724267434642</v>
      </c>
      <c r="BF418" s="7"/>
      <c r="BG418" s="6"/>
      <c r="BH418" s="4"/>
      <c r="BI418" s="4"/>
      <c r="BJ418" s="4"/>
      <c r="BK418" s="4"/>
      <c r="BL418" s="6"/>
      <c r="BM418" s="6"/>
      <c r="BN418" s="6"/>
      <c r="BO418" s="6"/>
      <c r="BP418" s="7">
        <f>U418/BC418</f>
        <v>0.37072420679652496</v>
      </c>
      <c r="BQ418" s="7">
        <f>AB418/BC418</f>
        <v>0.12078855052912851</v>
      </c>
      <c r="BR418" s="7">
        <f>AZ418/BC418</f>
        <v>0.50848724267434642</v>
      </c>
      <c r="BS418" s="4">
        <v>151.59737037537383</v>
      </c>
      <c r="BT418" s="4">
        <v>0</v>
      </c>
      <c r="BU418" s="4">
        <v>57.885021119706735</v>
      </c>
      <c r="BV418" s="4">
        <v>93.712349255667093</v>
      </c>
      <c r="BW418" s="4"/>
      <c r="BX418" s="4"/>
      <c r="BY418" s="4"/>
      <c r="BZ418" s="4"/>
      <c r="CA418" s="4">
        <v>0</v>
      </c>
      <c r="CB418" s="4"/>
      <c r="CC418" s="7"/>
      <c r="CD418" s="4"/>
      <c r="CE418" s="4"/>
      <c r="CF418" s="7"/>
      <c r="CG418" s="4"/>
      <c r="CH418" s="4"/>
      <c r="CI418" s="4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</row>
    <row r="419" spans="1:158" x14ac:dyDescent="0.25">
      <c r="A419" t="s">
        <v>85</v>
      </c>
      <c r="C419" s="5">
        <v>39594</v>
      </c>
      <c r="D419" s="4"/>
      <c r="E419" s="5"/>
      <c r="F419" s="4">
        <v>159</v>
      </c>
      <c r="G419" t="s">
        <v>79</v>
      </c>
      <c r="H419" s="6">
        <v>8.9</v>
      </c>
      <c r="I419">
        <v>750</v>
      </c>
      <c r="J419" s="4">
        <f>1000000/H419/I419</f>
        <v>149.81273408239699</v>
      </c>
      <c r="K419" s="4"/>
      <c r="L419" s="7"/>
      <c r="M419" s="7"/>
      <c r="N419" s="7"/>
      <c r="O419" s="7"/>
      <c r="P419" s="7"/>
      <c r="Q419" s="7"/>
      <c r="R419" s="7"/>
      <c r="S419" s="7"/>
      <c r="T419" s="7"/>
      <c r="U419" s="4">
        <v>666.37458400098603</v>
      </c>
      <c r="V419" s="7"/>
      <c r="W419" s="7"/>
      <c r="X419" s="7"/>
      <c r="Y419" s="7"/>
      <c r="Z419" s="7"/>
      <c r="AA419" s="7"/>
      <c r="AB419" s="4">
        <v>151.99359053371131</v>
      </c>
      <c r="AC419" s="7">
        <v>2.163358437076297</v>
      </c>
      <c r="AD419" s="7"/>
      <c r="AE419" s="7"/>
      <c r="AF419" s="7"/>
      <c r="AG419" s="7"/>
      <c r="AH419" s="7"/>
      <c r="AI419" s="8">
        <f>AC419/AB419</f>
        <v>1.4233221476510067E-2</v>
      </c>
      <c r="AJ419" s="7"/>
      <c r="AK419" s="7"/>
      <c r="AL419" s="7"/>
      <c r="AM419" s="4">
        <v>0</v>
      </c>
      <c r="AN419" s="4"/>
      <c r="AO419" s="4"/>
      <c r="AP419" s="4"/>
      <c r="AQ419" s="4">
        <v>614.85997781338585</v>
      </c>
      <c r="AR419" s="4"/>
      <c r="AS419" s="4"/>
      <c r="AT419" s="4"/>
      <c r="AU419" s="4"/>
      <c r="AV419" s="4"/>
      <c r="AW419" s="4"/>
      <c r="AX419" s="4">
        <v>46.924195735239735</v>
      </c>
      <c r="AY419" s="4">
        <v>383.80931837791201</v>
      </c>
      <c r="AZ419" s="4">
        <v>1045.5934919265376</v>
      </c>
      <c r="BA419" s="7"/>
      <c r="BB419" s="4"/>
      <c r="BC419" s="4">
        <f>U419+AB419+AZ419</f>
        <v>1863.9616664612349</v>
      </c>
      <c r="BD419" s="4"/>
      <c r="BE419" s="7">
        <f>AZ419/BC419</f>
        <v>0.56095225064988374</v>
      </c>
      <c r="BF419" s="7"/>
      <c r="BG419" s="6"/>
      <c r="BH419" s="4"/>
      <c r="BI419" s="4"/>
      <c r="BJ419" s="4"/>
      <c r="BK419" s="4"/>
      <c r="BL419" s="6"/>
      <c r="BM419" s="6"/>
      <c r="BN419" s="6"/>
      <c r="BO419" s="6"/>
      <c r="BP419" s="7">
        <f>U419/BC419</f>
        <v>0.35750444657271857</v>
      </c>
      <c r="BQ419" s="7">
        <f>AB419/BC419</f>
        <v>8.1543302777397728E-2</v>
      </c>
      <c r="BR419" s="7">
        <f>AZ419/BC419</f>
        <v>0.56095225064988374</v>
      </c>
      <c r="BS419" s="4">
        <v>206.56847035621843</v>
      </c>
      <c r="BT419" s="4">
        <v>0</v>
      </c>
      <c r="BU419" s="4">
        <v>119.86071736718847</v>
      </c>
      <c r="BV419" s="4">
        <v>68.856156785406142</v>
      </c>
      <c r="BW419" s="4"/>
      <c r="BX419" s="4"/>
      <c r="BY419" s="4"/>
      <c r="BZ419" s="4"/>
      <c r="CA419" s="4">
        <v>17.851596203623814</v>
      </c>
      <c r="CB419" s="4"/>
      <c r="CC419" s="7"/>
      <c r="CD419" s="4"/>
      <c r="CE419" s="4"/>
      <c r="CF419" s="7"/>
      <c r="CG419" s="4"/>
      <c r="CH419" s="4"/>
      <c r="CI419" s="4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</row>
    <row r="420" spans="1:158" x14ac:dyDescent="0.25">
      <c r="A420" t="s">
        <v>85</v>
      </c>
      <c r="C420" s="5">
        <v>39604</v>
      </c>
      <c r="D420" s="4">
        <v>8</v>
      </c>
      <c r="E420" s="5" t="s">
        <v>165</v>
      </c>
      <c r="F420" s="4">
        <v>169</v>
      </c>
      <c r="G420" t="s">
        <v>79</v>
      </c>
      <c r="H420" s="6">
        <v>8.9</v>
      </c>
      <c r="I420">
        <v>750</v>
      </c>
      <c r="J420" s="4">
        <f>1000000/H420/I420</f>
        <v>149.81273408239699</v>
      </c>
      <c r="K420" s="4"/>
      <c r="L420" s="7"/>
      <c r="M420" s="7"/>
      <c r="N420" s="7"/>
      <c r="O420" s="7"/>
      <c r="P420" s="7"/>
      <c r="Q420" s="7"/>
      <c r="R420" s="7"/>
      <c r="S420" s="7"/>
      <c r="T420" s="7"/>
      <c r="U420" s="4"/>
      <c r="V420" s="7"/>
      <c r="W420" s="7"/>
      <c r="X420" s="7"/>
      <c r="Y420" s="7"/>
      <c r="Z420" s="7"/>
      <c r="AA420" s="7"/>
      <c r="AB420" s="4"/>
      <c r="AC420" s="7"/>
      <c r="AD420" s="7"/>
      <c r="AE420" s="7"/>
      <c r="AF420" s="7"/>
      <c r="AG420" s="7"/>
      <c r="AH420" s="7"/>
      <c r="AI420" s="8"/>
      <c r="AJ420" s="7"/>
      <c r="AK420" s="7"/>
      <c r="AL420" s="7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7"/>
      <c r="BB420" s="4"/>
      <c r="BC420" s="4"/>
      <c r="BD420" s="4"/>
      <c r="BE420" s="7"/>
      <c r="BF420" s="7"/>
      <c r="BG420" s="6"/>
      <c r="BH420" s="4"/>
      <c r="BI420" s="4"/>
      <c r="BJ420" s="4"/>
      <c r="BK420" s="4"/>
      <c r="BL420" s="6"/>
      <c r="BM420" s="6"/>
      <c r="BN420" s="6"/>
      <c r="BO420" s="6"/>
      <c r="BP420" s="6"/>
      <c r="BQ420" s="6"/>
      <c r="BR420" s="6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7"/>
      <c r="CD420" s="4"/>
      <c r="CE420" s="4"/>
      <c r="CF420" s="7"/>
      <c r="CG420" s="4"/>
      <c r="CH420" s="4"/>
      <c r="CI420" s="4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</row>
    <row r="421" spans="1:158" x14ac:dyDescent="0.25">
      <c r="A421" t="s">
        <v>85</v>
      </c>
      <c r="C421" s="5">
        <v>39611</v>
      </c>
      <c r="D421" s="4">
        <v>9</v>
      </c>
      <c r="E421" s="5" t="s">
        <v>70</v>
      </c>
      <c r="F421" s="4">
        <v>176</v>
      </c>
      <c r="G421" t="s">
        <v>79</v>
      </c>
      <c r="H421" s="6">
        <v>8.9</v>
      </c>
      <c r="I421">
        <v>750</v>
      </c>
      <c r="J421" s="4">
        <f>1000000/H421/I421</f>
        <v>149.81273408239699</v>
      </c>
      <c r="K421" s="4"/>
      <c r="L421" s="7"/>
      <c r="M421" s="7"/>
      <c r="N421" s="7"/>
      <c r="O421" s="7"/>
      <c r="P421" s="7"/>
      <c r="Q421" s="7"/>
      <c r="R421" s="7"/>
      <c r="S421" s="7"/>
      <c r="T421" s="7"/>
      <c r="U421" s="4"/>
      <c r="V421" s="7"/>
      <c r="W421" s="7"/>
      <c r="X421" s="7"/>
      <c r="Y421" s="7"/>
      <c r="Z421" s="7"/>
      <c r="AA421" s="7"/>
      <c r="AB421" s="4"/>
      <c r="AC421" s="7"/>
      <c r="AD421" s="7"/>
      <c r="AE421" s="7"/>
      <c r="AF421" s="7"/>
      <c r="AG421" s="7"/>
      <c r="AH421" s="7"/>
      <c r="AI421" s="8"/>
      <c r="AJ421" s="7"/>
      <c r="AK421" s="7"/>
      <c r="AL421" s="7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>
        <v>708.81833292838621</v>
      </c>
      <c r="AZ421" s="4"/>
      <c r="BA421" s="7"/>
      <c r="BB421" s="4"/>
      <c r="BC421" s="4"/>
      <c r="BD421" s="4"/>
      <c r="BE421" s="7"/>
      <c r="BF421" s="4">
        <f>BH421*(1/(BG421/100))</f>
        <v>708.81833292838621</v>
      </c>
      <c r="BG421" s="6">
        <v>35.274999999999999</v>
      </c>
      <c r="BH421" s="4">
        <v>250.03566694048826</v>
      </c>
      <c r="BI421" s="4">
        <f>BF421-BH421</f>
        <v>458.78266598789799</v>
      </c>
      <c r="BJ421" s="4"/>
      <c r="BK421" s="4"/>
      <c r="BL421" s="6">
        <v>11.014787089889351</v>
      </c>
      <c r="BM421" s="6"/>
      <c r="BN421" s="6"/>
      <c r="BO421" s="6"/>
      <c r="BP421" s="6"/>
      <c r="BQ421" s="6"/>
      <c r="BR421" s="6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7"/>
      <c r="CD421" s="4"/>
      <c r="CE421" s="4"/>
      <c r="CF421" s="7"/>
      <c r="CG421" s="4"/>
      <c r="CH421" s="4"/>
      <c r="CI421" s="4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</row>
    <row r="422" spans="1:158" x14ac:dyDescent="0.25">
      <c r="A422" t="s">
        <v>90</v>
      </c>
      <c r="C422" s="5">
        <v>39454</v>
      </c>
      <c r="D422" s="4">
        <v>1</v>
      </c>
      <c r="E422" s="5" t="s">
        <v>167</v>
      </c>
      <c r="F422" s="4">
        <v>0</v>
      </c>
      <c r="G422" t="s">
        <v>76</v>
      </c>
      <c r="H422" s="6">
        <v>7.9</v>
      </c>
      <c r="I422">
        <v>750</v>
      </c>
      <c r="J422" s="4">
        <f>1000000/H422/I422</f>
        <v>168.77637130801685</v>
      </c>
      <c r="K422" s="4"/>
      <c r="L422" s="7"/>
      <c r="M422" s="7"/>
      <c r="N422" s="7"/>
      <c r="O422" s="7"/>
      <c r="P422" s="7"/>
      <c r="Q422" s="7"/>
      <c r="R422" s="7"/>
      <c r="S422" s="7"/>
      <c r="T422" s="7"/>
      <c r="U422" s="4"/>
      <c r="V422" s="7"/>
      <c r="W422" s="7"/>
      <c r="X422" s="7"/>
      <c r="Y422" s="7"/>
      <c r="Z422" s="7"/>
      <c r="AA422" s="7"/>
      <c r="AB422" s="4"/>
      <c r="AC422" s="7"/>
      <c r="AD422" s="7"/>
      <c r="AE422" s="7"/>
      <c r="AF422" s="7"/>
      <c r="AG422" s="7"/>
      <c r="AH422" s="7"/>
      <c r="AI422" s="8"/>
      <c r="AJ422" s="7"/>
      <c r="AK422" s="7"/>
      <c r="AL422" s="7"/>
      <c r="AM422" s="4">
        <v>0</v>
      </c>
      <c r="AN422" s="4"/>
      <c r="AO422" s="4"/>
      <c r="AP422" s="4"/>
      <c r="AQ422" s="4">
        <v>0</v>
      </c>
      <c r="AR422" s="4"/>
      <c r="AS422" s="4"/>
      <c r="AT422" s="4"/>
      <c r="AU422" s="4"/>
      <c r="AV422" s="4"/>
      <c r="AW422" s="4"/>
      <c r="AX422" s="4">
        <v>0</v>
      </c>
      <c r="AY422" s="4">
        <v>0</v>
      </c>
      <c r="AZ422" s="4"/>
      <c r="BA422" s="7"/>
      <c r="BB422" s="4"/>
      <c r="BC422" s="4"/>
      <c r="BD422" s="4"/>
      <c r="BE422" s="7"/>
      <c r="BF422" s="7"/>
      <c r="BG422" s="6"/>
      <c r="BH422" s="4"/>
      <c r="BI422" s="4"/>
      <c r="BJ422" s="4"/>
      <c r="BK422" s="4"/>
      <c r="BL422" s="6"/>
      <c r="BM422" s="6"/>
      <c r="BN422" s="6"/>
      <c r="BO422" s="6"/>
      <c r="BP422" s="6"/>
      <c r="BQ422" s="6"/>
      <c r="BR422" s="6"/>
      <c r="BS422" s="4">
        <v>0</v>
      </c>
      <c r="BT422" s="4">
        <v>0</v>
      </c>
      <c r="BU422" s="4">
        <v>0</v>
      </c>
      <c r="BV422" s="4">
        <v>0</v>
      </c>
      <c r="BW422" s="4"/>
      <c r="BX422" s="4"/>
      <c r="BY422" s="4"/>
      <c r="BZ422" s="4"/>
      <c r="CA422" s="4">
        <v>0</v>
      </c>
      <c r="CB422" s="4"/>
      <c r="CC422" s="7"/>
      <c r="CD422" s="4"/>
      <c r="CE422" s="4"/>
      <c r="CF422" s="7"/>
      <c r="CG422" s="4"/>
      <c r="CH422" s="4"/>
      <c r="CI422" s="4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</row>
    <row r="423" spans="1:158" x14ac:dyDescent="0.25">
      <c r="A423" t="s">
        <v>90</v>
      </c>
      <c r="C423" s="5">
        <v>39476</v>
      </c>
      <c r="D423" s="4"/>
      <c r="E423" s="5"/>
      <c r="F423" s="4">
        <v>22</v>
      </c>
      <c r="G423" t="s">
        <v>76</v>
      </c>
      <c r="H423" s="6">
        <v>7.9</v>
      </c>
      <c r="I423">
        <v>750</v>
      </c>
      <c r="J423" s="4">
        <f>1000000/H423/I423</f>
        <v>168.77637130801685</v>
      </c>
      <c r="K423" s="4"/>
      <c r="L423" s="7"/>
      <c r="M423" s="6">
        <v>5.0999999999999996</v>
      </c>
      <c r="N423" s="6"/>
      <c r="O423" s="6"/>
      <c r="P423" s="7"/>
      <c r="Q423" s="7"/>
      <c r="R423" s="7"/>
      <c r="S423" s="7"/>
      <c r="T423" s="7"/>
      <c r="U423" s="4"/>
      <c r="V423" s="7"/>
      <c r="W423" s="7"/>
      <c r="X423" s="7"/>
      <c r="Y423" s="7"/>
      <c r="Z423" s="7"/>
      <c r="AA423" s="7"/>
      <c r="AB423" s="4"/>
      <c r="AC423" s="7"/>
      <c r="AD423" s="7"/>
      <c r="AE423" s="7"/>
      <c r="AF423" s="7"/>
      <c r="AG423" s="7"/>
      <c r="AH423" s="7"/>
      <c r="AI423" s="8"/>
      <c r="AJ423" s="7"/>
      <c r="AK423" s="7"/>
      <c r="AL423" s="7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7"/>
      <c r="BB423" s="4"/>
      <c r="BC423" s="4"/>
      <c r="BD423" s="4"/>
      <c r="BE423" s="7"/>
      <c r="BF423" s="7"/>
      <c r="BG423" s="6"/>
      <c r="BH423" s="4"/>
      <c r="BI423" s="4"/>
      <c r="BJ423" s="4"/>
      <c r="BK423" s="4"/>
      <c r="BL423" s="6"/>
      <c r="BM423" s="6"/>
      <c r="BN423" s="6"/>
      <c r="BO423" s="6"/>
      <c r="BP423" s="6"/>
      <c r="BQ423" s="6"/>
      <c r="BR423" s="6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7"/>
      <c r="CD423" s="4"/>
      <c r="CE423" s="4"/>
      <c r="CF423" s="7"/>
      <c r="CG423" s="4"/>
      <c r="CH423" s="4"/>
      <c r="CI423" s="4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</row>
    <row r="424" spans="1:158" x14ac:dyDescent="0.25">
      <c r="A424" t="s">
        <v>90</v>
      </c>
      <c r="C424" s="5">
        <v>39478</v>
      </c>
      <c r="D424" s="4"/>
      <c r="E424" s="5"/>
      <c r="F424" s="4">
        <v>24</v>
      </c>
      <c r="G424" t="s">
        <v>76</v>
      </c>
      <c r="H424" s="6">
        <v>7.9</v>
      </c>
      <c r="I424">
        <v>750</v>
      </c>
      <c r="J424" s="4">
        <f>1000000/H424/I424</f>
        <v>168.77637130801685</v>
      </c>
      <c r="K424" s="4"/>
      <c r="L424" s="7"/>
      <c r="M424" s="7"/>
      <c r="N424" s="7"/>
      <c r="O424" s="7"/>
      <c r="P424" s="7"/>
      <c r="Q424" s="7"/>
      <c r="R424" s="7"/>
      <c r="S424" s="7"/>
      <c r="T424" s="7"/>
      <c r="U424" s="4"/>
      <c r="V424" s="7"/>
      <c r="W424" s="7"/>
      <c r="X424" s="7"/>
      <c r="Y424" s="7"/>
      <c r="Z424" s="7"/>
      <c r="AA424" s="7"/>
      <c r="AB424" s="4"/>
      <c r="AC424" s="7">
        <v>0.26612171052631578</v>
      </c>
      <c r="AD424" s="7"/>
      <c r="AE424" s="7"/>
      <c r="AF424" s="7"/>
      <c r="AG424" s="7"/>
      <c r="AH424" s="7"/>
      <c r="AI424" s="8"/>
      <c r="AJ424" s="7"/>
      <c r="AK424" s="7"/>
      <c r="AL424" s="7"/>
      <c r="AM424" s="4">
        <v>0</v>
      </c>
      <c r="AN424" s="4"/>
      <c r="AO424" s="4"/>
      <c r="AP424" s="4"/>
      <c r="AQ424" s="4">
        <v>0</v>
      </c>
      <c r="AR424" s="4"/>
      <c r="AS424" s="4"/>
      <c r="AT424" s="4"/>
      <c r="AU424" s="4"/>
      <c r="AV424" s="4"/>
      <c r="AW424" s="4"/>
      <c r="AX424" s="4">
        <v>0</v>
      </c>
      <c r="AY424" s="4">
        <v>0</v>
      </c>
      <c r="AZ424" s="4"/>
      <c r="BA424" s="7"/>
      <c r="BB424" s="4"/>
      <c r="BC424" s="4"/>
      <c r="BD424" s="4"/>
      <c r="BE424" s="7"/>
      <c r="BF424" s="7"/>
      <c r="BG424" s="6"/>
      <c r="BH424" s="4"/>
      <c r="BI424" s="4"/>
      <c r="BJ424" s="4"/>
      <c r="BK424" s="4"/>
      <c r="BL424" s="6"/>
      <c r="BM424" s="6"/>
      <c r="BN424" s="6"/>
      <c r="BO424" s="6"/>
      <c r="BP424" s="6"/>
      <c r="BQ424" s="6"/>
      <c r="BR424" s="6"/>
      <c r="BS424" s="4">
        <v>0</v>
      </c>
      <c r="BT424" s="4">
        <v>0</v>
      </c>
      <c r="BU424" s="4">
        <v>0</v>
      </c>
      <c r="BV424" s="4">
        <v>0</v>
      </c>
      <c r="BW424" s="4"/>
      <c r="BX424" s="4"/>
      <c r="BY424" s="4"/>
      <c r="BZ424" s="4"/>
      <c r="CA424" s="4">
        <v>0</v>
      </c>
      <c r="CB424" s="4"/>
      <c r="CC424" s="7"/>
      <c r="CD424" s="4"/>
      <c r="CE424" s="4"/>
      <c r="CF424" s="7"/>
      <c r="CG424" s="4"/>
      <c r="CH424" s="4"/>
      <c r="CI424" s="4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</row>
    <row r="425" spans="1:158" x14ac:dyDescent="0.25">
      <c r="A425" t="s">
        <v>90</v>
      </c>
      <c r="C425" s="5">
        <v>39480</v>
      </c>
      <c r="D425" s="4">
        <v>4</v>
      </c>
      <c r="E425" t="s">
        <v>168</v>
      </c>
      <c r="F425" s="4">
        <v>26</v>
      </c>
      <c r="G425" t="s">
        <v>76</v>
      </c>
      <c r="H425" s="6">
        <v>7.9</v>
      </c>
      <c r="I425">
        <v>750</v>
      </c>
      <c r="J425" s="4">
        <f>1000000/H425/I425</f>
        <v>168.77637130801685</v>
      </c>
      <c r="K425" s="4"/>
      <c r="L425" s="7"/>
      <c r="M425" s="7"/>
      <c r="N425" s="7"/>
      <c r="O425" s="7"/>
      <c r="P425" s="7"/>
      <c r="Q425" s="7"/>
      <c r="R425" s="7"/>
      <c r="S425" s="7"/>
      <c r="T425" s="7"/>
      <c r="U425" s="4"/>
      <c r="V425" s="7"/>
      <c r="W425" s="7"/>
      <c r="X425" s="7"/>
      <c r="Y425" s="7"/>
      <c r="Z425" s="7"/>
      <c r="AA425" s="7"/>
      <c r="AB425" s="4"/>
      <c r="AC425" s="7"/>
      <c r="AD425" s="7"/>
      <c r="AE425" s="7"/>
      <c r="AF425" s="7"/>
      <c r="AG425" s="7"/>
      <c r="AH425" s="7"/>
      <c r="AI425" s="8"/>
      <c r="AJ425" s="7"/>
      <c r="AK425" s="7"/>
      <c r="AL425" s="7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7"/>
      <c r="BB425" s="4"/>
      <c r="BC425" s="4"/>
      <c r="BD425" s="4"/>
      <c r="BE425" s="7"/>
      <c r="BF425" s="7"/>
      <c r="BG425" s="6"/>
      <c r="BH425" s="4"/>
      <c r="BI425" s="4"/>
      <c r="BJ425" s="4"/>
      <c r="BK425" s="4"/>
      <c r="BL425" s="6"/>
      <c r="BM425" s="6"/>
      <c r="BN425" s="6"/>
      <c r="BO425" s="6"/>
      <c r="BP425" s="6"/>
      <c r="BQ425" s="6"/>
      <c r="BR425" s="6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7"/>
      <c r="CD425" s="4"/>
      <c r="CE425" s="4"/>
      <c r="CF425" s="7"/>
      <c r="CG425" s="4"/>
      <c r="CH425" s="4"/>
      <c r="CI425" s="4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</row>
    <row r="426" spans="1:158" x14ac:dyDescent="0.25">
      <c r="A426" t="s">
        <v>90</v>
      </c>
      <c r="C426" s="5">
        <v>39485</v>
      </c>
      <c r="D426" s="4"/>
      <c r="E426" s="5"/>
      <c r="F426" s="4">
        <v>31</v>
      </c>
      <c r="G426" t="s">
        <v>76</v>
      </c>
      <c r="H426" s="6">
        <v>7.9</v>
      </c>
      <c r="I426">
        <v>750</v>
      </c>
      <c r="J426" s="4">
        <f>1000000/H426/I426</f>
        <v>168.77637130801685</v>
      </c>
      <c r="K426" s="4"/>
      <c r="L426" s="7"/>
      <c r="M426" s="6">
        <v>8.75</v>
      </c>
      <c r="N426" s="6"/>
      <c r="O426" s="6"/>
      <c r="P426" s="7"/>
      <c r="Q426" s="7"/>
      <c r="R426" s="7"/>
      <c r="S426" s="7"/>
      <c r="T426" s="7"/>
      <c r="U426" s="4"/>
      <c r="V426" s="7"/>
      <c r="W426" s="7"/>
      <c r="X426" s="7"/>
      <c r="Y426" s="7"/>
      <c r="Z426" s="7"/>
      <c r="AA426" s="7"/>
      <c r="AB426" s="4"/>
      <c r="AC426" s="7"/>
      <c r="AD426" s="7"/>
      <c r="AE426" s="7"/>
      <c r="AF426" s="7"/>
      <c r="AG426" s="7"/>
      <c r="AH426" s="7"/>
      <c r="AI426" s="8"/>
      <c r="AJ426" s="7"/>
      <c r="AK426" s="7"/>
      <c r="AL426" s="7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7"/>
      <c r="BB426" s="4"/>
      <c r="BC426" s="4"/>
      <c r="BD426" s="4"/>
      <c r="BE426" s="7"/>
      <c r="BF426" s="7"/>
      <c r="BG426" s="6"/>
      <c r="BH426" s="4"/>
      <c r="BI426" s="4"/>
      <c r="BJ426" s="4"/>
      <c r="BK426" s="4"/>
      <c r="BL426" s="6"/>
      <c r="BM426" s="6"/>
      <c r="BN426" s="6"/>
      <c r="BO426" s="6"/>
      <c r="BP426" s="6"/>
      <c r="BQ426" s="6"/>
      <c r="BR426" s="6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7"/>
      <c r="CD426" s="4"/>
      <c r="CE426" s="4"/>
      <c r="CF426" s="7"/>
      <c r="CG426" s="4"/>
      <c r="CH426" s="4"/>
      <c r="CI426" s="4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</row>
    <row r="427" spans="1:158" x14ac:dyDescent="0.25">
      <c r="A427" t="s">
        <v>90</v>
      </c>
      <c r="C427" s="5">
        <v>39491</v>
      </c>
      <c r="D427" s="4"/>
      <c r="E427" s="5"/>
      <c r="F427" s="4">
        <v>37</v>
      </c>
      <c r="G427" t="s">
        <v>76</v>
      </c>
      <c r="H427" s="6">
        <v>7.9</v>
      </c>
      <c r="I427">
        <v>750</v>
      </c>
      <c r="J427" s="4">
        <f>1000000/H427/I427</f>
        <v>168.77637130801685</v>
      </c>
      <c r="K427" s="4"/>
      <c r="L427" s="7"/>
      <c r="M427" s="6">
        <v>10.6</v>
      </c>
      <c r="N427" s="6"/>
      <c r="O427" s="6"/>
      <c r="P427" s="7"/>
      <c r="Q427" s="7"/>
      <c r="R427" s="7"/>
      <c r="S427" s="7"/>
      <c r="T427" s="7"/>
      <c r="U427" s="4"/>
      <c r="V427" s="7"/>
      <c r="W427" s="7"/>
      <c r="X427" s="7"/>
      <c r="Y427" s="7"/>
      <c r="Z427" s="7"/>
      <c r="AA427" s="7"/>
      <c r="AB427" s="4"/>
      <c r="AC427" s="7"/>
      <c r="AD427" s="7"/>
      <c r="AE427" s="7"/>
      <c r="AF427" s="7"/>
      <c r="AG427" s="7"/>
      <c r="AH427" s="7"/>
      <c r="AI427" s="8"/>
      <c r="AJ427" s="7"/>
      <c r="AK427" s="7"/>
      <c r="AL427" s="7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7"/>
      <c r="BB427" s="4"/>
      <c r="BC427" s="4"/>
      <c r="BD427" s="4"/>
      <c r="BE427" s="7"/>
      <c r="BF427" s="7"/>
      <c r="BG427" s="6"/>
      <c r="BH427" s="4"/>
      <c r="BI427" s="4"/>
      <c r="BJ427" s="4"/>
      <c r="BK427" s="4"/>
      <c r="BL427" s="6"/>
      <c r="BM427" s="6"/>
      <c r="BN427" s="6"/>
      <c r="BO427" s="6"/>
      <c r="BP427" s="6"/>
      <c r="BQ427" s="6"/>
      <c r="BR427" s="6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7"/>
      <c r="CD427" s="4"/>
      <c r="CE427" s="4"/>
      <c r="CF427" s="7"/>
      <c r="CG427" s="4"/>
      <c r="CH427" s="4"/>
      <c r="CI427" s="4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</row>
    <row r="428" spans="1:158" x14ac:dyDescent="0.25">
      <c r="A428" t="s">
        <v>90</v>
      </c>
      <c r="C428" s="5">
        <v>39496</v>
      </c>
      <c r="D428" s="4"/>
      <c r="E428" s="5"/>
      <c r="F428" s="4">
        <v>42</v>
      </c>
      <c r="G428" t="s">
        <v>76</v>
      </c>
      <c r="H428" s="6">
        <v>7.9</v>
      </c>
      <c r="I428">
        <v>750</v>
      </c>
      <c r="J428" s="4">
        <f>1000000/H428/I428</f>
        <v>168.77637130801685</v>
      </c>
      <c r="K428" s="4"/>
      <c r="L428" s="7"/>
      <c r="M428" s="6">
        <v>11.9</v>
      </c>
      <c r="N428" s="6"/>
      <c r="O428" s="6"/>
      <c r="P428" s="7"/>
      <c r="Q428" s="7"/>
      <c r="R428" s="7"/>
      <c r="S428" s="7"/>
      <c r="T428" s="7"/>
      <c r="U428" s="4"/>
      <c r="V428" s="7"/>
      <c r="W428" s="7"/>
      <c r="X428" s="7"/>
      <c r="Y428" s="7"/>
      <c r="Z428" s="7"/>
      <c r="AA428" s="7"/>
      <c r="AB428" s="4"/>
      <c r="AC428" s="7"/>
      <c r="AD428" s="7"/>
      <c r="AE428" s="7"/>
      <c r="AF428" s="7"/>
      <c r="AG428" s="7"/>
      <c r="AH428" s="7"/>
      <c r="AI428" s="8"/>
      <c r="AJ428" s="7"/>
      <c r="AK428" s="7"/>
      <c r="AL428" s="7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7"/>
      <c r="BB428" s="4"/>
      <c r="BC428" s="4"/>
      <c r="BD428" s="4"/>
      <c r="BE428" s="7"/>
      <c r="BF428" s="7"/>
      <c r="BG428" s="6"/>
      <c r="BH428" s="4"/>
      <c r="BI428" s="4"/>
      <c r="BJ428" s="4"/>
      <c r="BK428" s="4"/>
      <c r="BL428" s="6"/>
      <c r="BM428" s="6"/>
      <c r="BN428" s="6"/>
      <c r="BO428" s="6"/>
      <c r="BP428" s="6"/>
      <c r="BQ428" s="6"/>
      <c r="BR428" s="6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7"/>
      <c r="CD428" s="4"/>
      <c r="CE428" s="4"/>
      <c r="CF428" s="7"/>
      <c r="CG428" s="4"/>
      <c r="CH428" s="4"/>
      <c r="CI428" s="4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</row>
    <row r="429" spans="1:158" x14ac:dyDescent="0.25">
      <c r="A429" t="s">
        <v>90</v>
      </c>
      <c r="C429" s="5">
        <v>39504</v>
      </c>
      <c r="D429" s="4"/>
      <c r="E429" s="5"/>
      <c r="F429" s="4">
        <v>50</v>
      </c>
      <c r="G429" t="s">
        <v>76</v>
      </c>
      <c r="H429" s="6">
        <v>7.9</v>
      </c>
      <c r="I429">
        <v>750</v>
      </c>
      <c r="J429" s="4">
        <f>1000000/H429/I429</f>
        <v>168.77637130801685</v>
      </c>
      <c r="K429" s="4"/>
      <c r="L429" s="7"/>
      <c r="M429" s="6">
        <v>13.35</v>
      </c>
      <c r="N429" s="6"/>
      <c r="O429" s="6"/>
      <c r="P429" s="7"/>
      <c r="Q429" s="7"/>
      <c r="R429" s="7"/>
      <c r="S429" s="7"/>
      <c r="T429" s="7"/>
      <c r="U429" s="4"/>
      <c r="V429" s="7"/>
      <c r="W429" s="7"/>
      <c r="X429" s="7"/>
      <c r="Y429" s="7"/>
      <c r="Z429" s="7"/>
      <c r="AA429" s="7"/>
      <c r="AB429" s="4"/>
      <c r="AC429" s="7">
        <v>2.9564177631578947</v>
      </c>
      <c r="AD429" s="7"/>
      <c r="AE429" s="7"/>
      <c r="AF429" s="7"/>
      <c r="AG429" s="7"/>
      <c r="AH429" s="7"/>
      <c r="AI429" s="8"/>
      <c r="AJ429" s="7"/>
      <c r="AK429" s="7"/>
      <c r="AL429" s="7"/>
      <c r="AM429" s="4">
        <v>0</v>
      </c>
      <c r="AN429" s="4"/>
      <c r="AO429" s="4"/>
      <c r="AP429" s="4"/>
      <c r="AQ429" s="4">
        <v>0</v>
      </c>
      <c r="AR429" s="4"/>
      <c r="AS429" s="4"/>
      <c r="AT429" s="4"/>
      <c r="AU429" s="4"/>
      <c r="AV429" s="4"/>
      <c r="AW429" s="4"/>
      <c r="AX429" s="4">
        <v>0</v>
      </c>
      <c r="AY429" s="4">
        <v>0</v>
      </c>
      <c r="AZ429" s="4"/>
      <c r="BA429" s="7"/>
      <c r="BB429" s="4"/>
      <c r="BC429" s="4"/>
      <c r="BD429" s="4"/>
      <c r="BE429" s="7"/>
      <c r="BF429" s="7"/>
      <c r="BG429" s="6"/>
      <c r="BH429" s="4"/>
      <c r="BI429" s="4"/>
      <c r="BJ429" s="4"/>
      <c r="BK429" s="4"/>
      <c r="BL429" s="6"/>
      <c r="BM429" s="6"/>
      <c r="BN429" s="6"/>
      <c r="BO429" s="6"/>
      <c r="BP429" s="6"/>
      <c r="BQ429" s="6"/>
      <c r="BR429" s="6"/>
      <c r="BS429" s="4">
        <v>0</v>
      </c>
      <c r="BT429" s="4">
        <v>0</v>
      </c>
      <c r="BU429" s="4">
        <v>0</v>
      </c>
      <c r="BV429" s="4">
        <v>0</v>
      </c>
      <c r="BW429" s="4"/>
      <c r="BX429" s="4"/>
      <c r="BY429" s="4"/>
      <c r="BZ429" s="4"/>
      <c r="CA429" s="4">
        <v>0</v>
      </c>
      <c r="CB429" s="4"/>
      <c r="CC429" s="7"/>
      <c r="CD429" s="4"/>
      <c r="CE429" s="4"/>
      <c r="CF429" s="7"/>
      <c r="CG429" s="4"/>
      <c r="CH429" s="4"/>
      <c r="CI429" s="4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</row>
    <row r="430" spans="1:158" x14ac:dyDescent="0.25">
      <c r="A430" t="s">
        <v>90</v>
      </c>
      <c r="C430" s="5">
        <v>39509</v>
      </c>
      <c r="D430" s="4">
        <v>5</v>
      </c>
      <c r="E430" t="s">
        <v>164</v>
      </c>
      <c r="F430" s="4">
        <v>55</v>
      </c>
      <c r="G430" t="s">
        <v>76</v>
      </c>
      <c r="H430" s="6">
        <v>7.9</v>
      </c>
      <c r="I430">
        <v>750</v>
      </c>
      <c r="J430" s="4">
        <f>1000000/H430/I430</f>
        <v>168.77637130801685</v>
      </c>
      <c r="K430" s="4"/>
      <c r="L430" s="7"/>
      <c r="M430" s="7"/>
      <c r="N430" s="7"/>
      <c r="O430" s="7"/>
      <c r="P430" s="7"/>
      <c r="Q430" s="7"/>
      <c r="R430" s="7"/>
      <c r="S430" s="7"/>
      <c r="T430" s="7"/>
      <c r="U430" s="4"/>
      <c r="V430" s="7"/>
      <c r="W430" s="7"/>
      <c r="X430" s="7"/>
      <c r="Y430" s="7"/>
      <c r="Z430" s="7"/>
      <c r="AA430" s="7"/>
      <c r="AB430" s="4"/>
      <c r="AC430" s="7"/>
      <c r="AD430" s="7"/>
      <c r="AE430" s="7"/>
      <c r="AF430" s="7"/>
      <c r="AG430" s="7"/>
      <c r="AH430" s="7"/>
      <c r="AI430" s="8"/>
      <c r="AJ430" s="7"/>
      <c r="AK430" s="7"/>
      <c r="AL430" s="7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7"/>
      <c r="BB430" s="4"/>
      <c r="BC430" s="4"/>
      <c r="BD430" s="4"/>
      <c r="BE430" s="7"/>
      <c r="BF430" s="7"/>
      <c r="BG430" s="6"/>
      <c r="BH430" s="4"/>
      <c r="BI430" s="4"/>
      <c r="BJ430" s="4"/>
      <c r="BK430" s="4"/>
      <c r="BL430" s="6"/>
      <c r="BM430" s="6"/>
      <c r="BN430" s="6"/>
      <c r="BO430" s="6"/>
      <c r="BP430" s="6"/>
      <c r="BQ430" s="6"/>
      <c r="BR430" s="6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7"/>
      <c r="CD430" s="4"/>
      <c r="CE430" s="4"/>
      <c r="CF430" s="7"/>
      <c r="CG430" s="4"/>
      <c r="CH430" s="4"/>
      <c r="CI430" s="4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</row>
    <row r="431" spans="1:158" x14ac:dyDescent="0.25">
      <c r="A431" t="s">
        <v>90</v>
      </c>
      <c r="C431" s="5">
        <v>39510</v>
      </c>
      <c r="D431" s="4"/>
      <c r="E431" s="5"/>
      <c r="F431" s="4">
        <v>56</v>
      </c>
      <c r="G431" t="s">
        <v>76</v>
      </c>
      <c r="H431" s="6">
        <v>7.9</v>
      </c>
      <c r="I431">
        <v>750</v>
      </c>
      <c r="J431" s="4">
        <f>1000000/H431/I431</f>
        <v>168.77637130801685</v>
      </c>
      <c r="K431" s="4"/>
      <c r="L431" s="7"/>
      <c r="M431" s="6">
        <v>14.85</v>
      </c>
      <c r="N431" s="6"/>
      <c r="O431" s="6"/>
      <c r="P431" s="7"/>
      <c r="Q431" s="7"/>
      <c r="R431" s="7"/>
      <c r="S431" s="7"/>
      <c r="T431" s="7"/>
      <c r="U431" s="4"/>
      <c r="V431" s="7"/>
      <c r="W431" s="7"/>
      <c r="X431" s="7"/>
      <c r="Y431" s="7"/>
      <c r="Z431" s="7"/>
      <c r="AA431" s="7"/>
      <c r="AB431" s="4"/>
      <c r="AC431" s="7"/>
      <c r="AD431" s="7"/>
      <c r="AE431" s="7"/>
      <c r="AF431" s="7"/>
      <c r="AG431" s="7"/>
      <c r="AH431" s="7"/>
      <c r="AI431" s="8"/>
      <c r="AJ431" s="7"/>
      <c r="AK431" s="7"/>
      <c r="AL431" s="7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7"/>
      <c r="BB431" s="4"/>
      <c r="BC431" s="4"/>
      <c r="BD431" s="4"/>
      <c r="BE431" s="7"/>
      <c r="BF431" s="7"/>
      <c r="BG431" s="6"/>
      <c r="BH431" s="4"/>
      <c r="BI431" s="4"/>
      <c r="BJ431" s="4"/>
      <c r="BK431" s="4"/>
      <c r="BL431" s="6"/>
      <c r="BM431" s="6"/>
      <c r="BN431" s="6"/>
      <c r="BO431" s="6"/>
      <c r="BP431" s="6"/>
      <c r="BQ431" s="6"/>
      <c r="BR431" s="6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7"/>
      <c r="CD431" s="4"/>
      <c r="CE431" s="4"/>
      <c r="CF431" s="7"/>
      <c r="CG431" s="4"/>
      <c r="CH431" s="4"/>
      <c r="CI431" s="4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</row>
    <row r="432" spans="1:158" x14ac:dyDescent="0.25">
      <c r="A432" t="s">
        <v>90</v>
      </c>
      <c r="C432" s="5">
        <v>39510</v>
      </c>
      <c r="D432" s="4"/>
      <c r="E432" s="5"/>
      <c r="F432" s="4">
        <v>56</v>
      </c>
      <c r="G432" t="s">
        <v>76</v>
      </c>
      <c r="H432" s="6">
        <v>7.9</v>
      </c>
      <c r="I432">
        <v>750</v>
      </c>
      <c r="J432" s="4">
        <f>1000000/H432/I432</f>
        <v>168.77637130801685</v>
      </c>
      <c r="K432" s="4"/>
      <c r="L432" s="7"/>
      <c r="M432" s="7"/>
      <c r="N432" s="7"/>
      <c r="O432" s="7"/>
      <c r="P432" s="7"/>
      <c r="Q432" s="7"/>
      <c r="R432" s="7"/>
      <c r="S432" s="7"/>
      <c r="T432" s="7"/>
      <c r="U432" s="4">
        <v>239.9727235159375</v>
      </c>
      <c r="V432" s="7"/>
      <c r="W432" s="7"/>
      <c r="X432" s="7"/>
      <c r="Y432" s="7"/>
      <c r="Z432" s="7"/>
      <c r="AA432" s="7"/>
      <c r="AB432" s="4">
        <v>193.31679558967272</v>
      </c>
      <c r="AC432" s="7">
        <v>3.7033162745934387</v>
      </c>
      <c r="AD432" s="7"/>
      <c r="AE432" s="7"/>
      <c r="AF432" s="7"/>
      <c r="AG432" s="7"/>
      <c r="AH432" s="7"/>
      <c r="AI432" s="8">
        <f>AC432/AB432</f>
        <v>1.9156722846027121E-2</v>
      </c>
      <c r="AJ432" s="7"/>
      <c r="AK432" s="7"/>
      <c r="AL432" s="7"/>
      <c r="AM432" s="4">
        <v>9.22348893032893</v>
      </c>
      <c r="AN432" s="4"/>
      <c r="AO432" s="4"/>
      <c r="AP432" s="4"/>
      <c r="AQ432" s="4">
        <v>1.8339274432279544</v>
      </c>
      <c r="AR432" s="4"/>
      <c r="AS432" s="4"/>
      <c r="AT432" s="4"/>
      <c r="AU432" s="4"/>
      <c r="AV432" s="4"/>
      <c r="AW432" s="4"/>
      <c r="AX432" s="4">
        <v>0</v>
      </c>
      <c r="AY432" s="4">
        <v>0</v>
      </c>
      <c r="AZ432" s="4">
        <v>11.057416373556885</v>
      </c>
      <c r="BA432" s="7"/>
      <c r="BB432" s="4"/>
      <c r="BC432" s="4">
        <f>U432+AB432+AZ432</f>
        <v>444.34693547916709</v>
      </c>
      <c r="BD432" s="4"/>
      <c r="BE432" s="7">
        <f>AZ432/BC432</f>
        <v>2.4884646411779527E-2</v>
      </c>
      <c r="BF432" s="7"/>
      <c r="BG432" s="6"/>
      <c r="BH432" s="4"/>
      <c r="BI432" s="4"/>
      <c r="BJ432" s="4"/>
      <c r="BK432" s="4"/>
      <c r="BL432" s="6"/>
      <c r="BM432" s="6"/>
      <c r="BN432" s="6"/>
      <c r="BO432" s="6"/>
      <c r="BP432" s="7">
        <f>U432/BC432</f>
        <v>0.54005711383417088</v>
      </c>
      <c r="BQ432" s="7">
        <f>AB432/BC432</f>
        <v>0.43505823975404967</v>
      </c>
      <c r="BR432" s="7">
        <f>AZ432/BC432</f>
        <v>2.4884646411779527E-2</v>
      </c>
      <c r="BS432" s="4">
        <v>148.19144881952064</v>
      </c>
      <c r="BT432" s="4">
        <v>139.46512659750735</v>
      </c>
      <c r="BU432" s="4">
        <v>8.7263222220133088</v>
      </c>
      <c r="BV432" s="4">
        <v>0</v>
      </c>
      <c r="BW432" s="4"/>
      <c r="BX432" s="4"/>
      <c r="BY432" s="4"/>
      <c r="BZ432" s="4"/>
      <c r="CA432" s="4">
        <v>0</v>
      </c>
      <c r="CB432" s="4"/>
      <c r="CC432" s="7"/>
      <c r="CD432" s="4"/>
      <c r="CE432" s="4"/>
      <c r="CF432" s="7"/>
      <c r="CG432" s="4"/>
      <c r="CH432" s="4"/>
      <c r="CI432" s="4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</row>
    <row r="433" spans="1:158" x14ac:dyDescent="0.25">
      <c r="A433" t="s">
        <v>90</v>
      </c>
      <c r="C433" s="5">
        <v>39514</v>
      </c>
      <c r="D433" s="4"/>
      <c r="E433" s="5"/>
      <c r="F433" s="4">
        <v>60</v>
      </c>
      <c r="G433" t="s">
        <v>76</v>
      </c>
      <c r="H433" s="6">
        <v>7.9</v>
      </c>
      <c r="I433">
        <v>750</v>
      </c>
      <c r="J433" s="4">
        <f>1000000/H433/I433</f>
        <v>168.77637130801685</v>
      </c>
      <c r="K433" s="4"/>
      <c r="L433" s="7"/>
      <c r="M433" s="6">
        <v>16.649999999999999</v>
      </c>
      <c r="N433" s="6"/>
      <c r="O433" s="6"/>
      <c r="P433" s="7"/>
      <c r="Q433" s="7"/>
      <c r="R433" s="7"/>
      <c r="S433" s="7"/>
      <c r="T433" s="7"/>
      <c r="U433" s="4"/>
      <c r="V433" s="7"/>
      <c r="W433" s="7"/>
      <c r="X433" s="7"/>
      <c r="Y433" s="7"/>
      <c r="Z433" s="7"/>
      <c r="AA433" s="7"/>
      <c r="AB433" s="4"/>
      <c r="AC433" s="7"/>
      <c r="AD433" s="7"/>
      <c r="AE433" s="7"/>
      <c r="AF433" s="7"/>
      <c r="AG433" s="7"/>
      <c r="AH433" s="7"/>
      <c r="AI433" s="8"/>
      <c r="AJ433" s="7"/>
      <c r="AK433" s="7"/>
      <c r="AL433" s="7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7"/>
      <c r="BB433" s="4"/>
      <c r="BC433" s="4"/>
      <c r="BD433" s="4"/>
      <c r="BE433" s="7"/>
      <c r="BF433" s="7"/>
      <c r="BG433" s="6"/>
      <c r="BH433" s="4"/>
      <c r="BI433" s="4"/>
      <c r="BJ433" s="4"/>
      <c r="BK433" s="4"/>
      <c r="BL433" s="6"/>
      <c r="BM433" s="6"/>
      <c r="BN433" s="6"/>
      <c r="BO433" s="6"/>
      <c r="BP433" s="6"/>
      <c r="BQ433" s="6"/>
      <c r="BR433" s="6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7"/>
      <c r="CD433" s="4"/>
      <c r="CE433" s="4"/>
      <c r="CF433" s="7"/>
      <c r="CG433" s="4"/>
      <c r="CH433" s="4"/>
      <c r="CI433" s="4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</row>
    <row r="434" spans="1:158" x14ac:dyDescent="0.25">
      <c r="A434" t="s">
        <v>90</v>
      </c>
      <c r="C434" s="5">
        <v>39524</v>
      </c>
      <c r="D434" s="4"/>
      <c r="E434" s="5"/>
      <c r="F434" s="4">
        <v>70</v>
      </c>
      <c r="G434" t="s">
        <v>76</v>
      </c>
      <c r="H434" s="6">
        <v>7.9</v>
      </c>
      <c r="I434">
        <v>750</v>
      </c>
      <c r="J434" s="4">
        <f>1000000/H434/I434</f>
        <v>168.77637130801685</v>
      </c>
      <c r="K434" s="4"/>
      <c r="L434" s="7"/>
      <c r="M434" s="6">
        <v>19</v>
      </c>
      <c r="N434" s="6"/>
      <c r="O434" s="6"/>
      <c r="P434" s="7"/>
      <c r="Q434" s="7"/>
      <c r="R434" s="7"/>
      <c r="S434" s="7"/>
      <c r="T434" s="7"/>
      <c r="U434" s="4">
        <v>340.88412870150802</v>
      </c>
      <c r="V434" s="7"/>
      <c r="W434" s="7"/>
      <c r="X434" s="7"/>
      <c r="Y434" s="7"/>
      <c r="Z434" s="7"/>
      <c r="AA434" s="7"/>
      <c r="AB434" s="4">
        <v>239.7830395378914</v>
      </c>
      <c r="AC434" s="7">
        <v>3.440870161746683</v>
      </c>
      <c r="AD434" s="7"/>
      <c r="AE434" s="7"/>
      <c r="AF434" s="7"/>
      <c r="AG434" s="7"/>
      <c r="AH434" s="7"/>
      <c r="AI434" s="8">
        <f>AC434/AB434</f>
        <v>1.4349931372869031E-2</v>
      </c>
      <c r="AJ434" s="7"/>
      <c r="AK434" s="7"/>
      <c r="AL434" s="7"/>
      <c r="AM434" s="4">
        <v>23.204300854755019</v>
      </c>
      <c r="AN434" s="4"/>
      <c r="AO434" s="4"/>
      <c r="AP434" s="4"/>
      <c r="AQ434" s="4">
        <v>33.874116526246063</v>
      </c>
      <c r="AR434" s="4"/>
      <c r="AS434" s="4"/>
      <c r="AT434" s="4"/>
      <c r="AU434" s="4"/>
      <c r="AV434" s="4"/>
      <c r="AW434" s="4"/>
      <c r="AX434" s="4">
        <v>0</v>
      </c>
      <c r="AY434" s="4">
        <v>0</v>
      </c>
      <c r="AZ434" s="4">
        <v>57.078417381001074</v>
      </c>
      <c r="BA434" s="7"/>
      <c r="BB434" s="4"/>
      <c r="BC434" s="4">
        <f>U434+AB434+AZ434</f>
        <v>637.74558562040045</v>
      </c>
      <c r="BD434" s="4"/>
      <c r="BE434" s="7">
        <f>AZ434/BC434</f>
        <v>8.9500293954171473E-2</v>
      </c>
      <c r="BF434" s="7"/>
      <c r="BG434" s="6"/>
      <c r="BH434" s="4"/>
      <c r="BI434" s="4"/>
      <c r="BJ434" s="4"/>
      <c r="BK434" s="4"/>
      <c r="BL434" s="6"/>
      <c r="BM434" s="6"/>
      <c r="BN434" s="6"/>
      <c r="BO434" s="6"/>
      <c r="BP434" s="7">
        <f>U434/BC434</f>
        <v>0.53451428969107662</v>
      </c>
      <c r="BQ434" s="7">
        <f>AB434/BC434</f>
        <v>0.37598541635475197</v>
      </c>
      <c r="BR434" s="7">
        <f>AZ434/BC434</f>
        <v>8.9500293954171473E-2</v>
      </c>
      <c r="BS434" s="4">
        <v>231.18300768027024</v>
      </c>
      <c r="BT434" s="4">
        <v>160.95201266547343</v>
      </c>
      <c r="BU434" s="4">
        <v>70.230995014796804</v>
      </c>
      <c r="BV434" s="4">
        <v>0</v>
      </c>
      <c r="BW434" s="4"/>
      <c r="BX434" s="4"/>
      <c r="BY434" s="4"/>
      <c r="BZ434" s="4"/>
      <c r="CA434" s="4">
        <v>0</v>
      </c>
      <c r="CB434" s="4"/>
      <c r="CC434" s="7"/>
      <c r="CD434" s="4"/>
      <c r="CE434" s="4"/>
      <c r="CF434" s="7"/>
      <c r="CG434" s="4"/>
      <c r="CH434" s="4"/>
      <c r="CI434" s="4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</row>
    <row r="435" spans="1:158" x14ac:dyDescent="0.25">
      <c r="A435" t="s">
        <v>90</v>
      </c>
      <c r="C435" s="5">
        <v>39532</v>
      </c>
      <c r="D435" s="4"/>
      <c r="E435" s="5"/>
      <c r="F435" s="4">
        <v>78</v>
      </c>
      <c r="G435" t="s">
        <v>76</v>
      </c>
      <c r="H435" s="6">
        <v>7.9</v>
      </c>
      <c r="I435">
        <v>750</v>
      </c>
      <c r="J435" s="4">
        <f>1000000/H435/I435</f>
        <v>168.77637130801685</v>
      </c>
      <c r="K435" s="4"/>
      <c r="L435" s="7"/>
      <c r="M435" s="6">
        <v>20.350000000000001</v>
      </c>
      <c r="N435" s="6"/>
      <c r="O435" s="6"/>
      <c r="P435" s="7"/>
      <c r="Q435" s="7"/>
      <c r="R435" s="7"/>
      <c r="S435" s="7"/>
      <c r="T435" s="7"/>
      <c r="U435" s="4"/>
      <c r="V435" s="7"/>
      <c r="W435" s="7"/>
      <c r="X435" s="7"/>
      <c r="Y435" s="7"/>
      <c r="Z435" s="7"/>
      <c r="AA435" s="7"/>
      <c r="AB435" s="4"/>
      <c r="AC435" s="7"/>
      <c r="AD435" s="7"/>
      <c r="AE435" s="7"/>
      <c r="AF435" s="7"/>
      <c r="AG435" s="7"/>
      <c r="AH435" s="7"/>
      <c r="AI435" s="8"/>
      <c r="AJ435" s="7"/>
      <c r="AK435" s="7"/>
      <c r="AL435" s="7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7"/>
      <c r="BB435" s="4"/>
      <c r="BC435" s="4"/>
      <c r="BD435" s="4"/>
      <c r="BE435" s="7"/>
      <c r="BF435" s="7"/>
      <c r="BG435" s="6"/>
      <c r="BH435" s="4"/>
      <c r="BI435" s="4"/>
      <c r="BJ435" s="4"/>
      <c r="BK435" s="4"/>
      <c r="BL435" s="6"/>
      <c r="BM435" s="6"/>
      <c r="BN435" s="6"/>
      <c r="BO435" s="6"/>
      <c r="BP435" s="6"/>
      <c r="BQ435" s="6"/>
      <c r="BR435" s="6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7"/>
      <c r="CD435" s="4"/>
      <c r="CE435" s="4"/>
      <c r="CF435" s="7"/>
      <c r="CG435" s="4"/>
      <c r="CH435" s="4"/>
      <c r="CI435" s="4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</row>
    <row r="436" spans="1:158" x14ac:dyDescent="0.25">
      <c r="A436" t="s">
        <v>90</v>
      </c>
      <c r="C436" s="5">
        <v>39538</v>
      </c>
      <c r="D436" s="4">
        <v>6</v>
      </c>
      <c r="E436" s="5" t="s">
        <v>183</v>
      </c>
      <c r="F436" s="4">
        <v>84</v>
      </c>
      <c r="G436" t="s">
        <v>76</v>
      </c>
      <c r="H436" s="6">
        <v>7.9</v>
      </c>
      <c r="I436">
        <v>750</v>
      </c>
      <c r="J436" s="4">
        <f>1000000/H436/I436</f>
        <v>168.77637130801685</v>
      </c>
      <c r="K436" s="4"/>
      <c r="L436" s="7"/>
      <c r="M436" s="7"/>
      <c r="N436" s="7"/>
      <c r="O436" s="7"/>
      <c r="P436" s="7"/>
      <c r="Q436" s="7"/>
      <c r="R436" s="7"/>
      <c r="S436" s="7"/>
      <c r="T436" s="7"/>
      <c r="U436" s="4">
        <v>532.2875350054328</v>
      </c>
      <c r="V436" s="7"/>
      <c r="W436" s="7"/>
      <c r="X436" s="7"/>
      <c r="Y436" s="7"/>
      <c r="Z436" s="7"/>
      <c r="AA436" s="7"/>
      <c r="AB436" s="4">
        <v>455.16351431055671</v>
      </c>
      <c r="AC436" s="7">
        <v>4.9253764922120196</v>
      </c>
      <c r="AD436" s="7"/>
      <c r="AE436" s="7"/>
      <c r="AF436" s="7"/>
      <c r="AG436" s="7"/>
      <c r="AH436" s="7"/>
      <c r="AI436" s="8">
        <f>AC436/AB436</f>
        <v>1.0821114472834152E-2</v>
      </c>
      <c r="AJ436" s="7"/>
      <c r="AK436" s="7"/>
      <c r="AL436" s="7"/>
      <c r="AM436" s="4">
        <v>14.89389497231971</v>
      </c>
      <c r="AN436" s="4"/>
      <c r="AO436" s="4"/>
      <c r="AP436" s="4"/>
      <c r="AQ436" s="4">
        <v>520.8769362546409</v>
      </c>
      <c r="AR436" s="4"/>
      <c r="AS436" s="4"/>
      <c r="AT436" s="4"/>
      <c r="AU436" s="4"/>
      <c r="AV436" s="4"/>
      <c r="AW436" s="4"/>
      <c r="AX436" s="4">
        <v>0</v>
      </c>
      <c r="AY436" s="4">
        <v>0</v>
      </c>
      <c r="AZ436" s="4">
        <v>535.77083122696058</v>
      </c>
      <c r="BA436" s="7"/>
      <c r="BB436" s="4"/>
      <c r="BC436" s="4">
        <f>U436+AB436+AZ436</f>
        <v>1523.2218805429502</v>
      </c>
      <c r="BD436" s="4"/>
      <c r="BE436" s="7">
        <f>AZ436/BC436</f>
        <v>0.35173525148941914</v>
      </c>
      <c r="BF436" s="7"/>
      <c r="BG436" s="6"/>
      <c r="BH436" s="4"/>
      <c r="BI436" s="4"/>
      <c r="BJ436" s="4"/>
      <c r="BK436" s="4"/>
      <c r="BL436" s="6"/>
      <c r="BM436" s="6"/>
      <c r="BN436" s="6"/>
      <c r="BO436" s="6"/>
      <c r="BP436" s="7">
        <f>U436/BC436</f>
        <v>0.34944845646236367</v>
      </c>
      <c r="BQ436" s="7">
        <f>AB436/BC436</f>
        <v>0.29881629204821714</v>
      </c>
      <c r="BR436" s="7">
        <f>AZ436/BC436</f>
        <v>0.35173525148941914</v>
      </c>
      <c r="BS436" s="4">
        <v>343.42355205577002</v>
      </c>
      <c r="BT436" s="4">
        <v>104.57438675266465</v>
      </c>
      <c r="BU436" s="4">
        <v>238.84916530310537</v>
      </c>
      <c r="BV436" s="4">
        <v>0</v>
      </c>
      <c r="BW436" s="4"/>
      <c r="BX436" s="4"/>
      <c r="BY436" s="4"/>
      <c r="BZ436" s="4"/>
      <c r="CA436" s="4">
        <v>0</v>
      </c>
      <c r="CB436" s="4"/>
      <c r="CC436" s="7"/>
      <c r="CD436" s="4"/>
      <c r="CE436" s="4"/>
      <c r="CF436" s="7"/>
      <c r="CG436" s="4"/>
      <c r="CH436" s="4"/>
      <c r="CI436" s="4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</row>
    <row r="437" spans="1:158" x14ac:dyDescent="0.25">
      <c r="A437" t="s">
        <v>90</v>
      </c>
      <c r="C437" s="5">
        <v>39540</v>
      </c>
      <c r="D437" s="4"/>
      <c r="E437" s="5"/>
      <c r="F437" s="4">
        <v>86</v>
      </c>
      <c r="G437" t="s">
        <v>76</v>
      </c>
      <c r="H437" s="6">
        <v>7.9</v>
      </c>
      <c r="I437">
        <v>750</v>
      </c>
      <c r="J437" s="4">
        <f>1000000/H437/I437</f>
        <v>168.77637130801685</v>
      </c>
      <c r="K437" s="4"/>
      <c r="L437" s="7"/>
      <c r="M437" s="6">
        <v>21.25</v>
      </c>
      <c r="N437" s="6"/>
      <c r="O437" s="6"/>
      <c r="P437" s="7"/>
      <c r="Q437" s="7"/>
      <c r="R437" s="7"/>
      <c r="S437" s="7"/>
      <c r="T437" s="7"/>
      <c r="U437" s="4"/>
      <c r="V437" s="7"/>
      <c r="W437" s="7"/>
      <c r="X437" s="7"/>
      <c r="Y437" s="7"/>
      <c r="Z437" s="7"/>
      <c r="AA437" s="7"/>
      <c r="AB437" s="4"/>
      <c r="AC437" s="7"/>
      <c r="AD437" s="7"/>
      <c r="AE437" s="7"/>
      <c r="AF437" s="7"/>
      <c r="AG437" s="7"/>
      <c r="AH437" s="7"/>
      <c r="AI437" s="8"/>
      <c r="AJ437" s="7"/>
      <c r="AK437" s="7"/>
      <c r="AL437" s="7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7"/>
      <c r="BB437" s="4"/>
      <c r="BC437" s="4"/>
      <c r="BD437" s="4"/>
      <c r="BE437" s="7"/>
      <c r="BF437" s="7"/>
      <c r="BG437" s="6"/>
      <c r="BH437" s="4"/>
      <c r="BI437" s="4"/>
      <c r="BJ437" s="4"/>
      <c r="BK437" s="4"/>
      <c r="BL437" s="6"/>
      <c r="BM437" s="6"/>
      <c r="BN437" s="6"/>
      <c r="BO437" s="6"/>
      <c r="BP437" s="6"/>
      <c r="BQ437" s="6"/>
      <c r="BR437" s="6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7"/>
      <c r="CD437" s="4"/>
      <c r="CE437" s="4"/>
      <c r="CF437" s="7"/>
      <c r="CG437" s="4"/>
      <c r="CH437" s="4"/>
      <c r="CI437" s="4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</row>
    <row r="438" spans="1:158" x14ac:dyDescent="0.25">
      <c r="A438" t="s">
        <v>90</v>
      </c>
      <c r="C438" s="5">
        <v>39546</v>
      </c>
      <c r="D438" s="4"/>
      <c r="E438" s="5"/>
      <c r="F438" s="4">
        <v>92</v>
      </c>
      <c r="G438" t="s">
        <v>76</v>
      </c>
      <c r="H438" s="6">
        <v>7.9</v>
      </c>
      <c r="I438">
        <v>750</v>
      </c>
      <c r="J438" s="4">
        <f>1000000/H438/I438</f>
        <v>168.77637130801685</v>
      </c>
      <c r="K438" s="4"/>
      <c r="L438" s="7"/>
      <c r="M438" s="6">
        <v>21.8</v>
      </c>
      <c r="N438" s="6"/>
      <c r="O438" s="6"/>
      <c r="P438" s="7"/>
      <c r="Q438" s="7"/>
      <c r="R438" s="7"/>
      <c r="S438" s="7"/>
      <c r="T438" s="7"/>
      <c r="U438" s="4"/>
      <c r="V438" s="7"/>
      <c r="W438" s="7"/>
      <c r="X438" s="7"/>
      <c r="Y438" s="7"/>
      <c r="Z438" s="7"/>
      <c r="AA438" s="7"/>
      <c r="AB438" s="4"/>
      <c r="AC438" s="7"/>
      <c r="AD438" s="7"/>
      <c r="AE438" s="7"/>
      <c r="AF438" s="7"/>
      <c r="AG438" s="7"/>
      <c r="AH438" s="7"/>
      <c r="AI438" s="8"/>
      <c r="AJ438" s="7"/>
      <c r="AK438" s="7"/>
      <c r="AL438" s="7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7"/>
      <c r="BB438" s="4"/>
      <c r="BC438" s="4"/>
      <c r="BD438" s="4"/>
      <c r="BE438" s="7"/>
      <c r="BF438" s="7"/>
      <c r="BG438" s="6"/>
      <c r="BH438" s="4"/>
      <c r="BI438" s="4"/>
      <c r="BJ438" s="4"/>
      <c r="BK438" s="4"/>
      <c r="BL438" s="6"/>
      <c r="BM438" s="6"/>
      <c r="BN438" s="6"/>
      <c r="BO438" s="6"/>
      <c r="BP438" s="6"/>
      <c r="BQ438" s="6"/>
      <c r="BR438" s="6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7"/>
      <c r="CD438" s="4"/>
      <c r="CE438" s="4"/>
      <c r="CF438" s="7"/>
      <c r="CG438" s="4"/>
      <c r="CH438" s="4"/>
      <c r="CI438" s="4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</row>
    <row r="439" spans="1:158" x14ac:dyDescent="0.25">
      <c r="A439" t="s">
        <v>90</v>
      </c>
      <c r="C439" s="5">
        <v>39552</v>
      </c>
      <c r="D439" s="4"/>
      <c r="E439" s="5"/>
      <c r="F439" s="4">
        <v>98</v>
      </c>
      <c r="G439" t="s">
        <v>76</v>
      </c>
      <c r="H439" s="6">
        <v>7.9</v>
      </c>
      <c r="I439">
        <v>750</v>
      </c>
      <c r="J439" s="4">
        <f>1000000/H439/I439</f>
        <v>168.77637130801685</v>
      </c>
      <c r="K439" s="4"/>
      <c r="L439" s="7"/>
      <c r="M439" s="7"/>
      <c r="N439" s="7"/>
      <c r="O439" s="7"/>
      <c r="P439" s="7"/>
      <c r="Q439" s="7"/>
      <c r="R439" s="7"/>
      <c r="S439" s="7"/>
      <c r="T439" s="7"/>
      <c r="U439" s="4">
        <v>455.36700716464509</v>
      </c>
      <c r="V439" s="7"/>
      <c r="W439" s="7"/>
      <c r="X439" s="7"/>
      <c r="Y439" s="7"/>
      <c r="Z439" s="7"/>
      <c r="AA439" s="7"/>
      <c r="AB439" s="4">
        <v>298.43844886426245</v>
      </c>
      <c r="AC439" s="7">
        <v>3.7875772900248958</v>
      </c>
      <c r="AD439" s="7"/>
      <c r="AE439" s="7"/>
      <c r="AF439" s="7"/>
      <c r="AG439" s="7"/>
      <c r="AH439" s="7"/>
      <c r="AI439" s="8">
        <f>AC439/AB439</f>
        <v>1.2691318107431876E-2</v>
      </c>
      <c r="AJ439" s="7"/>
      <c r="AK439" s="7"/>
      <c r="AL439" s="7"/>
      <c r="AM439" s="4">
        <v>3.037712442461169</v>
      </c>
      <c r="AN439" s="4"/>
      <c r="AO439" s="4"/>
      <c r="AP439" s="4"/>
      <c r="AQ439" s="4">
        <v>498.08600320369698</v>
      </c>
      <c r="AR439" s="4"/>
      <c r="AS439" s="4"/>
      <c r="AT439" s="4"/>
      <c r="AU439" s="4"/>
      <c r="AV439" s="4"/>
      <c r="AW439" s="4"/>
      <c r="AX439" s="4">
        <v>0</v>
      </c>
      <c r="AY439" s="4">
        <v>0</v>
      </c>
      <c r="AZ439" s="4">
        <v>501.12371564615813</v>
      </c>
      <c r="BA439" s="7"/>
      <c r="BB439" s="4"/>
      <c r="BC439" s="4">
        <f>U439+AB439+AZ439</f>
        <v>1254.9291716750656</v>
      </c>
      <c r="BD439" s="4"/>
      <c r="BE439" s="7">
        <f>AZ439/BC439</f>
        <v>0.39932430208572151</v>
      </c>
      <c r="BF439" s="7"/>
      <c r="BG439" s="6"/>
      <c r="BH439" s="4"/>
      <c r="BI439" s="4"/>
      <c r="BJ439" s="4"/>
      <c r="BK439" s="4"/>
      <c r="BL439" s="6"/>
      <c r="BM439" s="6"/>
      <c r="BN439" s="6"/>
      <c r="BO439" s="6"/>
      <c r="BP439" s="7">
        <f>U439/BC439</f>
        <v>0.36286271563583644</v>
      </c>
      <c r="BQ439" s="7">
        <f>AB439/BC439</f>
        <v>0.23781298227844214</v>
      </c>
      <c r="BR439" s="7">
        <f>AZ439/BC439</f>
        <v>0.39932430208572151</v>
      </c>
      <c r="BS439" s="4">
        <v>243.72453058885651</v>
      </c>
      <c r="BT439" s="4">
        <v>17.625912982299884</v>
      </c>
      <c r="BU439" s="4">
        <v>226.09861760655662</v>
      </c>
      <c r="BV439" s="4">
        <v>0</v>
      </c>
      <c r="BW439" s="4"/>
      <c r="BX439" s="4"/>
      <c r="BY439" s="4"/>
      <c r="BZ439" s="4"/>
      <c r="CA439" s="4">
        <v>0</v>
      </c>
      <c r="CB439" s="4"/>
      <c r="CC439" s="7"/>
      <c r="CD439" s="4"/>
      <c r="CE439" s="4"/>
      <c r="CF439" s="7"/>
      <c r="CG439" s="4"/>
      <c r="CH439" s="4"/>
      <c r="CI439" s="4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</row>
    <row r="440" spans="1:158" x14ac:dyDescent="0.25">
      <c r="A440" t="s">
        <v>90</v>
      </c>
      <c r="C440" s="5">
        <v>39555</v>
      </c>
      <c r="D440" s="4"/>
      <c r="E440" s="5"/>
      <c r="F440" s="4">
        <v>101</v>
      </c>
      <c r="G440" t="s">
        <v>76</v>
      </c>
      <c r="H440" s="6">
        <v>7.9</v>
      </c>
      <c r="I440">
        <v>750</v>
      </c>
      <c r="J440" s="4">
        <f>1000000/H440/I440</f>
        <v>168.77637130801685</v>
      </c>
      <c r="K440" s="4"/>
      <c r="L440" s="7"/>
      <c r="M440" s="6">
        <v>22.35</v>
      </c>
      <c r="N440" s="6"/>
      <c r="O440" s="6"/>
      <c r="P440" s="7"/>
      <c r="Q440" s="7"/>
      <c r="R440" s="7"/>
      <c r="S440" s="7"/>
      <c r="T440" s="7"/>
      <c r="U440" s="4"/>
      <c r="V440" s="7"/>
      <c r="W440" s="7"/>
      <c r="X440" s="7"/>
      <c r="Y440" s="7"/>
      <c r="Z440" s="7"/>
      <c r="AA440" s="7"/>
      <c r="AB440" s="4"/>
      <c r="AC440" s="7"/>
      <c r="AD440" s="7"/>
      <c r="AE440" s="7"/>
      <c r="AF440" s="7"/>
      <c r="AG440" s="7"/>
      <c r="AH440" s="7"/>
      <c r="AI440" s="8"/>
      <c r="AJ440" s="7"/>
      <c r="AK440" s="7"/>
      <c r="AL440" s="7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7"/>
      <c r="BB440" s="4"/>
      <c r="BC440" s="4"/>
      <c r="BD440" s="4"/>
      <c r="BE440" s="7"/>
      <c r="BF440" s="7"/>
      <c r="BG440" s="6"/>
      <c r="BH440" s="4"/>
      <c r="BI440" s="4"/>
      <c r="BJ440" s="4"/>
      <c r="BK440" s="4"/>
      <c r="BL440" s="6"/>
      <c r="BM440" s="6"/>
      <c r="BN440" s="6"/>
      <c r="BO440" s="6"/>
      <c r="BP440" s="6"/>
      <c r="BQ440" s="6"/>
      <c r="BR440" s="6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7"/>
      <c r="CD440" s="4"/>
      <c r="CE440" s="4"/>
      <c r="CF440" s="7"/>
      <c r="CG440" s="4"/>
      <c r="CH440" s="4"/>
      <c r="CI440" s="4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</row>
    <row r="441" spans="1:158" x14ac:dyDescent="0.25">
      <c r="A441" t="s">
        <v>90</v>
      </c>
      <c r="C441" s="5">
        <v>39566</v>
      </c>
      <c r="D441" s="4"/>
      <c r="E441" s="5"/>
      <c r="F441" s="4">
        <v>112</v>
      </c>
      <c r="G441" t="s">
        <v>76</v>
      </c>
      <c r="H441" s="6">
        <v>7.9</v>
      </c>
      <c r="I441">
        <v>750</v>
      </c>
      <c r="J441" s="4">
        <f>1000000/H441/I441</f>
        <v>168.77637130801685</v>
      </c>
      <c r="K441" s="4"/>
      <c r="L441" s="7"/>
      <c r="M441" s="7"/>
      <c r="N441" s="7"/>
      <c r="O441" s="7"/>
      <c r="P441" s="7"/>
      <c r="Q441" s="7"/>
      <c r="R441" s="7"/>
      <c r="S441" s="7"/>
      <c r="T441" s="7"/>
      <c r="U441" s="4">
        <v>398.15882911729318</v>
      </c>
      <c r="V441" s="7"/>
      <c r="W441" s="7"/>
      <c r="X441" s="7"/>
      <c r="Y441" s="7"/>
      <c r="Z441" s="7"/>
      <c r="AA441" s="7"/>
      <c r="AB441" s="4">
        <v>234.76027264868827</v>
      </c>
      <c r="AC441" s="7">
        <v>2.9177207398905391</v>
      </c>
      <c r="AD441" s="7"/>
      <c r="AE441" s="7"/>
      <c r="AF441" s="7"/>
      <c r="AG441" s="7"/>
      <c r="AH441" s="7"/>
      <c r="AI441" s="8">
        <f>AC441/AB441</f>
        <v>1.2428511463934195E-2</v>
      </c>
      <c r="AJ441" s="7"/>
      <c r="AK441" s="7"/>
      <c r="AL441" s="7"/>
      <c r="AM441" s="4">
        <v>0</v>
      </c>
      <c r="AN441" s="4"/>
      <c r="AO441" s="4"/>
      <c r="AP441" s="4"/>
      <c r="AQ441" s="4">
        <v>655.2980707329591</v>
      </c>
      <c r="AR441" s="4"/>
      <c r="AS441" s="4"/>
      <c r="AT441" s="4"/>
      <c r="AU441" s="4"/>
      <c r="AV441" s="4"/>
      <c r="AW441" s="4"/>
      <c r="AX441" s="4">
        <v>0</v>
      </c>
      <c r="AY441" s="4">
        <v>0</v>
      </c>
      <c r="AZ441" s="4">
        <v>655.2980707329591</v>
      </c>
      <c r="BA441" s="7"/>
      <c r="BB441" s="4"/>
      <c r="BC441" s="4">
        <f>U441+AB441+AZ441</f>
        <v>1288.2171724989405</v>
      </c>
      <c r="BD441" s="4"/>
      <c r="BE441" s="7">
        <f>AZ441/BC441</f>
        <v>0.50868602338360625</v>
      </c>
      <c r="BF441" s="7"/>
      <c r="BG441" s="6"/>
      <c r="BH441" s="4"/>
      <c r="BI441" s="4"/>
      <c r="BJ441" s="4"/>
      <c r="BK441" s="4"/>
      <c r="BL441" s="6"/>
      <c r="BM441" s="6"/>
      <c r="BN441" s="6"/>
      <c r="BO441" s="6"/>
      <c r="BP441" s="7">
        <f>U441/BC441</f>
        <v>0.30907741149337975</v>
      </c>
      <c r="BQ441" s="7">
        <f>AB441/BC441</f>
        <v>0.18223656512301412</v>
      </c>
      <c r="BR441" s="7">
        <f>AZ441/BC441</f>
        <v>0.50868602338360625</v>
      </c>
      <c r="BS441" s="4">
        <v>168.84973376121366</v>
      </c>
      <c r="BT441" s="4">
        <v>0</v>
      </c>
      <c r="BU441" s="4">
        <v>168.84973376121366</v>
      </c>
      <c r="BV441" s="4">
        <v>0</v>
      </c>
      <c r="BW441" s="4"/>
      <c r="BX441" s="4"/>
      <c r="BY441" s="4"/>
      <c r="BZ441" s="4"/>
      <c r="CA441" s="4">
        <v>0</v>
      </c>
      <c r="CB441" s="4"/>
      <c r="CC441" s="7"/>
      <c r="CD441" s="4"/>
      <c r="CE441" s="4"/>
      <c r="CF441" s="7"/>
      <c r="CG441" s="4"/>
      <c r="CH441" s="4"/>
      <c r="CI441" s="4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</row>
    <row r="442" spans="1:158" x14ac:dyDescent="0.25">
      <c r="A442" t="s">
        <v>90</v>
      </c>
      <c r="C442" s="5">
        <v>39568</v>
      </c>
      <c r="D442" s="4">
        <v>7</v>
      </c>
      <c r="E442" t="s">
        <v>166</v>
      </c>
      <c r="F442" s="4">
        <v>114</v>
      </c>
      <c r="G442" t="s">
        <v>76</v>
      </c>
      <c r="H442" s="6">
        <v>7.9</v>
      </c>
      <c r="I442">
        <v>750</v>
      </c>
      <c r="J442" s="4">
        <f>1000000/H442/I442</f>
        <v>168.77637130801685</v>
      </c>
      <c r="K442" s="4"/>
      <c r="L442" s="7"/>
      <c r="M442" s="6">
        <v>24.4</v>
      </c>
      <c r="N442" s="6"/>
      <c r="O442" s="6"/>
      <c r="P442" s="7"/>
      <c r="Q442" s="7"/>
      <c r="R442" s="7"/>
      <c r="S442" s="7"/>
      <c r="T442" s="7"/>
      <c r="U442" s="4"/>
      <c r="V442" s="7"/>
      <c r="W442" s="7"/>
      <c r="X442" s="7"/>
      <c r="Y442" s="7"/>
      <c r="Z442" s="7"/>
      <c r="AA442" s="7"/>
      <c r="AB442" s="4"/>
      <c r="AC442" s="7"/>
      <c r="AD442" s="7"/>
      <c r="AE442" s="7"/>
      <c r="AF442" s="7"/>
      <c r="AG442" s="7"/>
      <c r="AH442" s="7"/>
      <c r="AI442" s="8"/>
      <c r="AJ442" s="7"/>
      <c r="AK442" s="7"/>
      <c r="AL442" s="7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7"/>
      <c r="BB442" s="4"/>
      <c r="BC442" s="4"/>
      <c r="BD442" s="4"/>
      <c r="BE442" s="7"/>
      <c r="BF442" s="7"/>
      <c r="BG442" s="6"/>
      <c r="BH442" s="4"/>
      <c r="BI442" s="4"/>
      <c r="BJ442" s="4"/>
      <c r="BK442" s="4"/>
      <c r="BL442" s="6"/>
      <c r="BM442" s="6"/>
      <c r="BN442" s="6"/>
      <c r="BO442" s="6"/>
      <c r="BP442" s="6"/>
      <c r="BQ442" s="6"/>
      <c r="BR442" s="6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7"/>
      <c r="CD442" s="4"/>
      <c r="CE442" s="4"/>
      <c r="CF442" s="7"/>
      <c r="CG442" s="4"/>
      <c r="CH442" s="4"/>
      <c r="CI442" s="4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</row>
    <row r="443" spans="1:158" x14ac:dyDescent="0.25">
      <c r="A443" t="s">
        <v>90</v>
      </c>
      <c r="C443" s="5">
        <v>39596</v>
      </c>
      <c r="D443" s="4"/>
      <c r="E443" s="5"/>
      <c r="F443" s="4">
        <v>142</v>
      </c>
      <c r="G443" t="s">
        <v>76</v>
      </c>
      <c r="H443" s="6">
        <v>7.9</v>
      </c>
      <c r="I443">
        <v>750</v>
      </c>
      <c r="J443" s="4">
        <f>1000000/H443/I443</f>
        <v>168.77637130801685</v>
      </c>
      <c r="K443" s="4"/>
      <c r="L443" s="7"/>
      <c r="M443" s="7"/>
      <c r="N443" s="7"/>
      <c r="O443" s="7"/>
      <c r="P443" s="7"/>
      <c r="Q443" s="7"/>
      <c r="R443" s="7"/>
      <c r="S443" s="7"/>
      <c r="T443" s="7"/>
      <c r="U443" s="4">
        <v>281.99604008750731</v>
      </c>
      <c r="V443" s="7"/>
      <c r="W443" s="7"/>
      <c r="X443" s="7"/>
      <c r="Y443" s="7"/>
      <c r="Z443" s="7"/>
      <c r="AA443" s="7"/>
      <c r="AB443" s="4">
        <v>109.84671290441352</v>
      </c>
      <c r="AC443" s="7">
        <v>1.437399622189792</v>
      </c>
      <c r="AD443" s="7"/>
      <c r="AE443" s="7"/>
      <c r="AF443" s="7"/>
      <c r="AG443" s="7"/>
      <c r="AH443" s="7"/>
      <c r="AI443" s="8">
        <f>AC443/AB443</f>
        <v>1.3085504192015188E-2</v>
      </c>
      <c r="AJ443" s="7"/>
      <c r="AK443" s="7"/>
      <c r="AL443" s="7"/>
      <c r="AM443" s="4">
        <v>0</v>
      </c>
      <c r="AN443" s="4"/>
      <c r="AO443" s="4"/>
      <c r="AP443" s="4"/>
      <c r="AQ443" s="4">
        <v>233.00184828600877</v>
      </c>
      <c r="AR443" s="4"/>
      <c r="AS443" s="4"/>
      <c r="AT443" s="4"/>
      <c r="AU443" s="4"/>
      <c r="AV443" s="4"/>
      <c r="AW443" s="4"/>
      <c r="AX443" s="4">
        <v>1.6831650640129545</v>
      </c>
      <c r="AY443" s="4">
        <v>461.54152066126744</v>
      </c>
      <c r="AZ443" s="4">
        <v>696.22653401128923</v>
      </c>
      <c r="BA443" s="7"/>
      <c r="BB443" s="4"/>
      <c r="BC443" s="4">
        <f>U443+AB443+AZ443</f>
        <v>1088.0692870032101</v>
      </c>
      <c r="BD443" s="4"/>
      <c r="BE443" s="7">
        <f>AZ443/BC443</f>
        <v>0.63987334476543789</v>
      </c>
      <c r="BF443" s="7"/>
      <c r="BG443" s="6"/>
      <c r="BH443" s="4"/>
      <c r="BI443" s="4"/>
      <c r="BJ443" s="4"/>
      <c r="BK443" s="4"/>
      <c r="BL443" s="6"/>
      <c r="BM443" s="6"/>
      <c r="BN443" s="6"/>
      <c r="BO443" s="6"/>
      <c r="BP443" s="7">
        <f>U443/BC443</f>
        <v>0.25917103208030845</v>
      </c>
      <c r="BQ443" s="7">
        <f>AB443/BC443</f>
        <v>0.10095562315425363</v>
      </c>
      <c r="BR443" s="7">
        <f>AZ443/BC443</f>
        <v>0.63987334476543789</v>
      </c>
      <c r="BS443" s="4">
        <v>108.52367911786547</v>
      </c>
      <c r="BT443" s="4">
        <v>0</v>
      </c>
      <c r="BU443" s="4">
        <v>43.71580148150386</v>
      </c>
      <c r="BV443" s="4">
        <v>61.94001186841674</v>
      </c>
      <c r="BW443" s="4"/>
      <c r="BX443" s="4"/>
      <c r="BY443" s="4"/>
      <c r="BZ443" s="4"/>
      <c r="CA443" s="4">
        <v>2.8678657679448603</v>
      </c>
      <c r="CB443" s="4"/>
      <c r="CC443" s="7"/>
      <c r="CD443" s="4"/>
      <c r="CE443" s="4"/>
      <c r="CF443" s="7"/>
      <c r="CG443" s="4"/>
      <c r="CH443" s="4"/>
      <c r="CI443" s="4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</row>
    <row r="444" spans="1:158" x14ac:dyDescent="0.25">
      <c r="A444" t="s">
        <v>90</v>
      </c>
      <c r="C444" s="5">
        <v>39610</v>
      </c>
      <c r="D444" s="4"/>
      <c r="E444" s="5"/>
      <c r="F444" s="4">
        <v>156</v>
      </c>
      <c r="G444" t="s">
        <v>76</v>
      </c>
      <c r="H444" s="6">
        <v>7.9</v>
      </c>
      <c r="I444">
        <v>750</v>
      </c>
      <c r="J444" s="4">
        <f>1000000/H444/I444</f>
        <v>168.77637130801685</v>
      </c>
      <c r="K444" s="4"/>
      <c r="L444" s="7"/>
      <c r="M444" s="7"/>
      <c r="N444" s="7"/>
      <c r="O444" s="7"/>
      <c r="P444" s="7"/>
      <c r="Q444" s="7"/>
      <c r="R444" s="7"/>
      <c r="S444" s="7"/>
      <c r="T444" s="7"/>
      <c r="U444" s="4">
        <v>355.40782584734086</v>
      </c>
      <c r="V444" s="7"/>
      <c r="W444" s="7"/>
      <c r="X444" s="7"/>
      <c r="Y444" s="7"/>
      <c r="Z444" s="7"/>
      <c r="AA444" s="7"/>
      <c r="AB444" s="4">
        <v>133.99283549187106</v>
      </c>
      <c r="AC444" s="7"/>
      <c r="AD444" s="7"/>
      <c r="AE444" s="7"/>
      <c r="AF444" s="7"/>
      <c r="AG444" s="7"/>
      <c r="AH444" s="7"/>
      <c r="AI444" s="8"/>
      <c r="AJ444" s="7"/>
      <c r="AK444" s="7"/>
      <c r="AL444" s="7"/>
      <c r="AM444" s="4">
        <v>0</v>
      </c>
      <c r="AN444" s="4"/>
      <c r="AO444" s="4"/>
      <c r="AP444" s="4"/>
      <c r="AQ444" s="4">
        <v>124.18848167539268</v>
      </c>
      <c r="AR444" s="4"/>
      <c r="AS444" s="4"/>
      <c r="AT444" s="4"/>
      <c r="AU444" s="4"/>
      <c r="AV444" s="4"/>
      <c r="AW444" s="4"/>
      <c r="AX444" s="4">
        <v>78.162487370258106</v>
      </c>
      <c r="AY444" s="4">
        <v>693.93037567741362</v>
      </c>
      <c r="AZ444" s="4">
        <v>896.28134472306431</v>
      </c>
      <c r="BA444" s="7"/>
      <c r="BB444" s="4"/>
      <c r="BC444" s="4">
        <f>U444+AB444+AZ444</f>
        <v>1385.6820060622763</v>
      </c>
      <c r="BD444" s="4"/>
      <c r="BE444" s="7">
        <f>AZ444/BC444</f>
        <v>0.64681603773584906</v>
      </c>
      <c r="BF444" s="7"/>
      <c r="BG444" s="6"/>
      <c r="BH444" s="4"/>
      <c r="BI444" s="4"/>
      <c r="BJ444" s="4"/>
      <c r="BK444" s="4"/>
      <c r="BL444" s="6"/>
      <c r="BM444" s="6"/>
      <c r="BN444" s="6"/>
      <c r="BO444" s="6"/>
      <c r="BP444" s="7">
        <f>U444/BC444</f>
        <v>0.25648584905660371</v>
      </c>
      <c r="BQ444" s="7">
        <f>AB444/BC444</f>
        <v>9.6698113207547176E-2</v>
      </c>
      <c r="BR444" s="7">
        <f>AZ444/BC444</f>
        <v>0.64681603773584906</v>
      </c>
      <c r="BS444" s="4">
        <v>179.74648663543675</v>
      </c>
      <c r="BT444" s="4">
        <v>0</v>
      </c>
      <c r="BU444" s="4">
        <v>35.404611003949668</v>
      </c>
      <c r="BV444" s="4">
        <v>114.38412785891431</v>
      </c>
      <c r="BW444" s="4"/>
      <c r="BX444" s="4"/>
      <c r="BY444" s="4"/>
      <c r="BZ444" s="4"/>
      <c r="CA444" s="4">
        <v>29.957747772572795</v>
      </c>
      <c r="CB444" s="4"/>
      <c r="CC444" s="7"/>
      <c r="CD444" s="4"/>
      <c r="CE444" s="4"/>
      <c r="CF444" s="7"/>
      <c r="CG444" s="4"/>
      <c r="CH444" s="4"/>
      <c r="CI444" s="4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</row>
    <row r="445" spans="1:158" x14ac:dyDescent="0.25">
      <c r="A445" t="s">
        <v>90</v>
      </c>
      <c r="C445" s="5">
        <v>39613</v>
      </c>
      <c r="D445" s="4">
        <v>8</v>
      </c>
      <c r="E445" s="5" t="s">
        <v>165</v>
      </c>
      <c r="F445" s="4">
        <v>159</v>
      </c>
      <c r="G445" t="s">
        <v>76</v>
      </c>
      <c r="H445" s="6">
        <v>7.9</v>
      </c>
      <c r="I445">
        <v>750</v>
      </c>
      <c r="J445" s="4">
        <f>1000000/H445/I445</f>
        <v>168.77637130801685</v>
      </c>
      <c r="K445" s="4"/>
      <c r="L445" s="7"/>
      <c r="M445" s="7"/>
      <c r="N445" s="7"/>
      <c r="O445" s="7"/>
      <c r="P445" s="7"/>
      <c r="Q445" s="7"/>
      <c r="R445" s="7"/>
      <c r="S445" s="7"/>
      <c r="T445" s="7"/>
      <c r="U445" s="4"/>
      <c r="V445" s="7"/>
      <c r="W445" s="7"/>
      <c r="X445" s="7"/>
      <c r="Y445" s="7"/>
      <c r="Z445" s="7"/>
      <c r="AA445" s="7"/>
      <c r="AB445" s="4"/>
      <c r="AC445" s="7"/>
      <c r="AD445" s="7"/>
      <c r="AE445" s="7"/>
      <c r="AF445" s="7"/>
      <c r="AG445" s="7"/>
      <c r="AH445" s="7"/>
      <c r="AI445" s="8"/>
      <c r="AJ445" s="7"/>
      <c r="AK445" s="7"/>
      <c r="AL445" s="7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7"/>
      <c r="BB445" s="4"/>
      <c r="BC445" s="4"/>
      <c r="BD445" s="4"/>
      <c r="BE445" s="7"/>
      <c r="BF445" s="7"/>
      <c r="BG445" s="6"/>
      <c r="BH445" s="4"/>
      <c r="BI445" s="4"/>
      <c r="BJ445" s="4"/>
      <c r="BK445" s="4"/>
      <c r="BL445" s="6"/>
      <c r="BM445" s="6"/>
      <c r="BN445" s="6"/>
      <c r="BO445" s="6"/>
      <c r="BP445" s="6"/>
      <c r="BQ445" s="6"/>
      <c r="BR445" s="6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7"/>
      <c r="CD445" s="4"/>
      <c r="CE445" s="4"/>
      <c r="CF445" s="7"/>
      <c r="CG445" s="4"/>
      <c r="CH445" s="4"/>
      <c r="CI445" s="4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</row>
    <row r="446" spans="1:158" x14ac:dyDescent="0.25">
      <c r="A446" t="s">
        <v>90</v>
      </c>
      <c r="C446" s="5">
        <v>39619</v>
      </c>
      <c r="D446" s="4">
        <v>9</v>
      </c>
      <c r="E446" s="5" t="s">
        <v>70</v>
      </c>
      <c r="F446" s="4">
        <v>165</v>
      </c>
      <c r="G446" t="s">
        <v>76</v>
      </c>
      <c r="H446" s="6">
        <v>7.9</v>
      </c>
      <c r="I446">
        <v>750</v>
      </c>
      <c r="J446" s="4">
        <f>1000000/H446/I446</f>
        <v>168.77637130801685</v>
      </c>
      <c r="K446" s="4"/>
      <c r="L446" s="7"/>
      <c r="M446" s="7"/>
      <c r="N446" s="7"/>
      <c r="O446" s="7"/>
      <c r="P446" s="7"/>
      <c r="Q446" s="7"/>
      <c r="R446" s="7"/>
      <c r="S446" s="7"/>
      <c r="T446" s="7"/>
      <c r="U446" s="4"/>
      <c r="V446" s="7"/>
      <c r="W446" s="7"/>
      <c r="X446" s="7"/>
      <c r="Y446" s="7"/>
      <c r="Z446" s="7"/>
      <c r="AA446" s="7"/>
      <c r="AB446" s="4"/>
      <c r="AC446" s="7"/>
      <c r="AD446" s="7"/>
      <c r="AE446" s="7"/>
      <c r="AF446" s="7"/>
      <c r="AG446" s="7"/>
      <c r="AH446" s="7"/>
      <c r="AI446" s="8"/>
      <c r="AJ446" s="7"/>
      <c r="AK446" s="7"/>
      <c r="AL446" s="7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>
        <v>677.97841750707801</v>
      </c>
      <c r="AZ446" s="4"/>
      <c r="BA446" s="7"/>
      <c r="BB446" s="4"/>
      <c r="BC446" s="4"/>
      <c r="BD446" s="4"/>
      <c r="BE446" s="7"/>
      <c r="BF446" s="4">
        <f>BH446*(1/(BG446/100))</f>
        <v>677.97841750707812</v>
      </c>
      <c r="BG446" s="6">
        <v>37.75</v>
      </c>
      <c r="BH446" s="4">
        <v>255.93685260892195</v>
      </c>
      <c r="BI446" s="4">
        <f>BF446-BH446</f>
        <v>422.04156489815614</v>
      </c>
      <c r="BJ446" s="14"/>
      <c r="BK446" s="4"/>
      <c r="BL446" s="6">
        <v>11.274751216252069</v>
      </c>
      <c r="BM446" s="6"/>
      <c r="BN446" s="6"/>
      <c r="BO446" s="6"/>
      <c r="BP446" s="6"/>
      <c r="BQ446" s="6"/>
      <c r="BR446" s="6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7"/>
      <c r="CD446" s="4"/>
      <c r="CE446" s="4"/>
      <c r="CF446" s="7"/>
      <c r="CG446" s="4"/>
      <c r="CH446" s="4"/>
      <c r="CI446" s="4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</row>
    <row r="447" spans="1:158" x14ac:dyDescent="0.25">
      <c r="A447" t="s">
        <v>88</v>
      </c>
      <c r="C447" s="5">
        <v>38892</v>
      </c>
      <c r="D447" s="4">
        <v>9</v>
      </c>
      <c r="E447" s="5" t="s">
        <v>70</v>
      </c>
      <c r="F447" s="4">
        <v>169</v>
      </c>
      <c r="G447" t="s">
        <v>77</v>
      </c>
      <c r="H447" s="6">
        <v>7.9</v>
      </c>
      <c r="I447">
        <v>750</v>
      </c>
      <c r="J447" s="4">
        <f>1000000/H447/I447</f>
        <v>168.77637130801685</v>
      </c>
      <c r="K447" s="4"/>
      <c r="L447" s="7"/>
      <c r="M447" s="7"/>
      <c r="N447" s="7"/>
      <c r="O447" s="7"/>
      <c r="P447" s="7"/>
      <c r="Q447" s="7"/>
      <c r="R447" s="7"/>
      <c r="S447" s="7"/>
      <c r="T447" s="7"/>
      <c r="U447" s="4"/>
      <c r="V447" s="7"/>
      <c r="W447" s="7"/>
      <c r="X447" s="7"/>
      <c r="Y447" s="7"/>
      <c r="Z447" s="7"/>
      <c r="AA447" s="7"/>
      <c r="AB447" s="4"/>
      <c r="AC447" s="7"/>
      <c r="AD447" s="7"/>
      <c r="AE447" s="7"/>
      <c r="AF447" s="7"/>
      <c r="AG447" s="7"/>
      <c r="AH447" s="7"/>
      <c r="AI447" s="8"/>
      <c r="AJ447" s="7"/>
      <c r="AK447" s="7"/>
      <c r="AL447" s="7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>
        <v>712.40726124622574</v>
      </c>
      <c r="AZ447" s="4"/>
      <c r="BA447" s="7"/>
      <c r="BB447" s="4"/>
      <c r="BC447" s="4"/>
      <c r="BD447" s="4"/>
      <c r="BE447" s="7"/>
      <c r="BF447" s="4">
        <f>BH447*(1/(BG447/100))</f>
        <v>712.40726124622574</v>
      </c>
      <c r="BG447" s="6">
        <v>37.975000000000001</v>
      </c>
      <c r="BH447" s="4">
        <v>270.53665745825424</v>
      </c>
      <c r="BI447" s="4">
        <f>BF447-BH447</f>
        <v>441.8706037879715</v>
      </c>
      <c r="BJ447" s="4"/>
      <c r="BK447" s="4"/>
      <c r="BL447" s="6">
        <v>11.917914425473755</v>
      </c>
      <c r="BM447" s="6"/>
      <c r="BN447" s="6"/>
      <c r="BO447" s="6"/>
      <c r="BP447" s="6"/>
      <c r="BQ447" s="6"/>
      <c r="BR447" s="6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7"/>
      <c r="CD447" s="4"/>
      <c r="CE447" s="4"/>
      <c r="CF447" s="7"/>
      <c r="CG447" s="4"/>
      <c r="CH447" s="4"/>
      <c r="CI447" s="4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</row>
    <row r="448" spans="1:158" x14ac:dyDescent="0.25">
      <c r="A448" t="s">
        <v>88</v>
      </c>
      <c r="C448" s="5">
        <v>39454</v>
      </c>
      <c r="D448" s="4">
        <v>1</v>
      </c>
      <c r="E448" s="5" t="s">
        <v>167</v>
      </c>
      <c r="F448" s="4">
        <v>0</v>
      </c>
      <c r="G448" t="s">
        <v>77</v>
      </c>
      <c r="H448" s="6">
        <v>7.9</v>
      </c>
      <c r="I448">
        <v>750</v>
      </c>
      <c r="J448" s="4">
        <f>1000000/H448/I448</f>
        <v>168.77637130801685</v>
      </c>
      <c r="K448" s="4"/>
      <c r="L448" s="7"/>
      <c r="M448" s="7"/>
      <c r="N448" s="7"/>
      <c r="O448" s="7"/>
      <c r="P448" s="7"/>
      <c r="Q448" s="7"/>
      <c r="R448" s="7"/>
      <c r="S448" s="7"/>
      <c r="T448" s="7"/>
      <c r="U448" s="4"/>
      <c r="V448" s="7"/>
      <c r="W448" s="7"/>
      <c r="X448" s="7"/>
      <c r="Y448" s="7"/>
      <c r="Z448" s="7"/>
      <c r="AA448" s="7"/>
      <c r="AB448" s="4"/>
      <c r="AC448" s="7"/>
      <c r="AD448" s="7"/>
      <c r="AE448" s="7"/>
      <c r="AF448" s="7"/>
      <c r="AG448" s="7"/>
      <c r="AH448" s="7"/>
      <c r="AI448" s="8"/>
      <c r="AJ448" s="7"/>
      <c r="AK448" s="7"/>
      <c r="AL448" s="7"/>
      <c r="AM448" s="4">
        <v>0</v>
      </c>
      <c r="AN448" s="4"/>
      <c r="AO448" s="4"/>
      <c r="AP448" s="4"/>
      <c r="AQ448" s="4">
        <v>0</v>
      </c>
      <c r="AR448" s="4"/>
      <c r="AS448" s="4"/>
      <c r="AT448" s="4"/>
      <c r="AU448" s="4"/>
      <c r="AV448" s="4"/>
      <c r="AW448" s="4"/>
      <c r="AX448" s="4">
        <v>0</v>
      </c>
      <c r="AY448" s="4">
        <v>0</v>
      </c>
      <c r="AZ448" s="4"/>
      <c r="BA448" s="7"/>
      <c r="BB448" s="4"/>
      <c r="BC448" s="4"/>
      <c r="BD448" s="4"/>
      <c r="BE448" s="7"/>
      <c r="BF448" s="7"/>
      <c r="BG448" s="6"/>
      <c r="BH448" s="4"/>
      <c r="BI448" s="4"/>
      <c r="BJ448" s="4"/>
      <c r="BK448" s="4"/>
      <c r="BL448" s="6"/>
      <c r="BM448" s="6"/>
      <c r="BN448" s="6"/>
      <c r="BO448" s="6"/>
      <c r="BP448" s="6"/>
      <c r="BQ448" s="6"/>
      <c r="BR448" s="6"/>
      <c r="BS448" s="4">
        <v>0</v>
      </c>
      <c r="BT448" s="4">
        <v>0</v>
      </c>
      <c r="BU448" s="4">
        <v>0</v>
      </c>
      <c r="BV448" s="4">
        <v>0</v>
      </c>
      <c r="BW448" s="4"/>
      <c r="BX448" s="4"/>
      <c r="BY448" s="4"/>
      <c r="BZ448" s="4"/>
      <c r="CA448" s="4">
        <v>0</v>
      </c>
      <c r="CB448" s="4"/>
      <c r="CC448" s="7"/>
      <c r="CD448" s="4"/>
      <c r="CE448" s="4"/>
      <c r="CF448" s="7"/>
      <c r="CG448" s="4"/>
      <c r="CH448" s="4"/>
      <c r="CI448" s="4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</row>
    <row r="449" spans="1:158" x14ac:dyDescent="0.25">
      <c r="A449" t="s">
        <v>88</v>
      </c>
      <c r="C449" s="5">
        <v>39476</v>
      </c>
      <c r="D449" s="4"/>
      <c r="E449" s="5"/>
      <c r="F449" s="4">
        <v>22</v>
      </c>
      <c r="G449" t="s">
        <v>77</v>
      </c>
      <c r="H449" s="6">
        <v>7.9</v>
      </c>
      <c r="I449">
        <v>750</v>
      </c>
      <c r="J449" s="4">
        <f>1000000/H449/I449</f>
        <v>168.77637130801685</v>
      </c>
      <c r="K449" s="4"/>
      <c r="L449" s="7"/>
      <c r="M449" s="6">
        <v>4.7</v>
      </c>
      <c r="N449" s="6"/>
      <c r="O449" s="6"/>
      <c r="P449" s="7"/>
      <c r="Q449" s="7"/>
      <c r="R449" s="7"/>
      <c r="S449" s="7"/>
      <c r="T449" s="7"/>
      <c r="U449" s="4"/>
      <c r="V449" s="7"/>
      <c r="W449" s="7"/>
      <c r="X449" s="7"/>
      <c r="Y449" s="7"/>
      <c r="Z449" s="7"/>
      <c r="AA449" s="7"/>
      <c r="AB449" s="4"/>
      <c r="AC449" s="7"/>
      <c r="AD449" s="7"/>
      <c r="AE449" s="7"/>
      <c r="AF449" s="7"/>
      <c r="AG449" s="7"/>
      <c r="AH449" s="7"/>
      <c r="AI449" s="8"/>
      <c r="AJ449" s="7"/>
      <c r="AK449" s="7"/>
      <c r="AL449" s="7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7"/>
      <c r="BB449" s="4"/>
      <c r="BC449" s="4"/>
      <c r="BD449" s="4"/>
      <c r="BE449" s="7"/>
      <c r="BF449" s="7"/>
      <c r="BG449" s="6"/>
      <c r="BH449" s="4"/>
      <c r="BI449" s="4"/>
      <c r="BJ449" s="4"/>
      <c r="BK449" s="4"/>
      <c r="BL449" s="6"/>
      <c r="BM449" s="6"/>
      <c r="BN449" s="6"/>
      <c r="BO449" s="6"/>
      <c r="BP449" s="6"/>
      <c r="BQ449" s="6"/>
      <c r="BR449" s="6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7"/>
      <c r="CD449" s="4"/>
      <c r="CE449" s="4"/>
      <c r="CF449" s="7"/>
      <c r="CG449" s="4"/>
      <c r="CH449" s="4"/>
      <c r="CI449" s="4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</row>
    <row r="450" spans="1:158" x14ac:dyDescent="0.25">
      <c r="A450" t="s">
        <v>88</v>
      </c>
      <c r="C450" s="5">
        <v>39478</v>
      </c>
      <c r="D450" s="4"/>
      <c r="E450" s="5"/>
      <c r="F450" s="4">
        <v>24</v>
      </c>
      <c r="G450" t="s">
        <v>77</v>
      </c>
      <c r="H450" s="6">
        <v>7.9</v>
      </c>
      <c r="I450">
        <v>750</v>
      </c>
      <c r="J450" s="4">
        <f>1000000/H450/I450</f>
        <v>168.77637130801685</v>
      </c>
      <c r="K450" s="4"/>
      <c r="L450" s="7"/>
      <c r="M450" s="7"/>
      <c r="N450" s="7"/>
      <c r="O450" s="7"/>
      <c r="P450" s="7"/>
      <c r="Q450" s="7"/>
      <c r="R450" s="7"/>
      <c r="S450" s="7"/>
      <c r="T450" s="7"/>
      <c r="U450" s="4"/>
      <c r="V450" s="7"/>
      <c r="W450" s="7"/>
      <c r="X450" s="7"/>
      <c r="Y450" s="7"/>
      <c r="Z450" s="7"/>
      <c r="AA450" s="7"/>
      <c r="AB450" s="4"/>
      <c r="AC450" s="7">
        <v>0.16601315789473683</v>
      </c>
      <c r="AD450" s="7"/>
      <c r="AE450" s="7"/>
      <c r="AF450" s="7"/>
      <c r="AG450" s="7"/>
      <c r="AH450" s="7"/>
      <c r="AI450" s="8"/>
      <c r="AJ450" s="7"/>
      <c r="AK450" s="7"/>
      <c r="AL450" s="7"/>
      <c r="AM450" s="4">
        <v>0</v>
      </c>
      <c r="AN450" s="4"/>
      <c r="AO450" s="4"/>
      <c r="AP450" s="4"/>
      <c r="AQ450" s="4">
        <v>0</v>
      </c>
      <c r="AR450" s="4"/>
      <c r="AS450" s="4"/>
      <c r="AT450" s="4"/>
      <c r="AU450" s="4"/>
      <c r="AV450" s="4"/>
      <c r="AW450" s="4"/>
      <c r="AX450" s="4">
        <v>0</v>
      </c>
      <c r="AY450" s="4">
        <v>0</v>
      </c>
      <c r="AZ450" s="4"/>
      <c r="BA450" s="7"/>
      <c r="BB450" s="4"/>
      <c r="BC450" s="4"/>
      <c r="BD450" s="4"/>
      <c r="BE450" s="7"/>
      <c r="BF450" s="7"/>
      <c r="BG450" s="6"/>
      <c r="BH450" s="4"/>
      <c r="BI450" s="4"/>
      <c r="BJ450" s="4"/>
      <c r="BK450" s="4"/>
      <c r="BL450" s="6"/>
      <c r="BM450" s="6"/>
      <c r="BN450" s="6"/>
      <c r="BO450" s="6"/>
      <c r="BP450" s="6"/>
      <c r="BQ450" s="6"/>
      <c r="BR450" s="6"/>
      <c r="BS450" s="4">
        <v>0</v>
      </c>
      <c r="BT450" s="4">
        <v>0</v>
      </c>
      <c r="BU450" s="4">
        <v>0</v>
      </c>
      <c r="BV450" s="4">
        <v>0</v>
      </c>
      <c r="BW450" s="4"/>
      <c r="BX450" s="4"/>
      <c r="BY450" s="4"/>
      <c r="BZ450" s="4"/>
      <c r="CA450" s="4">
        <v>0</v>
      </c>
      <c r="CB450" s="4"/>
      <c r="CC450" s="7"/>
      <c r="CD450" s="4"/>
      <c r="CE450" s="4"/>
      <c r="CF450" s="7"/>
      <c r="CG450" s="4"/>
      <c r="CH450" s="4"/>
      <c r="CI450" s="4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</row>
    <row r="451" spans="1:158" x14ac:dyDescent="0.25">
      <c r="A451" t="s">
        <v>88</v>
      </c>
      <c r="C451" s="5">
        <v>39480</v>
      </c>
      <c r="D451" s="4">
        <v>4</v>
      </c>
      <c r="E451" t="s">
        <v>168</v>
      </c>
      <c r="F451" s="4">
        <v>26</v>
      </c>
      <c r="G451" t="s">
        <v>77</v>
      </c>
      <c r="H451" s="6">
        <v>7.9</v>
      </c>
      <c r="I451">
        <v>750</v>
      </c>
      <c r="J451" s="4">
        <f>1000000/H451/I451</f>
        <v>168.77637130801685</v>
      </c>
      <c r="K451" s="4"/>
      <c r="L451" s="7"/>
      <c r="M451" s="7"/>
      <c r="N451" s="7"/>
      <c r="O451" s="7"/>
      <c r="P451" s="7"/>
      <c r="Q451" s="7"/>
      <c r="R451" s="7"/>
      <c r="S451" s="7"/>
      <c r="T451" s="7"/>
      <c r="U451" s="4"/>
      <c r="V451" s="7"/>
      <c r="W451" s="7"/>
      <c r="X451" s="7"/>
      <c r="Y451" s="7"/>
      <c r="Z451" s="7"/>
      <c r="AA451" s="7"/>
      <c r="AB451" s="4"/>
      <c r="AC451" s="7"/>
      <c r="AD451" s="7"/>
      <c r="AE451" s="7"/>
      <c r="AF451" s="7"/>
      <c r="AG451" s="7"/>
      <c r="AH451" s="7"/>
      <c r="AI451" s="8"/>
      <c r="AJ451" s="7"/>
      <c r="AK451" s="7"/>
      <c r="AL451" s="7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7"/>
      <c r="BB451" s="4"/>
      <c r="BC451" s="4"/>
      <c r="BD451" s="4"/>
      <c r="BE451" s="7"/>
      <c r="BF451" s="7"/>
      <c r="BG451" s="6"/>
      <c r="BH451" s="4"/>
      <c r="BI451" s="4"/>
      <c r="BJ451" s="4"/>
      <c r="BK451" s="4"/>
      <c r="BL451" s="6"/>
      <c r="BM451" s="6"/>
      <c r="BN451" s="6"/>
      <c r="BO451" s="6"/>
      <c r="BP451" s="6"/>
      <c r="BQ451" s="6"/>
      <c r="BR451" s="6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7"/>
      <c r="CD451" s="4"/>
      <c r="CE451" s="4"/>
      <c r="CF451" s="7"/>
      <c r="CG451" s="4"/>
      <c r="CH451" s="4"/>
      <c r="CI451" s="4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</row>
    <row r="452" spans="1:158" x14ac:dyDescent="0.25">
      <c r="A452" t="s">
        <v>88</v>
      </c>
      <c r="C452" s="5">
        <v>39485</v>
      </c>
      <c r="D452" s="4"/>
      <c r="E452" s="5"/>
      <c r="F452" s="4">
        <v>31</v>
      </c>
      <c r="G452" t="s">
        <v>77</v>
      </c>
      <c r="H452" s="6">
        <v>7.9</v>
      </c>
      <c r="I452">
        <v>750</v>
      </c>
      <c r="J452" s="4">
        <f>1000000/H452/I452</f>
        <v>168.77637130801685</v>
      </c>
      <c r="K452" s="4"/>
      <c r="L452" s="7"/>
      <c r="M452" s="6">
        <v>7.85</v>
      </c>
      <c r="N452" s="6"/>
      <c r="O452" s="6"/>
      <c r="P452" s="7"/>
      <c r="Q452" s="7"/>
      <c r="R452" s="7"/>
      <c r="S452" s="7"/>
      <c r="T452" s="7"/>
      <c r="U452" s="4"/>
      <c r="V452" s="7"/>
      <c r="W452" s="7"/>
      <c r="X452" s="7"/>
      <c r="Y452" s="7"/>
      <c r="Z452" s="7"/>
      <c r="AA452" s="7"/>
      <c r="AB452" s="4"/>
      <c r="AC452" s="7"/>
      <c r="AD452" s="7"/>
      <c r="AE452" s="7"/>
      <c r="AF452" s="7"/>
      <c r="AG452" s="7"/>
      <c r="AH452" s="7"/>
      <c r="AI452" s="8"/>
      <c r="AJ452" s="7"/>
      <c r="AK452" s="7"/>
      <c r="AL452" s="7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7"/>
      <c r="BB452" s="4"/>
      <c r="BC452" s="4"/>
      <c r="BD452" s="4"/>
      <c r="BE452" s="7"/>
      <c r="BF452" s="7"/>
      <c r="BG452" s="6"/>
      <c r="BH452" s="4"/>
      <c r="BI452" s="4"/>
      <c r="BJ452" s="4"/>
      <c r="BK452" s="4"/>
      <c r="BL452" s="6"/>
      <c r="BM452" s="6"/>
      <c r="BN452" s="6"/>
      <c r="BO452" s="6"/>
      <c r="BP452" s="6"/>
      <c r="BQ452" s="6"/>
      <c r="BR452" s="6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7"/>
      <c r="CD452" s="4"/>
      <c r="CE452" s="4"/>
      <c r="CF452" s="7"/>
      <c r="CG452" s="4"/>
      <c r="CH452" s="4"/>
      <c r="CI452" s="4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</row>
    <row r="453" spans="1:158" x14ac:dyDescent="0.25">
      <c r="A453" t="s">
        <v>88</v>
      </c>
      <c r="C453" s="5">
        <v>39491</v>
      </c>
      <c r="D453" s="4"/>
      <c r="E453" s="5"/>
      <c r="F453" s="4">
        <v>37</v>
      </c>
      <c r="G453" t="s">
        <v>77</v>
      </c>
      <c r="H453" s="6">
        <v>7.9</v>
      </c>
      <c r="I453">
        <v>750</v>
      </c>
      <c r="J453" s="4">
        <f>1000000/H453/I453</f>
        <v>168.77637130801685</v>
      </c>
      <c r="K453" s="4"/>
      <c r="L453" s="7"/>
      <c r="M453" s="6">
        <v>10.65</v>
      </c>
      <c r="N453" s="6"/>
      <c r="O453" s="6"/>
      <c r="P453" s="7"/>
      <c r="Q453" s="7"/>
      <c r="R453" s="7"/>
      <c r="S453" s="7"/>
      <c r="T453" s="7"/>
      <c r="U453" s="4"/>
      <c r="V453" s="7"/>
      <c r="W453" s="7"/>
      <c r="X453" s="7"/>
      <c r="Y453" s="7"/>
      <c r="Z453" s="7"/>
      <c r="AA453" s="7"/>
      <c r="AB453" s="4"/>
      <c r="AC453" s="7"/>
      <c r="AD453" s="7"/>
      <c r="AE453" s="7"/>
      <c r="AF453" s="7"/>
      <c r="AG453" s="7"/>
      <c r="AH453" s="7"/>
      <c r="AI453" s="8"/>
      <c r="AJ453" s="7"/>
      <c r="AK453" s="7"/>
      <c r="AL453" s="7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7"/>
      <c r="BB453" s="4"/>
      <c r="BC453" s="4"/>
      <c r="BD453" s="4"/>
      <c r="BE453" s="7"/>
      <c r="BF453" s="7"/>
      <c r="BG453" s="6"/>
      <c r="BH453" s="4"/>
      <c r="BI453" s="4"/>
      <c r="BJ453" s="4"/>
      <c r="BK453" s="4"/>
      <c r="BL453" s="6"/>
      <c r="BM453" s="6"/>
      <c r="BN453" s="6"/>
      <c r="BO453" s="6"/>
      <c r="BP453" s="6"/>
      <c r="BQ453" s="6"/>
      <c r="BR453" s="6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7"/>
      <c r="CD453" s="4"/>
      <c r="CE453" s="4"/>
      <c r="CF453" s="7"/>
      <c r="CG453" s="4"/>
      <c r="CH453" s="4"/>
      <c r="CI453" s="4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</row>
    <row r="454" spans="1:158" x14ac:dyDescent="0.25">
      <c r="A454" t="s">
        <v>88</v>
      </c>
      <c r="C454" s="5">
        <v>39496</v>
      </c>
      <c r="D454" s="4"/>
      <c r="E454" s="5"/>
      <c r="F454" s="4">
        <v>42</v>
      </c>
      <c r="G454" t="s">
        <v>77</v>
      </c>
      <c r="H454" s="6">
        <v>7.9</v>
      </c>
      <c r="I454">
        <v>750</v>
      </c>
      <c r="J454" s="4">
        <f>1000000/H454/I454</f>
        <v>168.77637130801685</v>
      </c>
      <c r="K454" s="4"/>
      <c r="L454" s="7"/>
      <c r="M454" s="6">
        <v>11.9</v>
      </c>
      <c r="N454" s="6"/>
      <c r="O454" s="6"/>
      <c r="P454" s="7"/>
      <c r="Q454" s="7"/>
      <c r="R454" s="7"/>
      <c r="S454" s="7"/>
      <c r="T454" s="7"/>
      <c r="U454" s="4"/>
      <c r="V454" s="7"/>
      <c r="W454" s="7"/>
      <c r="X454" s="7"/>
      <c r="Y454" s="7"/>
      <c r="Z454" s="7"/>
      <c r="AA454" s="7"/>
      <c r="AB454" s="4"/>
      <c r="AC454" s="7"/>
      <c r="AD454" s="7"/>
      <c r="AE454" s="7"/>
      <c r="AF454" s="7"/>
      <c r="AG454" s="7"/>
      <c r="AH454" s="7"/>
      <c r="AI454" s="8"/>
      <c r="AJ454" s="7"/>
      <c r="AK454" s="7"/>
      <c r="AL454" s="7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7"/>
      <c r="BB454" s="4"/>
      <c r="BC454" s="4"/>
      <c r="BD454" s="4"/>
      <c r="BE454" s="7"/>
      <c r="BF454" s="7"/>
      <c r="BG454" s="6"/>
      <c r="BH454" s="4"/>
      <c r="BI454" s="4"/>
      <c r="BJ454" s="4"/>
      <c r="BK454" s="4"/>
      <c r="BL454" s="6"/>
      <c r="BM454" s="6"/>
      <c r="BN454" s="6"/>
      <c r="BO454" s="6"/>
      <c r="BP454" s="6"/>
      <c r="BQ454" s="6"/>
      <c r="BR454" s="6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7"/>
      <c r="CD454" s="4"/>
      <c r="CE454" s="4"/>
      <c r="CF454" s="7"/>
      <c r="CG454" s="4"/>
      <c r="CH454" s="4"/>
      <c r="CI454" s="4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</row>
    <row r="455" spans="1:158" x14ac:dyDescent="0.25">
      <c r="A455" t="s">
        <v>88</v>
      </c>
      <c r="C455" s="5">
        <v>39504</v>
      </c>
      <c r="D455" s="4"/>
      <c r="E455" s="5"/>
      <c r="F455" s="4">
        <v>50</v>
      </c>
      <c r="G455" t="s">
        <v>77</v>
      </c>
      <c r="H455" s="6">
        <v>7.9</v>
      </c>
      <c r="I455">
        <v>750</v>
      </c>
      <c r="J455" s="4">
        <f>1000000/H455/I455</f>
        <v>168.77637130801685</v>
      </c>
      <c r="K455" s="4"/>
      <c r="L455" s="7"/>
      <c r="M455" s="6">
        <v>13</v>
      </c>
      <c r="N455" s="6"/>
      <c r="O455" s="6"/>
      <c r="P455" s="7"/>
      <c r="Q455" s="7"/>
      <c r="R455" s="7"/>
      <c r="S455" s="7"/>
      <c r="T455" s="7"/>
      <c r="U455" s="4"/>
      <c r="V455" s="7"/>
      <c r="W455" s="7"/>
      <c r="X455" s="7"/>
      <c r="Y455" s="7"/>
      <c r="Z455" s="7"/>
      <c r="AA455" s="7"/>
      <c r="AB455" s="4"/>
      <c r="AC455" s="7">
        <v>2.5064276315789473</v>
      </c>
      <c r="AD455" s="7"/>
      <c r="AE455" s="7"/>
      <c r="AF455" s="7"/>
      <c r="AG455" s="7"/>
      <c r="AH455" s="7"/>
      <c r="AI455" s="8"/>
      <c r="AJ455" s="7"/>
      <c r="AK455" s="7"/>
      <c r="AL455" s="7"/>
      <c r="AM455" s="4">
        <v>0</v>
      </c>
      <c r="AN455" s="4"/>
      <c r="AO455" s="4"/>
      <c r="AP455" s="4"/>
      <c r="AQ455" s="4">
        <v>0</v>
      </c>
      <c r="AR455" s="4"/>
      <c r="AS455" s="4"/>
      <c r="AT455" s="4"/>
      <c r="AU455" s="4"/>
      <c r="AV455" s="4"/>
      <c r="AW455" s="4"/>
      <c r="AX455" s="4">
        <v>0</v>
      </c>
      <c r="AY455" s="4">
        <v>0</v>
      </c>
      <c r="AZ455" s="4"/>
      <c r="BA455" s="7"/>
      <c r="BB455" s="4"/>
      <c r="BC455" s="4"/>
      <c r="BD455" s="4"/>
      <c r="BE455" s="7"/>
      <c r="BF455" s="7"/>
      <c r="BG455" s="6"/>
      <c r="BH455" s="4"/>
      <c r="BI455" s="4"/>
      <c r="BJ455" s="4"/>
      <c r="BK455" s="4"/>
      <c r="BL455" s="6"/>
      <c r="BM455" s="6"/>
      <c r="BN455" s="6"/>
      <c r="BO455" s="6"/>
      <c r="BP455" s="6"/>
      <c r="BQ455" s="6"/>
      <c r="BR455" s="6"/>
      <c r="BS455" s="4">
        <v>0</v>
      </c>
      <c r="BT455" s="4">
        <v>0</v>
      </c>
      <c r="BU455" s="4">
        <v>0</v>
      </c>
      <c r="BV455" s="4">
        <v>0</v>
      </c>
      <c r="BW455" s="4"/>
      <c r="BX455" s="4"/>
      <c r="BY455" s="4"/>
      <c r="BZ455" s="4"/>
      <c r="CA455" s="4">
        <v>0</v>
      </c>
      <c r="CB455" s="4"/>
      <c r="CC455" s="7"/>
      <c r="CD455" s="4"/>
      <c r="CE455" s="4"/>
      <c r="CF455" s="7"/>
      <c r="CG455" s="4"/>
      <c r="CH455" s="4"/>
      <c r="CI455" s="4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</row>
    <row r="456" spans="1:158" x14ac:dyDescent="0.25">
      <c r="A456" t="s">
        <v>88</v>
      </c>
      <c r="C456" s="5">
        <v>39509</v>
      </c>
      <c r="D456" s="4">
        <v>5</v>
      </c>
      <c r="E456" t="s">
        <v>164</v>
      </c>
      <c r="F456" s="4">
        <v>55</v>
      </c>
      <c r="G456" t="s">
        <v>77</v>
      </c>
      <c r="H456" s="6">
        <v>7.9</v>
      </c>
      <c r="I456">
        <v>750</v>
      </c>
      <c r="J456" s="4">
        <f>1000000/H456/I456</f>
        <v>168.77637130801685</v>
      </c>
      <c r="K456" s="4"/>
      <c r="L456" s="7"/>
      <c r="M456" s="7"/>
      <c r="N456" s="7"/>
      <c r="O456" s="7"/>
      <c r="P456" s="7"/>
      <c r="Q456" s="7"/>
      <c r="R456" s="7"/>
      <c r="S456" s="7"/>
      <c r="T456" s="7"/>
      <c r="U456" s="4"/>
      <c r="V456" s="7"/>
      <c r="W456" s="7"/>
      <c r="X456" s="7"/>
      <c r="Y456" s="7"/>
      <c r="Z456" s="7"/>
      <c r="AA456" s="7"/>
      <c r="AB456" s="4"/>
      <c r="AC456" s="7"/>
      <c r="AD456" s="7"/>
      <c r="AE456" s="7"/>
      <c r="AF456" s="7"/>
      <c r="AG456" s="7"/>
      <c r="AH456" s="7"/>
      <c r="AI456" s="8"/>
      <c r="AJ456" s="7"/>
      <c r="AK456" s="7"/>
      <c r="AL456" s="7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7"/>
      <c r="BB456" s="4"/>
      <c r="BC456" s="4"/>
      <c r="BD456" s="4"/>
      <c r="BE456" s="7"/>
      <c r="BF456" s="7"/>
      <c r="BG456" s="6"/>
      <c r="BH456" s="4"/>
      <c r="BI456" s="4"/>
      <c r="BJ456" s="4"/>
      <c r="BK456" s="4"/>
      <c r="BL456" s="6"/>
      <c r="BM456" s="6"/>
      <c r="BN456" s="6"/>
      <c r="BO456" s="6"/>
      <c r="BP456" s="6"/>
      <c r="BQ456" s="6"/>
      <c r="BR456" s="6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7"/>
      <c r="CD456" s="4"/>
      <c r="CE456" s="4"/>
      <c r="CF456" s="7"/>
      <c r="CG456" s="4"/>
      <c r="CH456" s="4"/>
      <c r="CI456" s="4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</row>
    <row r="457" spans="1:158" x14ac:dyDescent="0.25">
      <c r="A457" t="s">
        <v>88</v>
      </c>
      <c r="C457" s="5">
        <v>39510</v>
      </c>
      <c r="D457" s="4"/>
      <c r="E457" s="5"/>
      <c r="F457" s="4">
        <v>56</v>
      </c>
      <c r="G457" t="s">
        <v>77</v>
      </c>
      <c r="H457" s="6">
        <v>7.9</v>
      </c>
      <c r="I457">
        <v>750</v>
      </c>
      <c r="J457" s="4">
        <f>1000000/H457/I457</f>
        <v>168.77637130801685</v>
      </c>
      <c r="K457" s="4"/>
      <c r="L457" s="7"/>
      <c r="M457" s="6">
        <v>14.35</v>
      </c>
      <c r="N457" s="6"/>
      <c r="O457" s="6"/>
      <c r="P457" s="7"/>
      <c r="Q457" s="7"/>
      <c r="R457" s="7"/>
      <c r="S457" s="7"/>
      <c r="T457" s="7"/>
      <c r="U457" s="4">
        <v>198.85060002261164</v>
      </c>
      <c r="V457" s="7"/>
      <c r="W457" s="7"/>
      <c r="X457" s="7"/>
      <c r="Y457" s="7"/>
      <c r="Z457" s="7"/>
      <c r="AA457" s="7"/>
      <c r="AB457" s="4">
        <v>151.86426268148875</v>
      </c>
      <c r="AC457" s="7">
        <v>2.1256915558490421</v>
      </c>
      <c r="AD457" s="7"/>
      <c r="AE457" s="7"/>
      <c r="AF457" s="7"/>
      <c r="AG457" s="7"/>
      <c r="AH457" s="7"/>
      <c r="AI457" s="8">
        <f>AC457/AB457</f>
        <v>1.3997312588988389E-2</v>
      </c>
      <c r="AJ457" s="7"/>
      <c r="AK457" s="7"/>
      <c r="AL457" s="7"/>
      <c r="AM457" s="4">
        <v>9.6394499708974539</v>
      </c>
      <c r="AN457" s="4"/>
      <c r="AO457" s="4"/>
      <c r="AP457" s="4"/>
      <c r="AQ457" s="4">
        <v>1.0788432759678452</v>
      </c>
      <c r="AR457" s="4"/>
      <c r="AS457" s="4"/>
      <c r="AT457" s="4"/>
      <c r="AU457" s="4"/>
      <c r="AV457" s="4"/>
      <c r="AW457" s="4"/>
      <c r="AX457" s="4">
        <v>0</v>
      </c>
      <c r="AY457" s="4">
        <v>0</v>
      </c>
      <c r="AZ457" s="4">
        <v>10.718293246865299</v>
      </c>
      <c r="BA457" s="7"/>
      <c r="BB457" s="4"/>
      <c r="BC457" s="4">
        <f>U457+AB457+AZ457</f>
        <v>361.43315595096567</v>
      </c>
      <c r="BD457" s="4"/>
      <c r="BE457" s="7">
        <f>AZ457/BC457</f>
        <v>2.9654980652409794E-2</v>
      </c>
      <c r="BF457" s="7"/>
      <c r="BG457" s="6"/>
      <c r="BH457" s="4"/>
      <c r="BI457" s="4"/>
      <c r="BJ457" s="4"/>
      <c r="BK457" s="4"/>
      <c r="BL457" s="6"/>
      <c r="BM457" s="6"/>
      <c r="BN457" s="6"/>
      <c r="BO457" s="6"/>
      <c r="BP457" s="7">
        <f>U457/BC457</f>
        <v>0.55017254711847463</v>
      </c>
      <c r="BQ457" s="7">
        <f>AB457/BC457</f>
        <v>0.42017247222911569</v>
      </c>
      <c r="BR457" s="7">
        <f>AZ457/BC457</f>
        <v>2.9654980652409794E-2</v>
      </c>
      <c r="BS457" s="4">
        <v>140.27930011981402</v>
      </c>
      <c r="BT457" s="4">
        <v>134.11948389704801</v>
      </c>
      <c r="BU457" s="4">
        <v>6.1598162227660218</v>
      </c>
      <c r="BV457" s="4">
        <v>0</v>
      </c>
      <c r="BW457" s="4"/>
      <c r="BX457" s="4"/>
      <c r="BY457" s="4"/>
      <c r="BZ457" s="4"/>
      <c r="CA457" s="4">
        <v>0</v>
      </c>
      <c r="CB457" s="4"/>
      <c r="CC457" s="7"/>
      <c r="CD457" s="4"/>
      <c r="CE457" s="4"/>
      <c r="CF457" s="7"/>
      <c r="CG457" s="4"/>
      <c r="CH457" s="4"/>
      <c r="CI457" s="4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</row>
    <row r="458" spans="1:158" x14ac:dyDescent="0.25">
      <c r="A458" t="s">
        <v>88</v>
      </c>
      <c r="C458" s="5">
        <v>39514</v>
      </c>
      <c r="D458" s="4"/>
      <c r="E458" s="5"/>
      <c r="F458" s="4">
        <v>60</v>
      </c>
      <c r="G458" t="s">
        <v>77</v>
      </c>
      <c r="H458" s="6">
        <v>7.9</v>
      </c>
      <c r="I458">
        <v>750</v>
      </c>
      <c r="J458" s="4">
        <f>1000000/H458/I458</f>
        <v>168.77637130801685</v>
      </c>
      <c r="K458" s="4"/>
      <c r="L458" s="7"/>
      <c r="M458" s="6">
        <v>16.55</v>
      </c>
      <c r="N458" s="6"/>
      <c r="O458" s="6"/>
      <c r="P458" s="7"/>
      <c r="Q458" s="7"/>
      <c r="R458" s="7"/>
      <c r="S458" s="7"/>
      <c r="T458" s="7"/>
      <c r="U458" s="4"/>
      <c r="V458" s="7"/>
      <c r="W458" s="7"/>
      <c r="X458" s="7"/>
      <c r="Y458" s="7"/>
      <c r="Z458" s="7"/>
      <c r="AA458" s="7"/>
      <c r="AB458" s="4"/>
      <c r="AC458" s="7"/>
      <c r="AD458" s="7"/>
      <c r="AE458" s="7"/>
      <c r="AF458" s="7"/>
      <c r="AG458" s="7"/>
      <c r="AH458" s="7"/>
      <c r="AI458" s="8"/>
      <c r="AJ458" s="7"/>
      <c r="AK458" s="7"/>
      <c r="AL458" s="7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7"/>
      <c r="BB458" s="4"/>
      <c r="BC458" s="4"/>
      <c r="BD458" s="4"/>
      <c r="BE458" s="7"/>
      <c r="BF458" s="7"/>
      <c r="BG458" s="6"/>
      <c r="BH458" s="4"/>
      <c r="BI458" s="4"/>
      <c r="BJ458" s="4"/>
      <c r="BK458" s="4"/>
      <c r="BL458" s="6"/>
      <c r="BM458" s="6"/>
      <c r="BN458" s="6"/>
      <c r="BO458" s="6"/>
      <c r="BP458" s="6"/>
      <c r="BQ458" s="6"/>
      <c r="BR458" s="6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7"/>
      <c r="CD458" s="4"/>
      <c r="CE458" s="4"/>
      <c r="CF458" s="7"/>
      <c r="CG458" s="4"/>
      <c r="CH458" s="4"/>
      <c r="CI458" s="4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</row>
    <row r="459" spans="1:158" x14ac:dyDescent="0.25">
      <c r="A459" t="s">
        <v>88</v>
      </c>
      <c r="C459" s="5">
        <v>39524</v>
      </c>
      <c r="D459" s="4"/>
      <c r="E459" s="5"/>
      <c r="F459" s="4">
        <v>70</v>
      </c>
      <c r="G459" t="s">
        <v>77</v>
      </c>
      <c r="H459" s="6">
        <v>7.9</v>
      </c>
      <c r="I459">
        <v>750</v>
      </c>
      <c r="J459" s="4">
        <f>1000000/H459/I459</f>
        <v>168.77637130801685</v>
      </c>
      <c r="K459" s="4"/>
      <c r="L459" s="7"/>
      <c r="M459" s="6">
        <v>18.25</v>
      </c>
      <c r="N459" s="6"/>
      <c r="O459" s="6"/>
      <c r="P459" s="7"/>
      <c r="Q459" s="7"/>
      <c r="R459" s="7"/>
      <c r="S459" s="7"/>
      <c r="T459" s="7"/>
      <c r="U459" s="4">
        <v>291.77830565611185</v>
      </c>
      <c r="V459" s="7"/>
      <c r="W459" s="7"/>
      <c r="X459" s="7"/>
      <c r="Y459" s="7"/>
      <c r="Z459" s="7"/>
      <c r="AA459" s="7"/>
      <c r="AB459" s="4">
        <v>191.34676398841162</v>
      </c>
      <c r="AC459" s="7">
        <v>2.6995174163680611</v>
      </c>
      <c r="AD459" s="7"/>
      <c r="AE459" s="7"/>
      <c r="AF459" s="7"/>
      <c r="AG459" s="7"/>
      <c r="AH459" s="7"/>
      <c r="AI459" s="8">
        <f>AC459/AB459</f>
        <v>1.410798573281098E-2</v>
      </c>
      <c r="AJ459" s="7"/>
      <c r="AK459" s="7"/>
      <c r="AL459" s="7"/>
      <c r="AM459" s="4">
        <v>14.659604007798714</v>
      </c>
      <c r="AN459" s="4"/>
      <c r="AO459" s="4"/>
      <c r="AP459" s="4"/>
      <c r="AQ459" s="4">
        <v>26.899508837889215</v>
      </c>
      <c r="AR459" s="4"/>
      <c r="AS459" s="4"/>
      <c r="AT459" s="4"/>
      <c r="AU459" s="4"/>
      <c r="AV459" s="4"/>
      <c r="AW459" s="4"/>
      <c r="AX459" s="4">
        <v>0</v>
      </c>
      <c r="AY459" s="4">
        <v>0</v>
      </c>
      <c r="AZ459" s="4">
        <v>41.559112845687928</v>
      </c>
      <c r="BA459" s="7"/>
      <c r="BB459" s="4"/>
      <c r="BC459" s="4">
        <f>U459+AB459+AZ459</f>
        <v>524.68418249021136</v>
      </c>
      <c r="BD459" s="4"/>
      <c r="BE459" s="7">
        <f>AZ459/BC459</f>
        <v>7.9207863001403256E-2</v>
      </c>
      <c r="BF459" s="7"/>
      <c r="BG459" s="6"/>
      <c r="BH459" s="4"/>
      <c r="BI459" s="4"/>
      <c r="BJ459" s="4"/>
      <c r="BK459" s="4"/>
      <c r="BL459" s="6"/>
      <c r="BM459" s="6"/>
      <c r="BN459" s="6"/>
      <c r="BO459" s="6"/>
      <c r="BP459" s="7">
        <f>U459/BC459</f>
        <v>0.55610272882879475</v>
      </c>
      <c r="BQ459" s="7">
        <f>AB459/BC459</f>
        <v>0.36468940816980211</v>
      </c>
      <c r="BR459" s="7">
        <f>AZ459/BC459</f>
        <v>7.9207863001403256E-2</v>
      </c>
      <c r="BS459" s="4">
        <v>178.8464986216951</v>
      </c>
      <c r="BT459" s="4">
        <v>139.66451427597471</v>
      </c>
      <c r="BU459" s="4">
        <v>39.181984345720387</v>
      </c>
      <c r="BV459" s="4">
        <v>0</v>
      </c>
      <c r="BW459" s="4"/>
      <c r="BX459" s="4"/>
      <c r="BY459" s="4"/>
      <c r="BZ459" s="4"/>
      <c r="CA459" s="4">
        <v>0</v>
      </c>
      <c r="CB459" s="4"/>
      <c r="CC459" s="7"/>
      <c r="CD459" s="4"/>
      <c r="CE459" s="4"/>
      <c r="CF459" s="7"/>
      <c r="CG459" s="4"/>
      <c r="CH459" s="4"/>
      <c r="CI459" s="4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</row>
    <row r="460" spans="1:158" x14ac:dyDescent="0.25">
      <c r="A460" t="s">
        <v>88</v>
      </c>
      <c r="C460" s="5">
        <v>39532</v>
      </c>
      <c r="D460" s="4"/>
      <c r="E460" s="5"/>
      <c r="F460" s="4">
        <v>78</v>
      </c>
      <c r="G460" t="s">
        <v>77</v>
      </c>
      <c r="H460" s="6">
        <v>7.9</v>
      </c>
      <c r="I460">
        <v>750</v>
      </c>
      <c r="J460" s="4">
        <f>1000000/H460/I460</f>
        <v>168.77637130801685</v>
      </c>
      <c r="K460" s="4"/>
      <c r="L460" s="7"/>
      <c r="M460" s="6">
        <v>19.5</v>
      </c>
      <c r="N460" s="6"/>
      <c r="O460" s="6"/>
      <c r="P460" s="7"/>
      <c r="Q460" s="7"/>
      <c r="R460" s="7"/>
      <c r="S460" s="7"/>
      <c r="T460" s="7"/>
      <c r="U460" s="4"/>
      <c r="V460" s="7"/>
      <c r="W460" s="7"/>
      <c r="X460" s="7"/>
      <c r="Y460" s="7"/>
      <c r="Z460" s="7"/>
      <c r="AA460" s="7"/>
      <c r="AB460" s="4"/>
      <c r="AC460" s="7"/>
      <c r="AD460" s="7"/>
      <c r="AE460" s="7"/>
      <c r="AF460" s="7"/>
      <c r="AG460" s="7"/>
      <c r="AH460" s="7"/>
      <c r="AI460" s="8"/>
      <c r="AJ460" s="7"/>
      <c r="AK460" s="7"/>
      <c r="AL460" s="7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7"/>
      <c r="BB460" s="4"/>
      <c r="BC460" s="4"/>
      <c r="BD460" s="4"/>
      <c r="BE460" s="7"/>
      <c r="BF460" s="7"/>
      <c r="BG460" s="6"/>
      <c r="BH460" s="4"/>
      <c r="BI460" s="4"/>
      <c r="BJ460" s="4"/>
      <c r="BK460" s="4"/>
      <c r="BL460" s="6"/>
      <c r="BM460" s="6"/>
      <c r="BN460" s="6"/>
      <c r="BO460" s="6"/>
      <c r="BP460" s="6"/>
      <c r="BQ460" s="6"/>
      <c r="BR460" s="6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7"/>
      <c r="CD460" s="4"/>
      <c r="CE460" s="4"/>
      <c r="CF460" s="7"/>
      <c r="CG460" s="4"/>
      <c r="CH460" s="4"/>
      <c r="CI460" s="4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</row>
    <row r="461" spans="1:158" x14ac:dyDescent="0.25">
      <c r="A461" t="s">
        <v>88</v>
      </c>
      <c r="C461" s="5">
        <v>39538</v>
      </c>
      <c r="D461" s="4">
        <v>6</v>
      </c>
      <c r="E461" s="5" t="s">
        <v>183</v>
      </c>
      <c r="F461" s="4">
        <v>84</v>
      </c>
      <c r="G461" t="s">
        <v>77</v>
      </c>
      <c r="H461" s="6">
        <v>7.9</v>
      </c>
      <c r="I461">
        <v>750</v>
      </c>
      <c r="J461" s="4">
        <f>1000000/H461/I461</f>
        <v>168.77637130801685</v>
      </c>
      <c r="K461" s="4"/>
      <c r="L461" s="7"/>
      <c r="M461" s="7"/>
      <c r="N461" s="7"/>
      <c r="O461" s="7"/>
      <c r="P461" s="7"/>
      <c r="Q461" s="7"/>
      <c r="R461" s="7"/>
      <c r="S461" s="7"/>
      <c r="T461" s="7"/>
      <c r="U461" s="4">
        <v>354.08414442079675</v>
      </c>
      <c r="V461" s="7"/>
      <c r="W461" s="7"/>
      <c r="X461" s="7"/>
      <c r="Y461" s="7"/>
      <c r="Z461" s="7"/>
      <c r="AA461" s="7"/>
      <c r="AB461" s="4">
        <v>247.13382581867012</v>
      </c>
      <c r="AC461" s="7">
        <v>3.287157723217542</v>
      </c>
      <c r="AD461" s="7"/>
      <c r="AE461" s="7"/>
      <c r="AF461" s="7"/>
      <c r="AG461" s="7"/>
      <c r="AH461" s="7"/>
      <c r="AI461" s="8">
        <f>AC461/AB461</f>
        <v>1.330112424848484E-2</v>
      </c>
      <c r="AJ461" s="7"/>
      <c r="AK461" s="7"/>
      <c r="AL461" s="7"/>
      <c r="AM461" s="4">
        <v>7.9038914593050267</v>
      </c>
      <c r="AN461" s="4"/>
      <c r="AO461" s="4"/>
      <c r="AP461" s="4"/>
      <c r="AQ461" s="4">
        <v>444.55007338000735</v>
      </c>
      <c r="AR461" s="4"/>
      <c r="AS461" s="4"/>
      <c r="AT461" s="4"/>
      <c r="AU461" s="4"/>
      <c r="AV461" s="4"/>
      <c r="AW461" s="4"/>
      <c r="AX461" s="4">
        <v>0</v>
      </c>
      <c r="AY461" s="4">
        <v>0</v>
      </c>
      <c r="AZ461" s="4">
        <v>452.45396483931233</v>
      </c>
      <c r="BA461" s="7"/>
      <c r="BB461" s="4"/>
      <c r="BC461" s="4">
        <f>U461+AB461+AZ461</f>
        <v>1053.6719350787794</v>
      </c>
      <c r="BD461" s="4"/>
      <c r="BE461" s="7">
        <f>AZ461/BC461</f>
        <v>0.42940686733341143</v>
      </c>
      <c r="BF461" s="7"/>
      <c r="BG461" s="6"/>
      <c r="BH461" s="4"/>
      <c r="BI461" s="4"/>
      <c r="BJ461" s="4"/>
      <c r="BK461" s="4"/>
      <c r="BL461" s="6"/>
      <c r="BM461" s="6"/>
      <c r="BN461" s="6"/>
      <c r="BO461" s="6"/>
      <c r="BP461" s="7">
        <f>U461/BC461</f>
        <v>0.3360478082718632</v>
      </c>
      <c r="BQ461" s="7">
        <f>AB461/BC461</f>
        <v>0.23454532439472517</v>
      </c>
      <c r="BR461" s="7">
        <f>AZ461/BC461</f>
        <v>0.42940686733341143</v>
      </c>
      <c r="BS461" s="4">
        <v>230.69602295153638</v>
      </c>
      <c r="BT461" s="4">
        <v>52.475208842486865</v>
      </c>
      <c r="BU461" s="4">
        <v>178.22081410904951</v>
      </c>
      <c r="BV461" s="4">
        <v>0</v>
      </c>
      <c r="BW461" s="4"/>
      <c r="BX461" s="4"/>
      <c r="BY461" s="4"/>
      <c r="BZ461" s="4"/>
      <c r="CA461" s="4">
        <v>0</v>
      </c>
      <c r="CB461" s="4"/>
      <c r="CC461" s="7"/>
      <c r="CD461" s="4"/>
      <c r="CE461" s="4"/>
      <c r="CF461" s="7"/>
      <c r="CG461" s="4"/>
      <c r="CH461" s="4"/>
      <c r="CI461" s="4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</row>
    <row r="462" spans="1:158" x14ac:dyDescent="0.25">
      <c r="A462" t="s">
        <v>88</v>
      </c>
      <c r="C462" s="5">
        <v>39540</v>
      </c>
      <c r="D462" s="4"/>
      <c r="E462" s="5"/>
      <c r="F462" s="4">
        <v>86</v>
      </c>
      <c r="G462" t="s">
        <v>77</v>
      </c>
      <c r="H462" s="6">
        <v>7.9</v>
      </c>
      <c r="I462">
        <v>750</v>
      </c>
      <c r="J462" s="4">
        <f>1000000/H462/I462</f>
        <v>168.77637130801685</v>
      </c>
      <c r="K462" s="4"/>
      <c r="L462" s="7"/>
      <c r="M462" s="6">
        <v>20.55</v>
      </c>
      <c r="N462" s="6"/>
      <c r="O462" s="6"/>
      <c r="P462" s="7"/>
      <c r="Q462" s="7"/>
      <c r="R462" s="7"/>
      <c r="S462" s="7"/>
      <c r="T462" s="7"/>
      <c r="U462" s="4"/>
      <c r="V462" s="7"/>
      <c r="W462" s="7"/>
      <c r="X462" s="7"/>
      <c r="Y462" s="7"/>
      <c r="Z462" s="7"/>
      <c r="AA462" s="7"/>
      <c r="AB462" s="4"/>
      <c r="AC462" s="7"/>
      <c r="AD462" s="7"/>
      <c r="AE462" s="7"/>
      <c r="AF462" s="7"/>
      <c r="AG462" s="7"/>
      <c r="AH462" s="7"/>
      <c r="AI462" s="8"/>
      <c r="AJ462" s="7"/>
      <c r="AK462" s="7"/>
      <c r="AL462" s="7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7"/>
      <c r="BB462" s="4"/>
      <c r="BC462" s="4"/>
      <c r="BD462" s="4"/>
      <c r="BE462" s="7"/>
      <c r="BF462" s="7"/>
      <c r="BG462" s="6"/>
      <c r="BH462" s="4"/>
      <c r="BI462" s="4"/>
      <c r="BJ462" s="4"/>
      <c r="BK462" s="4"/>
      <c r="BL462" s="6"/>
      <c r="BM462" s="6"/>
      <c r="BN462" s="6"/>
      <c r="BO462" s="6"/>
      <c r="BP462" s="6"/>
      <c r="BQ462" s="6"/>
      <c r="BR462" s="6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7"/>
      <c r="CD462" s="4"/>
      <c r="CE462" s="4"/>
      <c r="CF462" s="7"/>
      <c r="CG462" s="4"/>
      <c r="CH462" s="4"/>
      <c r="CI462" s="4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</row>
    <row r="463" spans="1:158" x14ac:dyDescent="0.25">
      <c r="A463" t="s">
        <v>88</v>
      </c>
      <c r="C463" s="5">
        <v>39546</v>
      </c>
      <c r="D463" s="4"/>
      <c r="E463" s="5"/>
      <c r="F463" s="4">
        <v>92</v>
      </c>
      <c r="G463" t="s">
        <v>77</v>
      </c>
      <c r="H463" s="6">
        <v>7.9</v>
      </c>
      <c r="I463">
        <v>750</v>
      </c>
      <c r="J463" s="4">
        <f>1000000/H463/I463</f>
        <v>168.77637130801685</v>
      </c>
      <c r="K463" s="4"/>
      <c r="L463" s="7"/>
      <c r="M463" s="6">
        <v>20.425000000000001</v>
      </c>
      <c r="N463" s="6"/>
      <c r="O463" s="6"/>
      <c r="P463" s="7"/>
      <c r="Q463" s="7"/>
      <c r="R463" s="7"/>
      <c r="S463" s="7"/>
      <c r="T463" s="7"/>
      <c r="U463" s="4"/>
      <c r="V463" s="7"/>
      <c r="W463" s="7"/>
      <c r="X463" s="7"/>
      <c r="Y463" s="7"/>
      <c r="Z463" s="7"/>
      <c r="AA463" s="7"/>
      <c r="AB463" s="4"/>
      <c r="AC463" s="7"/>
      <c r="AD463" s="7"/>
      <c r="AE463" s="7"/>
      <c r="AF463" s="7"/>
      <c r="AG463" s="7"/>
      <c r="AH463" s="7"/>
      <c r="AI463" s="8"/>
      <c r="AJ463" s="7"/>
      <c r="AK463" s="7"/>
      <c r="AL463" s="7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7"/>
      <c r="BB463" s="4"/>
      <c r="BC463" s="4"/>
      <c r="BD463" s="4"/>
      <c r="BE463" s="7"/>
      <c r="BF463" s="7"/>
      <c r="BG463" s="6"/>
      <c r="BH463" s="4"/>
      <c r="BI463" s="4"/>
      <c r="BJ463" s="4"/>
      <c r="BK463" s="4"/>
      <c r="BL463" s="6"/>
      <c r="BM463" s="6"/>
      <c r="BN463" s="6"/>
      <c r="BO463" s="6"/>
      <c r="BP463" s="6"/>
      <c r="BQ463" s="6"/>
      <c r="BR463" s="6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7"/>
      <c r="CD463" s="4"/>
      <c r="CE463" s="4"/>
      <c r="CF463" s="7"/>
      <c r="CG463" s="4"/>
      <c r="CH463" s="4"/>
      <c r="CI463" s="4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</row>
    <row r="464" spans="1:158" x14ac:dyDescent="0.25">
      <c r="A464" t="s">
        <v>88</v>
      </c>
      <c r="C464" s="5">
        <v>39552</v>
      </c>
      <c r="D464" s="4"/>
      <c r="E464" s="5"/>
      <c r="F464" s="4">
        <v>98</v>
      </c>
      <c r="G464" t="s">
        <v>77</v>
      </c>
      <c r="H464" s="6">
        <v>7.9</v>
      </c>
      <c r="I464">
        <v>750</v>
      </c>
      <c r="J464" s="4">
        <f>1000000/H464/I464</f>
        <v>168.77637130801685</v>
      </c>
      <c r="K464" s="4"/>
      <c r="L464" s="7"/>
      <c r="M464" s="7"/>
      <c r="N464" s="7"/>
      <c r="O464" s="7"/>
      <c r="P464" s="7"/>
      <c r="Q464" s="7"/>
      <c r="R464" s="7"/>
      <c r="S464" s="7"/>
      <c r="T464" s="7"/>
      <c r="U464" s="4">
        <v>407.93511705217992</v>
      </c>
      <c r="V464" s="7"/>
      <c r="W464" s="7"/>
      <c r="X464" s="7"/>
      <c r="Y464" s="7"/>
      <c r="Z464" s="7"/>
      <c r="AA464" s="7"/>
      <c r="AB464" s="4">
        <v>259.54596853192976</v>
      </c>
      <c r="AC464" s="7">
        <v>3.1979971327404297</v>
      </c>
      <c r="AD464" s="7"/>
      <c r="AE464" s="7"/>
      <c r="AF464" s="7"/>
      <c r="AG464" s="7"/>
      <c r="AH464" s="7"/>
      <c r="AI464" s="8">
        <f>AC464/AB464</f>
        <v>1.2321505707945555E-2</v>
      </c>
      <c r="AJ464" s="7"/>
      <c r="AK464" s="7"/>
      <c r="AL464" s="7"/>
      <c r="AM464" s="4">
        <v>2.9294817175607331</v>
      </c>
      <c r="AN464" s="4"/>
      <c r="AO464" s="4"/>
      <c r="AP464" s="4"/>
      <c r="AQ464" s="4">
        <v>467.12072667055708</v>
      </c>
      <c r="AR464" s="4"/>
      <c r="AS464" s="4"/>
      <c r="AT464" s="4"/>
      <c r="AU464" s="4"/>
      <c r="AV464" s="4"/>
      <c r="AW464" s="4"/>
      <c r="AX464" s="4">
        <v>0</v>
      </c>
      <c r="AY464" s="4">
        <v>0</v>
      </c>
      <c r="AZ464" s="4">
        <v>470.05020838811777</v>
      </c>
      <c r="BA464" s="7"/>
      <c r="BB464" s="4"/>
      <c r="BC464" s="4">
        <f>U464+AB464+AZ464</f>
        <v>1137.5312939722276</v>
      </c>
      <c r="BD464" s="4"/>
      <c r="BE464" s="7">
        <f>AZ464/BC464</f>
        <v>0.41321958426894395</v>
      </c>
      <c r="BF464" s="7"/>
      <c r="BG464" s="6"/>
      <c r="BH464" s="4"/>
      <c r="BI464" s="4"/>
      <c r="BJ464" s="4"/>
      <c r="BK464" s="4"/>
      <c r="BL464" s="6"/>
      <c r="BM464" s="6"/>
      <c r="BN464" s="6"/>
      <c r="BO464" s="6"/>
      <c r="BP464" s="7">
        <f>U464/BC464</f>
        <v>0.3586144128199602</v>
      </c>
      <c r="BQ464" s="7">
        <f>AB464/BC464</f>
        <v>0.22816600291109573</v>
      </c>
      <c r="BR464" s="7">
        <f>AZ464/BC464</f>
        <v>0.41321958426894395</v>
      </c>
      <c r="BS464" s="4">
        <v>220.30162601599989</v>
      </c>
      <c r="BT464" s="4">
        <v>22.560371599212985</v>
      </c>
      <c r="BU464" s="4">
        <v>197.74125441678689</v>
      </c>
      <c r="BV464" s="4">
        <v>0</v>
      </c>
      <c r="BW464" s="4"/>
      <c r="BX464" s="4"/>
      <c r="BY464" s="4"/>
      <c r="BZ464" s="4"/>
      <c r="CA464" s="4">
        <v>0</v>
      </c>
      <c r="CB464" s="4"/>
      <c r="CC464" s="7"/>
      <c r="CD464" s="4"/>
      <c r="CE464" s="4"/>
      <c r="CF464" s="7"/>
      <c r="CG464" s="4"/>
      <c r="CH464" s="4"/>
      <c r="CI464" s="4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</row>
    <row r="465" spans="1:158" x14ac:dyDescent="0.25">
      <c r="A465" t="s">
        <v>88</v>
      </c>
      <c r="C465" s="5">
        <v>39555</v>
      </c>
      <c r="D465" s="4"/>
      <c r="E465" s="5"/>
      <c r="F465" s="4">
        <v>101</v>
      </c>
      <c r="G465" t="s">
        <v>77</v>
      </c>
      <c r="H465" s="6">
        <v>7.9</v>
      </c>
      <c r="I465">
        <v>750</v>
      </c>
      <c r="J465" s="4">
        <f>1000000/H465/I465</f>
        <v>168.77637130801685</v>
      </c>
      <c r="K465" s="4"/>
      <c r="L465" s="7"/>
      <c r="M465" s="6">
        <v>20.3</v>
      </c>
      <c r="N465" s="6"/>
      <c r="O465" s="6"/>
      <c r="P465" s="7"/>
      <c r="Q465" s="7"/>
      <c r="R465" s="7"/>
      <c r="S465" s="7"/>
      <c r="T465" s="7"/>
      <c r="U465" s="4"/>
      <c r="V465" s="7"/>
      <c r="W465" s="7"/>
      <c r="X465" s="7"/>
      <c r="Y465" s="7"/>
      <c r="Z465" s="7"/>
      <c r="AA465" s="7"/>
      <c r="AB465" s="4"/>
      <c r="AC465" s="7"/>
      <c r="AD465" s="7"/>
      <c r="AE465" s="7"/>
      <c r="AF465" s="7"/>
      <c r="AG465" s="7"/>
      <c r="AH465" s="7"/>
      <c r="AI465" s="8"/>
      <c r="AJ465" s="7"/>
      <c r="AK465" s="7"/>
      <c r="AL465" s="7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7"/>
      <c r="BB465" s="4"/>
      <c r="BC465" s="4"/>
      <c r="BD465" s="4"/>
      <c r="BE465" s="7"/>
      <c r="BF465" s="7"/>
      <c r="BG465" s="6"/>
      <c r="BH465" s="4"/>
      <c r="BI465" s="4"/>
      <c r="BJ465" s="4"/>
      <c r="BK465" s="4"/>
      <c r="BL465" s="6"/>
      <c r="BM465" s="6"/>
      <c r="BN465" s="6"/>
      <c r="BO465" s="6"/>
      <c r="BP465" s="6"/>
      <c r="BQ465" s="6"/>
      <c r="BR465" s="6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7"/>
      <c r="CD465" s="4"/>
      <c r="CE465" s="4"/>
      <c r="CF465" s="7"/>
      <c r="CG465" s="4"/>
      <c r="CH465" s="4"/>
      <c r="CI465" s="4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</row>
    <row r="466" spans="1:158" x14ac:dyDescent="0.25">
      <c r="A466" t="s">
        <v>88</v>
      </c>
      <c r="C466" s="5">
        <v>39566</v>
      </c>
      <c r="D466" s="4"/>
      <c r="E466" s="5"/>
      <c r="F466" s="4">
        <v>112</v>
      </c>
      <c r="G466" t="s">
        <v>77</v>
      </c>
      <c r="H466" s="6">
        <v>7.9</v>
      </c>
      <c r="I466">
        <v>750</v>
      </c>
      <c r="J466" s="4">
        <f>1000000/H466/I466</f>
        <v>168.77637130801685</v>
      </c>
      <c r="K466" s="4"/>
      <c r="L466" s="7"/>
      <c r="M466" s="7"/>
      <c r="N466" s="7"/>
      <c r="O466" s="7"/>
      <c r="P466" s="7"/>
      <c r="Q466" s="7"/>
      <c r="R466" s="7"/>
      <c r="S466" s="7"/>
      <c r="T466" s="7"/>
      <c r="U466" s="4">
        <v>337.58436585313797</v>
      </c>
      <c r="V466" s="7"/>
      <c r="W466" s="7"/>
      <c r="X466" s="7"/>
      <c r="Y466" s="7"/>
      <c r="Z466" s="7"/>
      <c r="AA466" s="7"/>
      <c r="AB466" s="4">
        <v>208.7462148076057</v>
      </c>
      <c r="AC466" s="7">
        <v>2.408711888955732</v>
      </c>
      <c r="AD466" s="7"/>
      <c r="AE466" s="7"/>
      <c r="AF466" s="7"/>
      <c r="AG466" s="7"/>
      <c r="AH466" s="7"/>
      <c r="AI466" s="8">
        <f>AC466/AB466</f>
        <v>1.1538948819626549E-2</v>
      </c>
      <c r="AJ466" s="7"/>
      <c r="AK466" s="7"/>
      <c r="AL466" s="7"/>
      <c r="AM466" s="4">
        <v>1.0161936441511525</v>
      </c>
      <c r="AN466" s="4"/>
      <c r="AO466" s="4"/>
      <c r="AP466" s="4"/>
      <c r="AQ466" s="4">
        <v>675.0342523334009</v>
      </c>
      <c r="AR466" s="4"/>
      <c r="AS466" s="4"/>
      <c r="AT466" s="4"/>
      <c r="AU466" s="4"/>
      <c r="AV466" s="4"/>
      <c r="AW466" s="4"/>
      <c r="AX466" s="4">
        <v>0</v>
      </c>
      <c r="AY466" s="4">
        <v>0</v>
      </c>
      <c r="AZ466" s="4">
        <v>676.05044597755216</v>
      </c>
      <c r="BA466" s="7"/>
      <c r="BB466" s="4"/>
      <c r="BC466" s="4">
        <f>U466+AB466+AZ466</f>
        <v>1222.3810266382957</v>
      </c>
      <c r="BD466" s="4"/>
      <c r="BE466" s="7">
        <f>AZ466/BC466</f>
        <v>0.55306032345477207</v>
      </c>
      <c r="BF466" s="7"/>
      <c r="BG466" s="6"/>
      <c r="BH466" s="4"/>
      <c r="BI466" s="4"/>
      <c r="BJ466" s="4"/>
      <c r="BK466" s="4"/>
      <c r="BL466" s="6"/>
      <c r="BM466" s="6"/>
      <c r="BN466" s="6"/>
      <c r="BO466" s="6"/>
      <c r="BP466" s="7">
        <f>U466/BC466</f>
        <v>0.27616950729474116</v>
      </c>
      <c r="BQ466" s="7">
        <f>AB466/BC466</f>
        <v>0.17077016925048691</v>
      </c>
      <c r="BR466" s="7">
        <f>AZ466/BC466</f>
        <v>0.55306032345477207</v>
      </c>
      <c r="BS466" s="4">
        <v>169.83897131847644</v>
      </c>
      <c r="BT466" s="4">
        <v>5.9776096714773681</v>
      </c>
      <c r="BU466" s="4">
        <v>163.86136164699906</v>
      </c>
      <c r="BV466" s="4">
        <v>0</v>
      </c>
      <c r="BW466" s="4"/>
      <c r="BX466" s="4"/>
      <c r="BY466" s="4"/>
      <c r="BZ466" s="4"/>
      <c r="CA466" s="4">
        <v>0</v>
      </c>
      <c r="CB466" s="4"/>
      <c r="CC466" s="7"/>
      <c r="CD466" s="4"/>
      <c r="CE466" s="4"/>
      <c r="CF466" s="7"/>
      <c r="CG466" s="4"/>
      <c r="CH466" s="4"/>
      <c r="CI466" s="4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</row>
    <row r="467" spans="1:158" x14ac:dyDescent="0.25">
      <c r="A467" t="s">
        <v>88</v>
      </c>
      <c r="C467" s="5">
        <v>39568</v>
      </c>
      <c r="D467" s="4">
        <v>7</v>
      </c>
      <c r="E467" t="s">
        <v>166</v>
      </c>
      <c r="F467" s="4">
        <v>114</v>
      </c>
      <c r="G467" t="s">
        <v>77</v>
      </c>
      <c r="H467" s="6">
        <v>7.9</v>
      </c>
      <c r="I467">
        <v>750</v>
      </c>
      <c r="J467" s="4">
        <f>1000000/H467/I467</f>
        <v>168.77637130801685</v>
      </c>
      <c r="K467" s="4"/>
      <c r="L467" s="7"/>
      <c r="M467" s="6">
        <v>22.3</v>
      </c>
      <c r="N467" s="6"/>
      <c r="O467" s="6"/>
      <c r="P467" s="7"/>
      <c r="Q467" s="7"/>
      <c r="R467" s="7"/>
      <c r="S467" s="7"/>
      <c r="T467" s="7"/>
      <c r="U467" s="4"/>
      <c r="V467" s="7"/>
      <c r="W467" s="7"/>
      <c r="X467" s="7"/>
      <c r="Y467" s="7"/>
      <c r="Z467" s="7"/>
      <c r="AA467" s="7"/>
      <c r="AB467" s="4"/>
      <c r="AC467" s="7"/>
      <c r="AD467" s="7"/>
      <c r="AE467" s="7"/>
      <c r="AF467" s="7"/>
      <c r="AG467" s="7"/>
      <c r="AH467" s="7"/>
      <c r="AI467" s="8"/>
      <c r="AJ467" s="7"/>
      <c r="AK467" s="7"/>
      <c r="AL467" s="7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7"/>
      <c r="BB467" s="4"/>
      <c r="BC467" s="4"/>
      <c r="BD467" s="4"/>
      <c r="BE467" s="7"/>
      <c r="BF467" s="7"/>
      <c r="BG467" s="6"/>
      <c r="BH467" s="4"/>
      <c r="BI467" s="4"/>
      <c r="BJ467" s="4"/>
      <c r="BK467" s="4"/>
      <c r="BL467" s="6"/>
      <c r="BM467" s="6"/>
      <c r="BN467" s="6"/>
      <c r="BO467" s="6"/>
      <c r="BP467" s="6"/>
      <c r="BQ467" s="6"/>
      <c r="BR467" s="6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7"/>
      <c r="CD467" s="4"/>
      <c r="CE467" s="4"/>
      <c r="CF467" s="7"/>
      <c r="CG467" s="4"/>
      <c r="CH467" s="4"/>
      <c r="CI467" s="4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</row>
    <row r="468" spans="1:158" x14ac:dyDescent="0.25">
      <c r="A468" t="s">
        <v>88</v>
      </c>
      <c r="C468" s="5">
        <v>39596</v>
      </c>
      <c r="D468" s="4"/>
      <c r="E468" s="5"/>
      <c r="F468" s="4">
        <v>142</v>
      </c>
      <c r="G468" t="s">
        <v>77</v>
      </c>
      <c r="H468" s="6">
        <v>7.9</v>
      </c>
      <c r="I468">
        <v>750</v>
      </c>
      <c r="J468" s="4">
        <f>1000000/H468/I468</f>
        <v>168.77637130801685</v>
      </c>
      <c r="K468" s="4"/>
      <c r="L468" s="7"/>
      <c r="M468" s="7"/>
      <c r="N468" s="7"/>
      <c r="O468" s="7"/>
      <c r="P468" s="7"/>
      <c r="Q468" s="7"/>
      <c r="R468" s="7"/>
      <c r="S468" s="7"/>
      <c r="T468" s="7"/>
      <c r="U468" s="4">
        <v>311.43118625481031</v>
      </c>
      <c r="V468" s="7"/>
      <c r="W468" s="7"/>
      <c r="X468" s="7"/>
      <c r="Y468" s="7"/>
      <c r="Z468" s="7"/>
      <c r="AA468" s="7"/>
      <c r="AB468" s="4">
        <v>100.05881981574066</v>
      </c>
      <c r="AC468" s="7">
        <v>1.5059618448472865</v>
      </c>
      <c r="AD468" s="7"/>
      <c r="AE468" s="7"/>
      <c r="AF468" s="7"/>
      <c r="AG468" s="7"/>
      <c r="AH468" s="7"/>
      <c r="AI468" s="8">
        <f>AC468/AB468</f>
        <v>1.505076561587005E-2</v>
      </c>
      <c r="AJ468" s="7"/>
      <c r="AK468" s="7"/>
      <c r="AL468" s="7"/>
      <c r="AM468" s="4">
        <v>0</v>
      </c>
      <c r="AN468" s="4"/>
      <c r="AO468" s="4"/>
      <c r="AP468" s="4"/>
      <c r="AQ468" s="4">
        <v>327.91047779519369</v>
      </c>
      <c r="AR468" s="4"/>
      <c r="AS468" s="4"/>
      <c r="AT468" s="4"/>
      <c r="AU468" s="4"/>
      <c r="AV468" s="4"/>
      <c r="AW468" s="4"/>
      <c r="AX468" s="4">
        <v>18.29967747081124</v>
      </c>
      <c r="AY468" s="4">
        <v>335.90671888492881</v>
      </c>
      <c r="AZ468" s="4">
        <v>682.11687415093365</v>
      </c>
      <c r="BA468" s="7"/>
      <c r="BB468" s="4"/>
      <c r="BC468" s="4">
        <f>U468+AB468+AZ468</f>
        <v>1093.6068802214845</v>
      </c>
      <c r="BD468" s="4"/>
      <c r="BE468" s="7">
        <f>AZ468/BC468</f>
        <v>0.6237313302315608</v>
      </c>
      <c r="BF468" s="7"/>
      <c r="BG468" s="6"/>
      <c r="BH468" s="4"/>
      <c r="BI468" s="4"/>
      <c r="BJ468" s="4"/>
      <c r="BK468" s="4"/>
      <c r="BL468" s="6"/>
      <c r="BM468" s="6"/>
      <c r="BN468" s="6"/>
      <c r="BO468" s="6"/>
      <c r="BP468" s="7">
        <f>U468/BC468</f>
        <v>0.28477434797386902</v>
      </c>
      <c r="BQ468" s="7">
        <f>AB468/BC468</f>
        <v>9.1494321794570357E-2</v>
      </c>
      <c r="BR468" s="7">
        <f>AZ468/BC468</f>
        <v>0.6237313302315608</v>
      </c>
      <c r="BS468" s="4">
        <v>140.48871542359961</v>
      </c>
      <c r="BT468" s="4">
        <v>0</v>
      </c>
      <c r="BU468" s="4">
        <v>65.180718220408878</v>
      </c>
      <c r="BV468" s="4">
        <v>68.899849986444437</v>
      </c>
      <c r="BW468" s="4"/>
      <c r="BX468" s="4"/>
      <c r="BY468" s="4"/>
      <c r="BZ468" s="4"/>
      <c r="CA468" s="4">
        <v>6.4081472167463005</v>
      </c>
      <c r="CB468" s="4"/>
      <c r="CC468" s="7"/>
      <c r="CD468" s="4"/>
      <c r="CE468" s="4"/>
      <c r="CF468" s="7"/>
      <c r="CG468" s="4"/>
      <c r="CH468" s="4"/>
      <c r="CI468" s="4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</row>
    <row r="469" spans="1:158" x14ac:dyDescent="0.25">
      <c r="A469" t="s">
        <v>88</v>
      </c>
      <c r="C469" s="5">
        <v>39610</v>
      </c>
      <c r="D469" s="4"/>
      <c r="E469" s="5"/>
      <c r="F469" s="4">
        <v>156</v>
      </c>
      <c r="G469" t="s">
        <v>77</v>
      </c>
      <c r="H469" s="6">
        <v>7.9</v>
      </c>
      <c r="I469">
        <v>750</v>
      </c>
      <c r="J469" s="4">
        <f>1000000/H469/I469</f>
        <v>168.77637130801685</v>
      </c>
      <c r="K469" s="4"/>
      <c r="L469" s="7"/>
      <c r="M469" s="7"/>
      <c r="N469" s="7"/>
      <c r="O469" s="7"/>
      <c r="P469" s="7"/>
      <c r="Q469" s="7"/>
      <c r="R469" s="7"/>
      <c r="S469" s="7"/>
      <c r="T469" s="7"/>
      <c r="U469" s="4">
        <v>366.03834972788428</v>
      </c>
      <c r="V469" s="7"/>
      <c r="W469" s="7"/>
      <c r="X469" s="7"/>
      <c r="Y469" s="7"/>
      <c r="Z469" s="7"/>
      <c r="AA469" s="7"/>
      <c r="AB469" s="4">
        <v>117.06723456038942</v>
      </c>
      <c r="AC469" s="7"/>
      <c r="AD469" s="7"/>
      <c r="AE469" s="7"/>
      <c r="AF469" s="7"/>
      <c r="AG469" s="7"/>
      <c r="AH469" s="7"/>
      <c r="AI469" s="8"/>
      <c r="AJ469" s="7"/>
      <c r="AK469" s="7"/>
      <c r="AL469" s="7"/>
      <c r="AM469" s="4">
        <v>0</v>
      </c>
      <c r="AN469" s="4"/>
      <c r="AO469" s="4"/>
      <c r="AP469" s="4"/>
      <c r="AQ469" s="4">
        <v>262.58831085420678</v>
      </c>
      <c r="AR469" s="4"/>
      <c r="AS469" s="4"/>
      <c r="AT469" s="4"/>
      <c r="AU469" s="4"/>
      <c r="AV469" s="4"/>
      <c r="AW469" s="4"/>
      <c r="AX469" s="4">
        <v>52.233123753507087</v>
      </c>
      <c r="AY469" s="4">
        <v>559.32123178852714</v>
      </c>
      <c r="AZ469" s="4">
        <v>874.14266639624111</v>
      </c>
      <c r="BA469" s="7"/>
      <c r="BB469" s="4"/>
      <c r="BC469" s="4">
        <f>U469+AB469+AZ469</f>
        <v>1357.2482506845149</v>
      </c>
      <c r="BD469" s="4"/>
      <c r="BE469" s="7">
        <f>AZ469/BC469</f>
        <v>0.64405510631925722</v>
      </c>
      <c r="BF469" s="7"/>
      <c r="BG469" s="6"/>
      <c r="BH469" s="4"/>
      <c r="BI469" s="4"/>
      <c r="BJ469" s="4"/>
      <c r="BK469" s="4"/>
      <c r="BL469" s="6"/>
      <c r="BM469" s="6"/>
      <c r="BN469" s="6"/>
      <c r="BO469" s="6"/>
      <c r="BP469" s="7">
        <f>U469/BC469</f>
        <v>0.26969152440850552</v>
      </c>
      <c r="BQ469" s="7">
        <f>AB469/BC469</f>
        <v>8.6253369272237188E-2</v>
      </c>
      <c r="BR469" s="7">
        <f>AZ469/BC469</f>
        <v>0.64405510631925722</v>
      </c>
      <c r="BS469" s="4">
        <v>180.88513673393501</v>
      </c>
      <c r="BT469" s="4">
        <v>0</v>
      </c>
      <c r="BU469" s="4">
        <v>56.907683466855964</v>
      </c>
      <c r="BV469" s="4">
        <v>101.62086333367137</v>
      </c>
      <c r="BW469" s="4"/>
      <c r="BX469" s="4"/>
      <c r="BY469" s="4"/>
      <c r="BZ469" s="4"/>
      <c r="CA469" s="4">
        <v>22.356589933407697</v>
      </c>
      <c r="CB469" s="4"/>
      <c r="CC469" s="7"/>
      <c r="CD469" s="4"/>
      <c r="CE469" s="4"/>
      <c r="CF469" s="7"/>
      <c r="CG469" s="4"/>
      <c r="CH469" s="4"/>
      <c r="CI469" s="4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</row>
    <row r="470" spans="1:158" x14ac:dyDescent="0.25">
      <c r="A470" t="s">
        <v>88</v>
      </c>
      <c r="C470" s="5">
        <v>39613</v>
      </c>
      <c r="D470" s="4">
        <v>8</v>
      </c>
      <c r="E470" s="5" t="s">
        <v>165</v>
      </c>
      <c r="F470" s="4">
        <v>159</v>
      </c>
      <c r="G470" t="s">
        <v>77</v>
      </c>
      <c r="H470" s="6">
        <v>7.9</v>
      </c>
      <c r="I470">
        <v>750</v>
      </c>
      <c r="J470" s="4">
        <f>1000000/H470/I470</f>
        <v>168.77637130801685</v>
      </c>
      <c r="K470" s="4"/>
      <c r="L470" s="7"/>
      <c r="M470" s="7"/>
      <c r="N470" s="7"/>
      <c r="O470" s="7"/>
      <c r="P470" s="7"/>
      <c r="Q470" s="7"/>
      <c r="R470" s="7"/>
      <c r="S470" s="7"/>
      <c r="T470" s="7"/>
      <c r="U470" s="4"/>
      <c r="V470" s="7"/>
      <c r="W470" s="7"/>
      <c r="X470" s="7"/>
      <c r="Y470" s="7"/>
      <c r="Z470" s="7"/>
      <c r="AA470" s="7"/>
      <c r="AB470" s="4"/>
      <c r="AC470" s="7"/>
      <c r="AD470" s="7"/>
      <c r="AE470" s="7"/>
      <c r="AF470" s="7"/>
      <c r="AG470" s="7"/>
      <c r="AH470" s="7"/>
      <c r="AI470" s="8"/>
      <c r="AJ470" s="7"/>
      <c r="AK470" s="7"/>
      <c r="AL470" s="7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7"/>
      <c r="BB470" s="4"/>
      <c r="BC470" s="4"/>
      <c r="BD470" s="4"/>
      <c r="BE470" s="7"/>
      <c r="BF470" s="7"/>
      <c r="BG470" s="6"/>
      <c r="BH470" s="4"/>
      <c r="BI470" s="4"/>
      <c r="BJ470" s="4"/>
      <c r="BK470" s="4"/>
      <c r="BL470" s="6"/>
      <c r="BM470" s="6"/>
      <c r="BN470" s="6"/>
      <c r="BO470" s="6"/>
      <c r="BP470" s="6"/>
      <c r="BQ470" s="6"/>
      <c r="BR470" s="6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7"/>
      <c r="CD470" s="4"/>
      <c r="CE470" s="4"/>
      <c r="CF470" s="7"/>
      <c r="CG470" s="4"/>
      <c r="CH470" s="4"/>
      <c r="CI470" s="4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</row>
    <row r="471" spans="1:158" x14ac:dyDescent="0.25">
      <c r="A471" t="s">
        <v>87</v>
      </c>
      <c r="C471" s="5">
        <v>38898</v>
      </c>
      <c r="D471" s="4">
        <v>9</v>
      </c>
      <c r="E471" s="5" t="s">
        <v>70</v>
      </c>
      <c r="F471" s="4">
        <v>175</v>
      </c>
      <c r="G471" t="s">
        <v>52</v>
      </c>
      <c r="H471" s="6">
        <v>7.9</v>
      </c>
      <c r="I471">
        <v>750</v>
      </c>
      <c r="J471" s="4">
        <f>1000000/H471/I471</f>
        <v>168.77637130801685</v>
      </c>
      <c r="K471" s="4"/>
      <c r="L471" s="7"/>
      <c r="M471" s="7"/>
      <c r="N471" s="7"/>
      <c r="O471" s="7"/>
      <c r="P471" s="7"/>
      <c r="Q471" s="7"/>
      <c r="R471" s="7"/>
      <c r="S471" s="7"/>
      <c r="T471" s="7"/>
      <c r="U471" s="4"/>
      <c r="V471" s="7"/>
      <c r="W471" s="7"/>
      <c r="X471" s="7"/>
      <c r="Y471" s="7"/>
      <c r="Z471" s="7"/>
      <c r="AA471" s="7"/>
      <c r="AB471" s="4"/>
      <c r="AC471" s="7"/>
      <c r="AD471" s="7"/>
      <c r="AE471" s="7"/>
      <c r="AF471" s="7"/>
      <c r="AG471" s="7"/>
      <c r="AH471" s="7"/>
      <c r="AI471" s="8"/>
      <c r="AJ471" s="7"/>
      <c r="AK471" s="7"/>
      <c r="AL471" s="7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>
        <v>744.36213382506276</v>
      </c>
      <c r="AZ471" s="4"/>
      <c r="BA471" s="7"/>
      <c r="BB471" s="4"/>
      <c r="BC471" s="4"/>
      <c r="BD471" s="4"/>
      <c r="BE471" s="7"/>
      <c r="BF471" s="4">
        <f>BH471*(1/(BG471/100))</f>
        <v>744.36213382506287</v>
      </c>
      <c r="BG471" s="6">
        <v>35.725000000000001</v>
      </c>
      <c r="BH471" s="4">
        <v>265.9233723090037</v>
      </c>
      <c r="BI471" s="4">
        <f>BF471-BH471</f>
        <v>478.43876151605917</v>
      </c>
      <c r="BJ471" s="4"/>
      <c r="BK471" s="4"/>
      <c r="BL471" s="6">
        <v>11.714686004801925</v>
      </c>
      <c r="BM471" s="6"/>
      <c r="BN471" s="6"/>
      <c r="BO471" s="6"/>
      <c r="BP471" s="6"/>
      <c r="BQ471" s="6"/>
      <c r="BR471" s="6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7"/>
      <c r="CD471" s="4"/>
      <c r="CE471" s="4"/>
      <c r="CF471" s="7"/>
      <c r="CG471" s="4"/>
      <c r="CH471" s="4"/>
      <c r="CI471" s="4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</row>
    <row r="472" spans="1:158" x14ac:dyDescent="0.25">
      <c r="A472" t="s">
        <v>87</v>
      </c>
      <c r="C472" s="5">
        <v>39454</v>
      </c>
      <c r="D472" s="4">
        <v>1</v>
      </c>
      <c r="E472" s="5" t="s">
        <v>167</v>
      </c>
      <c r="F472" s="4">
        <v>0</v>
      </c>
      <c r="G472" t="s">
        <v>52</v>
      </c>
      <c r="H472" s="6">
        <v>7.9</v>
      </c>
      <c r="I472">
        <v>750</v>
      </c>
      <c r="J472" s="4">
        <f>1000000/H472/I472</f>
        <v>168.77637130801685</v>
      </c>
      <c r="K472" s="4"/>
      <c r="L472" s="7"/>
      <c r="M472" s="7"/>
      <c r="N472" s="7"/>
      <c r="O472" s="7"/>
      <c r="P472" s="7"/>
      <c r="Q472" s="7"/>
      <c r="R472" s="7"/>
      <c r="S472" s="7"/>
      <c r="T472" s="7"/>
      <c r="U472" s="4"/>
      <c r="V472" s="7"/>
      <c r="W472" s="7"/>
      <c r="X472" s="7"/>
      <c r="Y472" s="7"/>
      <c r="Z472" s="7"/>
      <c r="AA472" s="7"/>
      <c r="AB472" s="4"/>
      <c r="AC472" s="7"/>
      <c r="AD472" s="7"/>
      <c r="AE472" s="7"/>
      <c r="AF472" s="7"/>
      <c r="AG472" s="7"/>
      <c r="AH472" s="7"/>
      <c r="AI472" s="8"/>
      <c r="AJ472" s="7"/>
      <c r="AK472" s="7"/>
      <c r="AL472" s="7"/>
      <c r="AM472" s="4">
        <v>0</v>
      </c>
      <c r="AN472" s="4"/>
      <c r="AO472" s="4"/>
      <c r="AP472" s="4"/>
      <c r="AQ472" s="4">
        <v>0</v>
      </c>
      <c r="AR472" s="4"/>
      <c r="AS472" s="4"/>
      <c r="AT472" s="4"/>
      <c r="AU472" s="4"/>
      <c r="AV472" s="4"/>
      <c r="AW472" s="4"/>
      <c r="AX472" s="4">
        <v>0</v>
      </c>
      <c r="AY472" s="4">
        <v>0</v>
      </c>
      <c r="AZ472" s="4"/>
      <c r="BA472" s="7"/>
      <c r="BB472" s="4"/>
      <c r="BC472" s="4"/>
      <c r="BD472" s="4"/>
      <c r="BE472" s="7"/>
      <c r="BF472" s="7"/>
      <c r="BG472" s="6"/>
      <c r="BH472" s="4"/>
      <c r="BI472" s="4"/>
      <c r="BJ472" s="4"/>
      <c r="BK472" s="4"/>
      <c r="BL472" s="6"/>
      <c r="BM472" s="6"/>
      <c r="BN472" s="6"/>
      <c r="BO472" s="6"/>
      <c r="BP472" s="6"/>
      <c r="BQ472" s="6"/>
      <c r="BR472" s="6"/>
      <c r="BS472" s="4">
        <v>0</v>
      </c>
      <c r="BT472" s="4">
        <v>0</v>
      </c>
      <c r="BU472" s="4">
        <v>0</v>
      </c>
      <c r="BV472" s="4">
        <v>0</v>
      </c>
      <c r="BW472" s="4"/>
      <c r="BX472" s="4"/>
      <c r="BY472" s="4"/>
      <c r="BZ472" s="4"/>
      <c r="CA472" s="4">
        <v>0</v>
      </c>
      <c r="CB472" s="4"/>
      <c r="CC472" s="7"/>
      <c r="CD472" s="4"/>
      <c r="CE472" s="4"/>
      <c r="CF472" s="7"/>
      <c r="CG472" s="4"/>
      <c r="CH472" s="4"/>
      <c r="CI472" s="4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</row>
    <row r="473" spans="1:158" x14ac:dyDescent="0.25">
      <c r="A473" t="s">
        <v>87</v>
      </c>
      <c r="C473" s="5">
        <v>39476</v>
      </c>
      <c r="D473" s="4"/>
      <c r="E473" s="5"/>
      <c r="F473" s="4">
        <v>22</v>
      </c>
      <c r="G473" t="s">
        <v>52</v>
      </c>
      <c r="H473" s="6">
        <v>7.9</v>
      </c>
      <c r="I473">
        <v>750</v>
      </c>
      <c r="J473" s="4">
        <f>1000000/H473/I473</f>
        <v>168.77637130801685</v>
      </c>
      <c r="K473" s="4"/>
      <c r="L473" s="7"/>
      <c r="M473" s="6">
        <v>7.3157894736842106</v>
      </c>
      <c r="N473" s="6"/>
      <c r="O473" s="6"/>
      <c r="P473" s="7"/>
      <c r="Q473" s="7"/>
      <c r="R473" s="7"/>
      <c r="S473" s="7"/>
      <c r="T473" s="7"/>
      <c r="U473" s="4"/>
      <c r="V473" s="7"/>
      <c r="W473" s="7"/>
      <c r="X473" s="7"/>
      <c r="Y473" s="7"/>
      <c r="Z473" s="7"/>
      <c r="AA473" s="7"/>
      <c r="AB473" s="4"/>
      <c r="AC473" s="7"/>
      <c r="AD473" s="7"/>
      <c r="AE473" s="7"/>
      <c r="AF473" s="7"/>
      <c r="AG473" s="7"/>
      <c r="AH473" s="7"/>
      <c r="AI473" s="8"/>
      <c r="AJ473" s="7"/>
      <c r="AK473" s="7"/>
      <c r="AL473" s="7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7"/>
      <c r="BB473" s="4"/>
      <c r="BC473" s="4"/>
      <c r="BD473" s="4"/>
      <c r="BE473" s="7"/>
      <c r="BF473" s="7"/>
      <c r="BG473" s="6"/>
      <c r="BH473" s="4"/>
      <c r="BI473" s="4"/>
      <c r="BJ473" s="4"/>
      <c r="BK473" s="4"/>
      <c r="BL473" s="6"/>
      <c r="BM473" s="6"/>
      <c r="BN473" s="6"/>
      <c r="BO473" s="6"/>
      <c r="BP473" s="6"/>
      <c r="BQ473" s="6"/>
      <c r="BR473" s="6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7"/>
      <c r="CD473" s="4"/>
      <c r="CE473" s="4"/>
      <c r="CF473" s="7"/>
      <c r="CG473" s="4"/>
      <c r="CH473" s="4"/>
      <c r="CI473" s="4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</row>
    <row r="474" spans="1:158" x14ac:dyDescent="0.25">
      <c r="A474" t="s">
        <v>87</v>
      </c>
      <c r="C474" s="5">
        <v>39478</v>
      </c>
      <c r="D474" s="4"/>
      <c r="E474" s="5"/>
      <c r="F474" s="4">
        <v>24</v>
      </c>
      <c r="G474" t="s">
        <v>52</v>
      </c>
      <c r="H474" s="6">
        <v>7.9</v>
      </c>
      <c r="I474">
        <v>750</v>
      </c>
      <c r="J474" s="4">
        <f>1000000/H474/I474</f>
        <v>168.77637130801685</v>
      </c>
      <c r="K474" s="4"/>
      <c r="L474" s="7"/>
      <c r="M474" s="7"/>
      <c r="N474" s="7"/>
      <c r="O474" s="7"/>
      <c r="P474" s="7"/>
      <c r="Q474" s="7"/>
      <c r="R474" s="7"/>
      <c r="S474" s="7"/>
      <c r="T474" s="7"/>
      <c r="U474" s="4"/>
      <c r="V474" s="7"/>
      <c r="W474" s="7"/>
      <c r="X474" s="7"/>
      <c r="Y474" s="7"/>
      <c r="Z474" s="7"/>
      <c r="AA474" s="7"/>
      <c r="AB474" s="4"/>
      <c r="AC474" s="7">
        <v>0.20508223684210525</v>
      </c>
      <c r="AD474" s="7"/>
      <c r="AE474" s="7"/>
      <c r="AF474" s="7"/>
      <c r="AG474" s="7"/>
      <c r="AH474" s="7"/>
      <c r="AI474" s="8"/>
      <c r="AJ474" s="7"/>
      <c r="AK474" s="7"/>
      <c r="AL474" s="7"/>
      <c r="AM474" s="4">
        <v>0</v>
      </c>
      <c r="AN474" s="4"/>
      <c r="AO474" s="4"/>
      <c r="AP474" s="4"/>
      <c r="AQ474" s="4">
        <v>0</v>
      </c>
      <c r="AR474" s="4"/>
      <c r="AS474" s="4"/>
      <c r="AT474" s="4"/>
      <c r="AU474" s="4"/>
      <c r="AV474" s="4"/>
      <c r="AW474" s="4"/>
      <c r="AX474" s="4">
        <v>0</v>
      </c>
      <c r="AY474" s="4">
        <v>0</v>
      </c>
      <c r="AZ474" s="4"/>
      <c r="BA474" s="7"/>
      <c r="BB474" s="4"/>
      <c r="BC474" s="4"/>
      <c r="BD474" s="4"/>
      <c r="BE474" s="7"/>
      <c r="BF474" s="7"/>
      <c r="BG474" s="6"/>
      <c r="BH474" s="4"/>
      <c r="BI474" s="4"/>
      <c r="BJ474" s="4"/>
      <c r="BK474" s="4"/>
      <c r="BL474" s="6"/>
      <c r="BM474" s="6"/>
      <c r="BN474" s="6"/>
      <c r="BO474" s="6"/>
      <c r="BP474" s="6"/>
      <c r="BQ474" s="6"/>
      <c r="BR474" s="6"/>
      <c r="BS474" s="4">
        <v>0</v>
      </c>
      <c r="BT474" s="4">
        <v>0</v>
      </c>
      <c r="BU474" s="4">
        <v>0</v>
      </c>
      <c r="BV474" s="4">
        <v>0</v>
      </c>
      <c r="BW474" s="4"/>
      <c r="BX474" s="4"/>
      <c r="BY474" s="4"/>
      <c r="BZ474" s="4"/>
      <c r="CA474" s="4">
        <v>0</v>
      </c>
      <c r="CB474" s="4"/>
      <c r="CC474" s="7"/>
      <c r="CD474" s="4"/>
      <c r="CE474" s="4"/>
      <c r="CF474" s="7"/>
      <c r="CG474" s="4"/>
      <c r="CH474" s="4"/>
      <c r="CI474" s="4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</row>
    <row r="475" spans="1:158" x14ac:dyDescent="0.25">
      <c r="A475" t="s">
        <v>87</v>
      </c>
      <c r="C475" s="5">
        <v>39480</v>
      </c>
      <c r="D475" s="4">
        <v>4</v>
      </c>
      <c r="E475" t="s">
        <v>168</v>
      </c>
      <c r="F475" s="4">
        <v>26</v>
      </c>
      <c r="G475" t="s">
        <v>52</v>
      </c>
      <c r="H475" s="6">
        <v>7.9</v>
      </c>
      <c r="I475">
        <v>750</v>
      </c>
      <c r="J475" s="4">
        <f>1000000/H475/I475</f>
        <v>168.77637130801685</v>
      </c>
      <c r="K475" s="4"/>
      <c r="L475" s="7"/>
      <c r="M475" s="7"/>
      <c r="N475" s="7"/>
      <c r="O475" s="7"/>
      <c r="P475" s="7"/>
      <c r="Q475" s="7"/>
      <c r="R475" s="7"/>
      <c r="S475" s="7"/>
      <c r="T475" s="7"/>
      <c r="U475" s="4"/>
      <c r="V475" s="7"/>
      <c r="W475" s="7"/>
      <c r="X475" s="7"/>
      <c r="Y475" s="7"/>
      <c r="Z475" s="7"/>
      <c r="AA475" s="7"/>
      <c r="AB475" s="4"/>
      <c r="AC475" s="7"/>
      <c r="AD475" s="7"/>
      <c r="AE475" s="7"/>
      <c r="AF475" s="7"/>
      <c r="AG475" s="7"/>
      <c r="AH475" s="7"/>
      <c r="AI475" s="8"/>
      <c r="AJ475" s="7"/>
      <c r="AK475" s="7"/>
      <c r="AL475" s="7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7"/>
      <c r="BB475" s="4"/>
      <c r="BC475" s="4"/>
      <c r="BD475" s="4"/>
      <c r="BE475" s="7"/>
      <c r="BF475" s="7"/>
      <c r="BG475" s="6"/>
      <c r="BH475" s="4"/>
      <c r="BI475" s="4"/>
      <c r="BJ475" s="4"/>
      <c r="BK475" s="4"/>
      <c r="BL475" s="6"/>
      <c r="BM475" s="6"/>
      <c r="BN475" s="6"/>
      <c r="BO475" s="6"/>
      <c r="BP475" s="6"/>
      <c r="BQ475" s="6"/>
      <c r="BR475" s="6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7"/>
      <c r="CD475" s="4"/>
      <c r="CE475" s="4"/>
      <c r="CF475" s="7"/>
      <c r="CG475" s="4"/>
      <c r="CH475" s="4"/>
      <c r="CI475" s="4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</row>
    <row r="476" spans="1:158" x14ac:dyDescent="0.25">
      <c r="A476" t="s">
        <v>87</v>
      </c>
      <c r="C476" s="5">
        <v>39485</v>
      </c>
      <c r="D476" s="4"/>
      <c r="E476" s="5"/>
      <c r="F476" s="4">
        <v>31</v>
      </c>
      <c r="G476" t="s">
        <v>52</v>
      </c>
      <c r="H476" s="6">
        <v>7.9</v>
      </c>
      <c r="I476">
        <v>750</v>
      </c>
      <c r="J476" s="4">
        <f>1000000/H476/I476</f>
        <v>168.77637130801685</v>
      </c>
      <c r="K476" s="4"/>
      <c r="L476" s="7"/>
      <c r="M476" s="6">
        <v>8.6999999999999993</v>
      </c>
      <c r="N476" s="6"/>
      <c r="O476" s="6"/>
      <c r="P476" s="7"/>
      <c r="Q476" s="7"/>
      <c r="R476" s="7"/>
      <c r="S476" s="7"/>
      <c r="T476" s="7"/>
      <c r="U476" s="4"/>
      <c r="V476" s="7"/>
      <c r="W476" s="7"/>
      <c r="X476" s="7"/>
      <c r="Y476" s="7"/>
      <c r="Z476" s="7"/>
      <c r="AA476" s="7"/>
      <c r="AB476" s="4"/>
      <c r="AC476" s="7"/>
      <c r="AD476" s="7"/>
      <c r="AE476" s="7"/>
      <c r="AF476" s="7"/>
      <c r="AG476" s="7"/>
      <c r="AH476" s="7"/>
      <c r="AI476" s="8"/>
      <c r="AJ476" s="7"/>
      <c r="AK476" s="7"/>
      <c r="AL476" s="7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7"/>
      <c r="BB476" s="4"/>
      <c r="BC476" s="4"/>
      <c r="BD476" s="4"/>
      <c r="BE476" s="7"/>
      <c r="BF476" s="7"/>
      <c r="BG476" s="6"/>
      <c r="BH476" s="4"/>
      <c r="BI476" s="4"/>
      <c r="BJ476" s="4"/>
      <c r="BK476" s="4"/>
      <c r="BL476" s="6"/>
      <c r="BM476" s="6"/>
      <c r="BN476" s="6"/>
      <c r="BO476" s="6"/>
      <c r="BP476" s="6"/>
      <c r="BQ476" s="6"/>
      <c r="BR476" s="6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7"/>
      <c r="CD476" s="4"/>
      <c r="CE476" s="4"/>
      <c r="CF476" s="7"/>
      <c r="CG476" s="4"/>
      <c r="CH476" s="4"/>
      <c r="CI476" s="4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</row>
    <row r="477" spans="1:158" x14ac:dyDescent="0.25">
      <c r="A477" t="s">
        <v>87</v>
      </c>
      <c r="C477" s="5">
        <v>39491</v>
      </c>
      <c r="D477" s="4"/>
      <c r="E477" s="5"/>
      <c r="F477" s="4">
        <v>37</v>
      </c>
      <c r="G477" t="s">
        <v>52</v>
      </c>
      <c r="H477" s="6">
        <v>7.9</v>
      </c>
      <c r="I477">
        <v>750</v>
      </c>
      <c r="J477" s="4">
        <f>1000000/H477/I477</f>
        <v>168.77637130801685</v>
      </c>
      <c r="K477" s="4"/>
      <c r="L477" s="7"/>
      <c r="M477" s="6">
        <v>11.25</v>
      </c>
      <c r="N477" s="6"/>
      <c r="O477" s="6"/>
      <c r="P477" s="7"/>
      <c r="Q477" s="7"/>
      <c r="R477" s="7"/>
      <c r="S477" s="7"/>
      <c r="T477" s="7"/>
      <c r="U477" s="4"/>
      <c r="V477" s="7"/>
      <c r="W477" s="7"/>
      <c r="X477" s="7"/>
      <c r="Y477" s="7"/>
      <c r="Z477" s="7"/>
      <c r="AA477" s="7"/>
      <c r="AB477" s="4"/>
      <c r="AC477" s="7"/>
      <c r="AD477" s="7"/>
      <c r="AE477" s="7"/>
      <c r="AF477" s="7"/>
      <c r="AG477" s="7"/>
      <c r="AH477" s="7"/>
      <c r="AI477" s="8"/>
      <c r="AJ477" s="7"/>
      <c r="AK477" s="7"/>
      <c r="AL477" s="7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7"/>
      <c r="BB477" s="4"/>
      <c r="BC477" s="4"/>
      <c r="BD477" s="4"/>
      <c r="BE477" s="7"/>
      <c r="BF477" s="7"/>
      <c r="BG477" s="6"/>
      <c r="BH477" s="4"/>
      <c r="BI477" s="4"/>
      <c r="BJ477" s="4"/>
      <c r="BK477" s="4"/>
      <c r="BL477" s="6"/>
      <c r="BM477" s="6"/>
      <c r="BN477" s="6"/>
      <c r="BO477" s="6"/>
      <c r="BP477" s="6"/>
      <c r="BQ477" s="6"/>
      <c r="BR477" s="6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7"/>
      <c r="CD477" s="4"/>
      <c r="CE477" s="4"/>
      <c r="CF477" s="7"/>
      <c r="CG477" s="4"/>
      <c r="CH477" s="4"/>
      <c r="CI477" s="4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</row>
    <row r="478" spans="1:158" x14ac:dyDescent="0.25">
      <c r="A478" t="s">
        <v>87</v>
      </c>
      <c r="C478" s="5">
        <v>39496</v>
      </c>
      <c r="D478" s="4"/>
      <c r="E478" s="5"/>
      <c r="F478" s="4">
        <v>42</v>
      </c>
      <c r="G478" t="s">
        <v>52</v>
      </c>
      <c r="H478" s="6">
        <v>7.9</v>
      </c>
      <c r="I478">
        <v>750</v>
      </c>
      <c r="J478" s="4">
        <f>1000000/H478/I478</f>
        <v>168.77637130801685</v>
      </c>
      <c r="K478" s="4"/>
      <c r="L478" s="7"/>
      <c r="M478" s="6">
        <v>12.1</v>
      </c>
      <c r="N478" s="6"/>
      <c r="O478" s="6"/>
      <c r="P478" s="7"/>
      <c r="Q478" s="7"/>
      <c r="R478" s="7"/>
      <c r="S478" s="7"/>
      <c r="T478" s="7"/>
      <c r="U478" s="4"/>
      <c r="V478" s="7"/>
      <c r="W478" s="7"/>
      <c r="X478" s="7"/>
      <c r="Y478" s="7"/>
      <c r="Z478" s="7"/>
      <c r="AA478" s="7"/>
      <c r="AB478" s="4"/>
      <c r="AC478" s="7"/>
      <c r="AD478" s="7"/>
      <c r="AE478" s="7"/>
      <c r="AF478" s="7"/>
      <c r="AG478" s="7"/>
      <c r="AH478" s="7"/>
      <c r="AI478" s="8"/>
      <c r="AJ478" s="7"/>
      <c r="AK478" s="7"/>
      <c r="AL478" s="7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7"/>
      <c r="BB478" s="4"/>
      <c r="BC478" s="4"/>
      <c r="BD478" s="4"/>
      <c r="BE478" s="7"/>
      <c r="BF478" s="7"/>
      <c r="BG478" s="6"/>
      <c r="BH478" s="4"/>
      <c r="BI478" s="4"/>
      <c r="BJ478" s="4"/>
      <c r="BK478" s="4"/>
      <c r="BL478" s="6"/>
      <c r="BM478" s="6"/>
      <c r="BN478" s="6"/>
      <c r="BO478" s="6"/>
      <c r="BP478" s="6"/>
      <c r="BQ478" s="6"/>
      <c r="BR478" s="6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7"/>
      <c r="CD478" s="4"/>
      <c r="CE478" s="4"/>
      <c r="CF478" s="7"/>
      <c r="CG478" s="4"/>
      <c r="CH478" s="4"/>
      <c r="CI478" s="4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</row>
    <row r="479" spans="1:158" x14ac:dyDescent="0.25">
      <c r="A479" t="s">
        <v>87</v>
      </c>
      <c r="C479" s="5">
        <v>39504</v>
      </c>
      <c r="D479" s="4"/>
      <c r="E479" s="5"/>
      <c r="F479" s="4">
        <v>50</v>
      </c>
      <c r="G479" t="s">
        <v>52</v>
      </c>
      <c r="H479" s="6">
        <v>7.9</v>
      </c>
      <c r="I479">
        <v>750</v>
      </c>
      <c r="J479" s="4">
        <f>1000000/H479/I479</f>
        <v>168.77637130801685</v>
      </c>
      <c r="K479" s="4"/>
      <c r="L479" s="7"/>
      <c r="M479" s="6">
        <v>13.1</v>
      </c>
      <c r="N479" s="6"/>
      <c r="O479" s="6"/>
      <c r="P479" s="7"/>
      <c r="Q479" s="7"/>
      <c r="R479" s="7"/>
      <c r="S479" s="7"/>
      <c r="T479" s="7"/>
      <c r="U479" s="4"/>
      <c r="V479" s="7"/>
      <c r="W479" s="7"/>
      <c r="X479" s="7"/>
      <c r="Y479" s="7"/>
      <c r="Z479" s="7"/>
      <c r="AA479" s="7"/>
      <c r="AB479" s="4"/>
      <c r="AC479" s="7">
        <v>2.543608552631579</v>
      </c>
      <c r="AD479" s="7"/>
      <c r="AE479" s="7"/>
      <c r="AF479" s="7"/>
      <c r="AG479" s="7"/>
      <c r="AH479" s="7"/>
      <c r="AI479" s="8"/>
      <c r="AJ479" s="7"/>
      <c r="AK479" s="7"/>
      <c r="AL479" s="7"/>
      <c r="AM479" s="4">
        <v>0</v>
      </c>
      <c r="AN479" s="4"/>
      <c r="AO479" s="4"/>
      <c r="AP479" s="4"/>
      <c r="AQ479" s="4">
        <v>0</v>
      </c>
      <c r="AR479" s="4"/>
      <c r="AS479" s="4"/>
      <c r="AT479" s="4"/>
      <c r="AU479" s="4"/>
      <c r="AV479" s="4"/>
      <c r="AW479" s="4"/>
      <c r="AX479" s="4">
        <v>0</v>
      </c>
      <c r="AY479" s="4">
        <v>0</v>
      </c>
      <c r="AZ479" s="4"/>
      <c r="BA479" s="7"/>
      <c r="BB479" s="4"/>
      <c r="BC479" s="4"/>
      <c r="BD479" s="4"/>
      <c r="BE479" s="7"/>
      <c r="BF479" s="7"/>
      <c r="BG479" s="6"/>
      <c r="BH479" s="4"/>
      <c r="BI479" s="4"/>
      <c r="BJ479" s="4"/>
      <c r="BK479" s="4"/>
      <c r="BL479" s="6"/>
      <c r="BM479" s="6"/>
      <c r="BN479" s="6"/>
      <c r="BO479" s="6"/>
      <c r="BP479" s="6"/>
      <c r="BQ479" s="6"/>
      <c r="BR479" s="6"/>
      <c r="BS479" s="4">
        <v>0</v>
      </c>
      <c r="BT479" s="4">
        <v>0</v>
      </c>
      <c r="BU479" s="4">
        <v>0</v>
      </c>
      <c r="BV479" s="4">
        <v>0</v>
      </c>
      <c r="BW479" s="4"/>
      <c r="BX479" s="4"/>
      <c r="BY479" s="4"/>
      <c r="BZ479" s="4"/>
      <c r="CA479" s="4">
        <v>0</v>
      </c>
      <c r="CB479" s="4"/>
      <c r="CC479" s="7"/>
      <c r="CD479" s="4"/>
      <c r="CE479" s="4"/>
      <c r="CF479" s="7"/>
      <c r="CG479" s="4"/>
      <c r="CH479" s="4"/>
      <c r="CI479" s="4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</row>
    <row r="480" spans="1:158" x14ac:dyDescent="0.25">
      <c r="A480" t="s">
        <v>87</v>
      </c>
      <c r="C480" s="5">
        <v>39509</v>
      </c>
      <c r="D480" s="4">
        <v>5</v>
      </c>
      <c r="E480" t="s">
        <v>164</v>
      </c>
      <c r="F480" s="4">
        <v>55</v>
      </c>
      <c r="G480" t="s">
        <v>52</v>
      </c>
      <c r="H480" s="6">
        <v>7.9</v>
      </c>
      <c r="I480">
        <v>750</v>
      </c>
      <c r="J480" s="4">
        <f>1000000/H480/I480</f>
        <v>168.77637130801685</v>
      </c>
      <c r="K480" s="4"/>
      <c r="L480" s="7"/>
      <c r="M480" s="7"/>
      <c r="N480" s="7"/>
      <c r="O480" s="7"/>
      <c r="P480" s="7"/>
      <c r="Q480" s="7"/>
      <c r="R480" s="7"/>
      <c r="S480" s="7"/>
      <c r="T480" s="7"/>
      <c r="U480" s="4"/>
      <c r="V480" s="7"/>
      <c r="W480" s="7"/>
      <c r="X480" s="7"/>
      <c r="Y480" s="7"/>
      <c r="Z480" s="7"/>
      <c r="AA480" s="7"/>
      <c r="AB480" s="4"/>
      <c r="AC480" s="7"/>
      <c r="AD480" s="7"/>
      <c r="AE480" s="7"/>
      <c r="AF480" s="7"/>
      <c r="AG480" s="7"/>
      <c r="AH480" s="7"/>
      <c r="AI480" s="8"/>
      <c r="AJ480" s="7"/>
      <c r="AK480" s="7"/>
      <c r="AL480" s="7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7"/>
      <c r="BB480" s="4"/>
      <c r="BC480" s="4"/>
      <c r="BD480" s="4"/>
      <c r="BE480" s="7"/>
      <c r="BF480" s="7"/>
      <c r="BG480" s="6"/>
      <c r="BH480" s="4"/>
      <c r="BI480" s="4"/>
      <c r="BJ480" s="4"/>
      <c r="BK480" s="4"/>
      <c r="BL480" s="6"/>
      <c r="BM480" s="6"/>
      <c r="BN480" s="6"/>
      <c r="BO480" s="6"/>
      <c r="BP480" s="6"/>
      <c r="BQ480" s="6"/>
      <c r="BR480" s="6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7"/>
      <c r="CD480" s="4"/>
      <c r="CE480" s="4"/>
      <c r="CF480" s="7"/>
      <c r="CG480" s="4"/>
      <c r="CH480" s="4"/>
      <c r="CI480" s="4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</row>
    <row r="481" spans="1:158" x14ac:dyDescent="0.25">
      <c r="A481" t="s">
        <v>87</v>
      </c>
      <c r="C481" s="5">
        <v>39510</v>
      </c>
      <c r="D481" s="4"/>
      <c r="E481" s="5"/>
      <c r="F481" s="4">
        <v>56</v>
      </c>
      <c r="G481" t="s">
        <v>52</v>
      </c>
      <c r="H481" s="6">
        <v>7.9</v>
      </c>
      <c r="I481">
        <v>750</v>
      </c>
      <c r="J481" s="4">
        <f>1000000/H481/I481</f>
        <v>168.77637130801685</v>
      </c>
      <c r="K481" s="4"/>
      <c r="L481" s="7"/>
      <c r="M481" s="6">
        <v>14.7</v>
      </c>
      <c r="N481" s="6"/>
      <c r="O481" s="6"/>
      <c r="P481" s="7"/>
      <c r="Q481" s="7"/>
      <c r="R481" s="7"/>
      <c r="S481" s="7"/>
      <c r="T481" s="7"/>
      <c r="U481" s="4">
        <v>182.74262920009809</v>
      </c>
      <c r="V481" s="7"/>
      <c r="W481" s="7"/>
      <c r="X481" s="7"/>
      <c r="Y481" s="7"/>
      <c r="Z481" s="7"/>
      <c r="AA481" s="7"/>
      <c r="AB481" s="4">
        <v>166.35023749428638</v>
      </c>
      <c r="AC481" s="7">
        <v>2.9953061343394083</v>
      </c>
      <c r="AD481" s="7"/>
      <c r="AE481" s="7"/>
      <c r="AF481" s="7"/>
      <c r="AG481" s="7"/>
      <c r="AH481" s="7"/>
      <c r="AI481" s="8">
        <f>AC481/AB481</f>
        <v>1.8006022590994424E-2</v>
      </c>
      <c r="AJ481" s="7"/>
      <c r="AK481" s="7"/>
      <c r="AL481" s="7"/>
      <c r="AM481" s="4">
        <v>6.1810863114817423</v>
      </c>
      <c r="AN481" s="4"/>
      <c r="AO481" s="4"/>
      <c r="AP481" s="4"/>
      <c r="AQ481" s="4">
        <v>1.6127588573254386</v>
      </c>
      <c r="AR481" s="4"/>
      <c r="AS481" s="4"/>
      <c r="AT481" s="4"/>
      <c r="AU481" s="4"/>
      <c r="AV481" s="4"/>
      <c r="AW481" s="4"/>
      <c r="AX481" s="4">
        <v>0</v>
      </c>
      <c r="AY481" s="4">
        <v>0</v>
      </c>
      <c r="AZ481" s="4">
        <v>7.7938451688071808</v>
      </c>
      <c r="BA481" s="7"/>
      <c r="BB481" s="4"/>
      <c r="BC481" s="4">
        <f>U481+AB481+AZ481</f>
        <v>356.88671186319169</v>
      </c>
      <c r="BD481" s="4"/>
      <c r="BE481" s="7">
        <f>AZ481/BC481</f>
        <v>2.1838429142172319E-2</v>
      </c>
      <c r="BF481" s="7"/>
      <c r="BG481" s="6"/>
      <c r="BH481" s="4"/>
      <c r="BI481" s="4"/>
      <c r="BJ481" s="4"/>
      <c r="BK481" s="4"/>
      <c r="BL481" s="6"/>
      <c r="BM481" s="6"/>
      <c r="BN481" s="6"/>
      <c r="BO481" s="6"/>
      <c r="BP481" s="7">
        <f>U481/BC481</f>
        <v>0.51204660505866728</v>
      </c>
      <c r="BQ481" s="7">
        <f>AB481/BC481</f>
        <v>0.46611496579916029</v>
      </c>
      <c r="BR481" s="7">
        <f>AZ481/BC481</f>
        <v>2.1838429142172319E-2</v>
      </c>
      <c r="BS481" s="4">
        <v>97.90487013030129</v>
      </c>
      <c r="BT481" s="4">
        <v>92.316901167388295</v>
      </c>
      <c r="BU481" s="4">
        <v>5.5879689629129974</v>
      </c>
      <c r="BV481" s="4">
        <v>0</v>
      </c>
      <c r="BW481" s="4"/>
      <c r="BX481" s="4"/>
      <c r="BY481" s="4"/>
      <c r="BZ481" s="4"/>
      <c r="CA481" s="4">
        <v>0</v>
      </c>
      <c r="CB481" s="4"/>
      <c r="CC481" s="7"/>
      <c r="CD481" s="4"/>
      <c r="CE481" s="4"/>
      <c r="CF481" s="7"/>
      <c r="CG481" s="4"/>
      <c r="CH481" s="4"/>
      <c r="CI481" s="4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</row>
    <row r="482" spans="1:158" x14ac:dyDescent="0.25">
      <c r="A482" t="s">
        <v>87</v>
      </c>
      <c r="C482" s="5">
        <v>39514</v>
      </c>
      <c r="D482" s="4"/>
      <c r="E482" s="5"/>
      <c r="F482" s="4">
        <v>60</v>
      </c>
      <c r="G482" t="s">
        <v>52</v>
      </c>
      <c r="H482" s="6">
        <v>7.9</v>
      </c>
      <c r="I482">
        <v>750</v>
      </c>
      <c r="J482" s="4">
        <f>1000000/H482/I482</f>
        <v>168.77637130801685</v>
      </c>
      <c r="K482" s="4"/>
      <c r="L482" s="7"/>
      <c r="M482" s="6">
        <v>17.05</v>
      </c>
      <c r="N482" s="6"/>
      <c r="O482" s="6"/>
      <c r="P482" s="7"/>
      <c r="Q482" s="7"/>
      <c r="R482" s="7"/>
      <c r="S482" s="7"/>
      <c r="T482" s="7"/>
      <c r="U482" s="4"/>
      <c r="V482" s="7"/>
      <c r="W482" s="7"/>
      <c r="X482" s="7"/>
      <c r="Y482" s="7"/>
      <c r="Z482" s="7"/>
      <c r="AA482" s="7"/>
      <c r="AB482" s="4"/>
      <c r="AC482" s="7"/>
      <c r="AD482" s="7"/>
      <c r="AE482" s="7"/>
      <c r="AF482" s="7"/>
      <c r="AG482" s="7"/>
      <c r="AH482" s="7"/>
      <c r="AI482" s="8"/>
      <c r="AJ482" s="7"/>
      <c r="AK482" s="7"/>
      <c r="AL482" s="7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7"/>
      <c r="BB482" s="4"/>
      <c r="BC482" s="4"/>
      <c r="BD482" s="4"/>
      <c r="BE482" s="7"/>
      <c r="BF482" s="7"/>
      <c r="BG482" s="6"/>
      <c r="BH482" s="4"/>
      <c r="BI482" s="4"/>
      <c r="BJ482" s="4"/>
      <c r="BK482" s="4"/>
      <c r="BL482" s="6"/>
      <c r="BM482" s="6"/>
      <c r="BN482" s="6"/>
      <c r="BO482" s="6"/>
      <c r="BP482" s="6"/>
      <c r="BQ482" s="6"/>
      <c r="BR482" s="6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7"/>
      <c r="CD482" s="4"/>
      <c r="CE482" s="4"/>
      <c r="CF482" s="7"/>
      <c r="CG482" s="4"/>
      <c r="CH482" s="4"/>
      <c r="CI482" s="4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</row>
    <row r="483" spans="1:158" x14ac:dyDescent="0.25">
      <c r="A483" t="s">
        <v>87</v>
      </c>
      <c r="C483" s="5">
        <v>39524</v>
      </c>
      <c r="D483" s="4"/>
      <c r="E483" s="5"/>
      <c r="F483" s="4">
        <v>70</v>
      </c>
      <c r="G483" t="s">
        <v>52</v>
      </c>
      <c r="H483" s="6">
        <v>7.9</v>
      </c>
      <c r="I483">
        <v>750</v>
      </c>
      <c r="J483" s="4">
        <f>1000000/H483/I483</f>
        <v>168.77637130801685</v>
      </c>
      <c r="K483" s="4"/>
      <c r="L483" s="7"/>
      <c r="M483" s="6">
        <v>18.55</v>
      </c>
      <c r="N483" s="6"/>
      <c r="O483" s="6"/>
      <c r="P483" s="7"/>
      <c r="Q483" s="7"/>
      <c r="R483" s="7"/>
      <c r="S483" s="7"/>
      <c r="T483" s="7"/>
      <c r="U483" s="4">
        <v>387.60775552654331</v>
      </c>
      <c r="V483" s="7"/>
      <c r="W483" s="7"/>
      <c r="X483" s="7"/>
      <c r="Y483" s="7"/>
      <c r="Z483" s="7"/>
      <c r="AA483" s="7"/>
      <c r="AB483" s="4">
        <v>240.21457256919194</v>
      </c>
      <c r="AC483" s="7">
        <v>3.2655250956522468</v>
      </c>
      <c r="AD483" s="7"/>
      <c r="AE483" s="7"/>
      <c r="AF483" s="7"/>
      <c r="AG483" s="7"/>
      <c r="AH483" s="7"/>
      <c r="AI483" s="8">
        <f>AC483/AB483</f>
        <v>1.3594200637896927E-2</v>
      </c>
      <c r="AJ483" s="7"/>
      <c r="AK483" s="7"/>
      <c r="AL483" s="7"/>
      <c r="AM483" s="4">
        <v>19.782756010747967</v>
      </c>
      <c r="AN483" s="4"/>
      <c r="AO483" s="4"/>
      <c r="AP483" s="4"/>
      <c r="AQ483" s="4">
        <v>24.947745563030523</v>
      </c>
      <c r="AR483" s="4"/>
      <c r="AS483" s="4"/>
      <c r="AT483" s="4"/>
      <c r="AU483" s="4"/>
      <c r="AV483" s="4"/>
      <c r="AW483" s="4"/>
      <c r="AX483" s="4">
        <v>0</v>
      </c>
      <c r="AY483" s="4">
        <v>0</v>
      </c>
      <c r="AZ483" s="4">
        <v>44.730501573778483</v>
      </c>
      <c r="BA483" s="7"/>
      <c r="BB483" s="4"/>
      <c r="BC483" s="4">
        <f>U483+AB483+AZ483</f>
        <v>672.5528296695137</v>
      </c>
      <c r="BD483" s="4"/>
      <c r="BE483" s="7">
        <f>AZ483/BC483</f>
        <v>6.650853226765642E-2</v>
      </c>
      <c r="BF483" s="7"/>
      <c r="BG483" s="6"/>
      <c r="BH483" s="4"/>
      <c r="BI483" s="4"/>
      <c r="BJ483" s="4"/>
      <c r="BK483" s="4"/>
      <c r="BL483" s="6"/>
      <c r="BM483" s="6"/>
      <c r="BN483" s="6"/>
      <c r="BO483" s="6"/>
      <c r="BP483" s="7">
        <f>U483/BC483</f>
        <v>0.57632313541377889</v>
      </c>
      <c r="BQ483" s="7">
        <f>AB483/BC483</f>
        <v>0.35716833231856476</v>
      </c>
      <c r="BR483" s="7">
        <f>AZ483/BC483</f>
        <v>6.650853226765642E-2</v>
      </c>
      <c r="BS483" s="4">
        <v>226.02312121575349</v>
      </c>
      <c r="BT483" s="4">
        <v>162.87286799441108</v>
      </c>
      <c r="BU483" s="4">
        <v>63.150253221342403</v>
      </c>
      <c r="BV483" s="4">
        <v>0</v>
      </c>
      <c r="BW483" s="4"/>
      <c r="BX483" s="4"/>
      <c r="BY483" s="4"/>
      <c r="BZ483" s="4"/>
      <c r="CA483" s="4">
        <v>0</v>
      </c>
      <c r="CB483" s="4"/>
      <c r="CC483" s="7"/>
      <c r="CD483" s="4"/>
      <c r="CE483" s="4"/>
      <c r="CF483" s="7"/>
      <c r="CG483" s="4"/>
      <c r="CH483" s="4"/>
      <c r="CI483" s="4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</row>
    <row r="484" spans="1:158" x14ac:dyDescent="0.25">
      <c r="A484" t="s">
        <v>87</v>
      </c>
      <c r="C484" s="5">
        <v>39532</v>
      </c>
      <c r="D484" s="4"/>
      <c r="E484" s="5"/>
      <c r="F484" s="4">
        <v>78</v>
      </c>
      <c r="G484" t="s">
        <v>52</v>
      </c>
      <c r="H484" s="6">
        <v>7.9</v>
      </c>
      <c r="I484">
        <v>750</v>
      </c>
      <c r="J484" s="4">
        <f>1000000/H484/I484</f>
        <v>168.77637130801685</v>
      </c>
      <c r="K484" s="4"/>
      <c r="L484" s="7"/>
      <c r="M484" s="6">
        <v>19.75</v>
      </c>
      <c r="N484" s="6"/>
      <c r="O484" s="6"/>
      <c r="P484" s="7"/>
      <c r="Q484" s="7"/>
      <c r="R484" s="7"/>
      <c r="S484" s="7"/>
      <c r="T484" s="7"/>
      <c r="U484" s="4"/>
      <c r="V484" s="7"/>
      <c r="W484" s="7"/>
      <c r="X484" s="7"/>
      <c r="Y484" s="7"/>
      <c r="Z484" s="7"/>
      <c r="AA484" s="7"/>
      <c r="AB484" s="4"/>
      <c r="AC484" s="7"/>
      <c r="AD484" s="7"/>
      <c r="AE484" s="7"/>
      <c r="AF484" s="7"/>
      <c r="AG484" s="7"/>
      <c r="AH484" s="7"/>
      <c r="AI484" s="8"/>
      <c r="AJ484" s="7"/>
      <c r="AK484" s="7"/>
      <c r="AL484" s="7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7"/>
      <c r="BB484" s="4"/>
      <c r="BC484" s="4"/>
      <c r="BD484" s="4"/>
      <c r="BE484" s="7"/>
      <c r="BF484" s="7"/>
      <c r="BG484" s="6"/>
      <c r="BH484" s="4"/>
      <c r="BI484" s="4"/>
      <c r="BJ484" s="4"/>
      <c r="BK484" s="4"/>
      <c r="BL484" s="6"/>
      <c r="BM484" s="6"/>
      <c r="BN484" s="6"/>
      <c r="BO484" s="6"/>
      <c r="BP484" s="6"/>
      <c r="BQ484" s="6"/>
      <c r="BR484" s="6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7"/>
      <c r="CD484" s="4"/>
      <c r="CE484" s="4"/>
      <c r="CF484" s="7"/>
      <c r="CG484" s="4"/>
      <c r="CH484" s="4"/>
      <c r="CI484" s="4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</row>
    <row r="485" spans="1:158" x14ac:dyDescent="0.25">
      <c r="A485" t="s">
        <v>87</v>
      </c>
      <c r="C485" s="5">
        <v>39538</v>
      </c>
      <c r="D485" s="4">
        <v>6</v>
      </c>
      <c r="E485" s="5" t="s">
        <v>183</v>
      </c>
      <c r="F485" s="4">
        <v>84</v>
      </c>
      <c r="G485" t="s">
        <v>52</v>
      </c>
      <c r="H485" s="6">
        <v>7.9</v>
      </c>
      <c r="I485">
        <v>750</v>
      </c>
      <c r="J485" s="4">
        <f>1000000/H485/I485</f>
        <v>168.77637130801685</v>
      </c>
      <c r="K485" s="4"/>
      <c r="L485" s="7"/>
      <c r="M485" s="7"/>
      <c r="N485" s="7"/>
      <c r="O485" s="7"/>
      <c r="P485" s="7"/>
      <c r="Q485" s="7"/>
      <c r="R485" s="7"/>
      <c r="S485" s="7"/>
      <c r="T485" s="7"/>
      <c r="U485" s="4">
        <v>485.48235001328857</v>
      </c>
      <c r="V485" s="7"/>
      <c r="W485" s="7"/>
      <c r="X485" s="7"/>
      <c r="Y485" s="7"/>
      <c r="Z485" s="7"/>
      <c r="AA485" s="7"/>
      <c r="AB485" s="4">
        <v>292.23644472712016</v>
      </c>
      <c r="AC485" s="7">
        <v>3.7709268499633182</v>
      </c>
      <c r="AD485" s="7"/>
      <c r="AE485" s="7"/>
      <c r="AF485" s="7"/>
      <c r="AG485" s="7"/>
      <c r="AH485" s="7"/>
      <c r="AI485" s="8">
        <f>AC485/AB485</f>
        <v>1.2903684389825074E-2</v>
      </c>
      <c r="AJ485" s="7"/>
      <c r="AK485" s="7"/>
      <c r="AL485" s="7"/>
      <c r="AM485" s="4">
        <v>10.157730113708222</v>
      </c>
      <c r="AN485" s="4"/>
      <c r="AO485" s="4"/>
      <c r="AP485" s="4"/>
      <c r="AQ485" s="4">
        <v>409.58872515949241</v>
      </c>
      <c r="AR485" s="4"/>
      <c r="AS485" s="4"/>
      <c r="AT485" s="4"/>
      <c r="AU485" s="4"/>
      <c r="AV485" s="4"/>
      <c r="AW485" s="4"/>
      <c r="AX485" s="4">
        <v>0</v>
      </c>
      <c r="AY485" s="4">
        <v>0</v>
      </c>
      <c r="AZ485" s="4">
        <v>419.74645527320064</v>
      </c>
      <c r="BA485" s="7"/>
      <c r="BB485" s="4"/>
      <c r="BC485" s="4">
        <f>U485+AB485+AZ485</f>
        <v>1197.4652500136094</v>
      </c>
      <c r="BD485" s="4"/>
      <c r="BE485" s="7">
        <f>AZ485/BC485</f>
        <v>0.35052913248917256</v>
      </c>
      <c r="BF485" s="7"/>
      <c r="BG485" s="6"/>
      <c r="BH485" s="4"/>
      <c r="BI485" s="4"/>
      <c r="BJ485" s="4"/>
      <c r="BK485" s="4"/>
      <c r="BL485" s="6"/>
      <c r="BM485" s="6"/>
      <c r="BN485" s="6"/>
      <c r="BO485" s="6"/>
      <c r="BP485" s="7">
        <f>U485/BC485</f>
        <v>0.40542500085724487</v>
      </c>
      <c r="BQ485" s="7">
        <f>AB485/BC485</f>
        <v>0.24404586665358249</v>
      </c>
      <c r="BR485" s="7">
        <f>AZ485/BC485</f>
        <v>0.35052913248917256</v>
      </c>
      <c r="BS485" s="4">
        <v>238.81369914606995</v>
      </c>
      <c r="BT485" s="4">
        <v>66.274167252129686</v>
      </c>
      <c r="BU485" s="4">
        <v>172.53953189394028</v>
      </c>
      <c r="BV485" s="4">
        <v>0</v>
      </c>
      <c r="BW485" s="4"/>
      <c r="BX485" s="4"/>
      <c r="BY485" s="4"/>
      <c r="BZ485" s="4"/>
      <c r="CA485" s="4">
        <v>0</v>
      </c>
      <c r="CB485" s="4"/>
      <c r="CC485" s="7"/>
      <c r="CD485" s="4"/>
      <c r="CE485" s="4"/>
      <c r="CF485" s="7"/>
      <c r="CG485" s="4"/>
      <c r="CH485" s="4"/>
      <c r="CI485" s="4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</row>
    <row r="486" spans="1:158" x14ac:dyDescent="0.25">
      <c r="A486" t="s">
        <v>87</v>
      </c>
      <c r="C486" s="5">
        <v>39540</v>
      </c>
      <c r="D486" s="4"/>
      <c r="E486" s="5"/>
      <c r="F486" s="4">
        <v>86</v>
      </c>
      <c r="G486" t="s">
        <v>52</v>
      </c>
      <c r="H486" s="6">
        <v>7.9</v>
      </c>
      <c r="I486">
        <v>750</v>
      </c>
      <c r="J486" s="4">
        <f>1000000/H486/I486</f>
        <v>168.77637130801685</v>
      </c>
      <c r="K486" s="4"/>
      <c r="L486" s="7"/>
      <c r="M486" s="6">
        <v>21.05</v>
      </c>
      <c r="N486" s="6"/>
      <c r="O486" s="6"/>
      <c r="P486" s="7"/>
      <c r="Q486" s="7"/>
      <c r="R486" s="7"/>
      <c r="S486" s="7"/>
      <c r="T486" s="7"/>
      <c r="U486" s="4"/>
      <c r="V486" s="7"/>
      <c r="W486" s="7"/>
      <c r="X486" s="7"/>
      <c r="Y486" s="7"/>
      <c r="Z486" s="7"/>
      <c r="AA486" s="7"/>
      <c r="AB486" s="4"/>
      <c r="AC486" s="7"/>
      <c r="AD486" s="7"/>
      <c r="AE486" s="7"/>
      <c r="AF486" s="7"/>
      <c r="AG486" s="7"/>
      <c r="AH486" s="7"/>
      <c r="AI486" s="8"/>
      <c r="AJ486" s="7"/>
      <c r="AK486" s="7"/>
      <c r="AL486" s="7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7"/>
      <c r="BB486" s="4"/>
      <c r="BC486" s="4"/>
      <c r="BD486" s="4"/>
      <c r="BE486" s="7"/>
      <c r="BF486" s="7"/>
      <c r="BG486" s="6"/>
      <c r="BH486" s="4"/>
      <c r="BI486" s="4"/>
      <c r="BJ486" s="4"/>
      <c r="BK486" s="4"/>
      <c r="BL486" s="6"/>
      <c r="BM486" s="6"/>
      <c r="BN486" s="6"/>
      <c r="BO486" s="6"/>
      <c r="BP486" s="6"/>
      <c r="BQ486" s="6"/>
      <c r="BR486" s="6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7"/>
      <c r="CD486" s="4"/>
      <c r="CE486" s="4"/>
      <c r="CF486" s="7"/>
      <c r="CG486" s="4"/>
      <c r="CH486" s="4"/>
      <c r="CI486" s="4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</row>
    <row r="487" spans="1:158" x14ac:dyDescent="0.25">
      <c r="A487" t="s">
        <v>87</v>
      </c>
      <c r="C487" s="5">
        <v>39546</v>
      </c>
      <c r="D487" s="4"/>
      <c r="E487" s="5"/>
      <c r="F487" s="4">
        <v>92</v>
      </c>
      <c r="G487" t="s">
        <v>52</v>
      </c>
      <c r="H487" s="6">
        <v>7.9</v>
      </c>
      <c r="I487">
        <v>750</v>
      </c>
      <c r="J487" s="4">
        <f>1000000/H487/I487</f>
        <v>168.77637130801685</v>
      </c>
      <c r="K487" s="4"/>
      <c r="L487" s="7"/>
      <c r="M487" s="6">
        <v>21.950000000000003</v>
      </c>
      <c r="N487" s="6"/>
      <c r="O487" s="6"/>
      <c r="P487" s="7"/>
      <c r="Q487" s="7"/>
      <c r="R487" s="7"/>
      <c r="S487" s="7"/>
      <c r="T487" s="7"/>
      <c r="U487" s="4"/>
      <c r="V487" s="7"/>
      <c r="W487" s="7"/>
      <c r="X487" s="7"/>
      <c r="Y487" s="7"/>
      <c r="Z487" s="7"/>
      <c r="AA487" s="7"/>
      <c r="AB487" s="4"/>
      <c r="AC487" s="7"/>
      <c r="AD487" s="7"/>
      <c r="AE487" s="7"/>
      <c r="AF487" s="7"/>
      <c r="AG487" s="7"/>
      <c r="AH487" s="7"/>
      <c r="AI487" s="8"/>
      <c r="AJ487" s="7"/>
      <c r="AK487" s="7"/>
      <c r="AL487" s="7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7"/>
      <c r="BB487" s="4"/>
      <c r="BC487" s="4"/>
      <c r="BD487" s="4"/>
      <c r="BE487" s="7"/>
      <c r="BF487" s="7"/>
      <c r="BG487" s="6"/>
      <c r="BH487" s="4"/>
      <c r="BI487" s="4"/>
      <c r="BJ487" s="4"/>
      <c r="BK487" s="4"/>
      <c r="BL487" s="6"/>
      <c r="BM487" s="6"/>
      <c r="BN487" s="6"/>
      <c r="BO487" s="6"/>
      <c r="BP487" s="6"/>
      <c r="BQ487" s="6"/>
      <c r="BR487" s="6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7"/>
      <c r="CD487" s="4"/>
      <c r="CE487" s="4"/>
      <c r="CF487" s="7"/>
      <c r="CG487" s="4"/>
      <c r="CH487" s="4"/>
      <c r="CI487" s="4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</row>
    <row r="488" spans="1:158" x14ac:dyDescent="0.25">
      <c r="A488" t="s">
        <v>87</v>
      </c>
      <c r="C488" s="5">
        <v>39552</v>
      </c>
      <c r="D488" s="4"/>
      <c r="E488" s="5"/>
      <c r="F488" s="4">
        <v>98</v>
      </c>
      <c r="G488" t="s">
        <v>52</v>
      </c>
      <c r="H488" s="6">
        <v>7.9</v>
      </c>
      <c r="I488">
        <v>750</v>
      </c>
      <c r="J488" s="4">
        <f>1000000/H488/I488</f>
        <v>168.77637130801685</v>
      </c>
      <c r="K488" s="4"/>
      <c r="L488" s="7"/>
      <c r="M488" s="7"/>
      <c r="N488" s="7"/>
      <c r="O488" s="7"/>
      <c r="P488" s="7"/>
      <c r="Q488" s="7"/>
      <c r="R488" s="7"/>
      <c r="S488" s="7"/>
      <c r="T488" s="7"/>
      <c r="U488" s="4">
        <v>431.77570720658986</v>
      </c>
      <c r="V488" s="7"/>
      <c r="W488" s="7"/>
      <c r="X488" s="7"/>
      <c r="Y488" s="7"/>
      <c r="Z488" s="7"/>
      <c r="AA488" s="7"/>
      <c r="AB488" s="4">
        <v>279.99385742521383</v>
      </c>
      <c r="AC488" s="7">
        <v>3.6155200662063347</v>
      </c>
      <c r="AD488" s="7"/>
      <c r="AE488" s="7"/>
      <c r="AF488" s="7"/>
      <c r="AG488" s="7"/>
      <c r="AH488" s="7"/>
      <c r="AI488" s="8">
        <f>AC488/AB488</f>
        <v>1.2912854944226901E-2</v>
      </c>
      <c r="AJ488" s="7"/>
      <c r="AK488" s="7"/>
      <c r="AL488" s="7"/>
      <c r="AM488" s="4">
        <v>7.7236104110890604</v>
      </c>
      <c r="AN488" s="4"/>
      <c r="AO488" s="4"/>
      <c r="AP488" s="4"/>
      <c r="AQ488" s="4">
        <v>504.21125981777993</v>
      </c>
      <c r="AR488" s="4"/>
      <c r="AS488" s="4"/>
      <c r="AT488" s="4"/>
      <c r="AU488" s="4"/>
      <c r="AV488" s="4"/>
      <c r="AW488" s="4"/>
      <c r="AX488" s="4">
        <v>0</v>
      </c>
      <c r="AY488" s="4">
        <v>0</v>
      </c>
      <c r="AZ488" s="4">
        <v>511.93487022886904</v>
      </c>
      <c r="BA488" s="7"/>
      <c r="BB488" s="4"/>
      <c r="BC488" s="4">
        <f>U488+AB488+AZ488</f>
        <v>1223.7044348606728</v>
      </c>
      <c r="BD488" s="4"/>
      <c r="BE488" s="7">
        <f>AZ488/BC488</f>
        <v>0.4183484636035959</v>
      </c>
      <c r="BF488" s="7"/>
      <c r="BG488" s="6"/>
      <c r="BH488" s="4"/>
      <c r="BI488" s="4"/>
      <c r="BJ488" s="4"/>
      <c r="BK488" s="4"/>
      <c r="BL488" s="6"/>
      <c r="BM488" s="6"/>
      <c r="BN488" s="6"/>
      <c r="BO488" s="6"/>
      <c r="BP488" s="7">
        <f>U488/BC488</f>
        <v>0.35284313344484242</v>
      </c>
      <c r="BQ488" s="7">
        <f>AB488/BC488</f>
        <v>0.22880840295156163</v>
      </c>
      <c r="BR488" s="7">
        <f>AZ488/BC488</f>
        <v>0.4183484636035959</v>
      </c>
      <c r="BS488" s="4">
        <v>222.76146504304157</v>
      </c>
      <c r="BT488" s="4">
        <v>35.963881879917068</v>
      </c>
      <c r="BU488" s="4">
        <v>186.7975831631245</v>
      </c>
      <c r="BV488" s="4">
        <v>0</v>
      </c>
      <c r="BW488" s="4"/>
      <c r="BX488" s="4"/>
      <c r="BY488" s="4"/>
      <c r="BZ488" s="4"/>
      <c r="CA488" s="4">
        <v>0</v>
      </c>
      <c r="CB488" s="4"/>
      <c r="CC488" s="7"/>
      <c r="CD488" s="4"/>
      <c r="CE488" s="4"/>
      <c r="CF488" s="7"/>
      <c r="CG488" s="4"/>
      <c r="CH488" s="4"/>
      <c r="CI488" s="4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</row>
    <row r="489" spans="1:158" x14ac:dyDescent="0.25">
      <c r="A489" t="s">
        <v>87</v>
      </c>
      <c r="C489" s="5">
        <v>39555</v>
      </c>
      <c r="D489" s="4"/>
      <c r="E489" s="5"/>
      <c r="F489" s="4">
        <v>101</v>
      </c>
      <c r="G489" t="s">
        <v>52</v>
      </c>
      <c r="H489" s="6">
        <v>7.9</v>
      </c>
      <c r="I489">
        <v>750</v>
      </c>
      <c r="J489" s="4">
        <f>1000000/H489/I489</f>
        <v>168.77637130801685</v>
      </c>
      <c r="K489" s="4"/>
      <c r="L489" s="7"/>
      <c r="M489" s="6">
        <v>22.85</v>
      </c>
      <c r="N489" s="6"/>
      <c r="O489" s="6"/>
      <c r="P489" s="7"/>
      <c r="Q489" s="7"/>
      <c r="R489" s="7"/>
      <c r="S489" s="7"/>
      <c r="T489" s="7"/>
      <c r="U489" s="4"/>
      <c r="V489" s="7"/>
      <c r="W489" s="7"/>
      <c r="X489" s="7"/>
      <c r="Y489" s="7"/>
      <c r="Z489" s="7"/>
      <c r="AA489" s="7"/>
      <c r="AB489" s="4"/>
      <c r="AC489" s="7"/>
      <c r="AD489" s="7"/>
      <c r="AE489" s="7"/>
      <c r="AF489" s="7"/>
      <c r="AG489" s="7"/>
      <c r="AH489" s="7"/>
      <c r="AI489" s="8"/>
      <c r="AJ489" s="7"/>
      <c r="AK489" s="7"/>
      <c r="AL489" s="7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7"/>
      <c r="BB489" s="4"/>
      <c r="BC489" s="4"/>
      <c r="BD489" s="4"/>
      <c r="BE489" s="7"/>
      <c r="BF489" s="7"/>
      <c r="BG489" s="6"/>
      <c r="BH489" s="4"/>
      <c r="BI489" s="4"/>
      <c r="BJ489" s="4"/>
      <c r="BK489" s="4"/>
      <c r="BL489" s="6"/>
      <c r="BM489" s="6"/>
      <c r="BN489" s="6"/>
      <c r="BO489" s="6"/>
      <c r="BP489" s="6"/>
      <c r="BQ489" s="6"/>
      <c r="BR489" s="6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7"/>
      <c r="CD489" s="4"/>
      <c r="CE489" s="4"/>
      <c r="CF489" s="7"/>
      <c r="CG489" s="4"/>
      <c r="CH489" s="4"/>
      <c r="CI489" s="4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</row>
    <row r="490" spans="1:158" x14ac:dyDescent="0.25">
      <c r="A490" t="s">
        <v>87</v>
      </c>
      <c r="C490" s="5">
        <v>39566</v>
      </c>
      <c r="D490" s="4"/>
      <c r="E490" s="5"/>
      <c r="F490" s="4">
        <v>112</v>
      </c>
      <c r="G490" t="s">
        <v>52</v>
      </c>
      <c r="H490" s="6">
        <v>7.9</v>
      </c>
      <c r="I490">
        <v>750</v>
      </c>
      <c r="J490" s="4">
        <f>1000000/H490/I490</f>
        <v>168.77637130801685</v>
      </c>
      <c r="K490" s="4"/>
      <c r="L490" s="7"/>
      <c r="M490" s="7"/>
      <c r="N490" s="7"/>
      <c r="O490" s="7"/>
      <c r="P490" s="7"/>
      <c r="Q490" s="7"/>
      <c r="R490" s="7"/>
      <c r="S490" s="7"/>
      <c r="T490" s="7"/>
      <c r="U490" s="4">
        <v>499.70172180959707</v>
      </c>
      <c r="V490" s="7"/>
      <c r="W490" s="7"/>
      <c r="X490" s="7"/>
      <c r="Y490" s="7"/>
      <c r="Z490" s="7"/>
      <c r="AA490" s="7"/>
      <c r="AB490" s="4">
        <v>277.67040054415054</v>
      </c>
      <c r="AC490" s="7">
        <v>3.4704505416368656</v>
      </c>
      <c r="AD490" s="7"/>
      <c r="AE490" s="7"/>
      <c r="AF490" s="7"/>
      <c r="AG490" s="7"/>
      <c r="AH490" s="7"/>
      <c r="AI490" s="8">
        <f>AC490/AB490</f>
        <v>1.249845332752726E-2</v>
      </c>
      <c r="AJ490" s="7"/>
      <c r="AK490" s="7"/>
      <c r="AL490" s="7"/>
      <c r="AM490" s="4">
        <v>0.38454410674573758</v>
      </c>
      <c r="AN490" s="4"/>
      <c r="AO490" s="4"/>
      <c r="AP490" s="4"/>
      <c r="AQ490" s="4">
        <v>748.0751574748582</v>
      </c>
      <c r="AR490" s="4"/>
      <c r="AS490" s="4"/>
      <c r="AT490" s="4"/>
      <c r="AU490" s="4"/>
      <c r="AV490" s="4"/>
      <c r="AW490" s="4"/>
      <c r="AX490" s="4">
        <v>0</v>
      </c>
      <c r="AY490" s="4">
        <v>0</v>
      </c>
      <c r="AZ490" s="4">
        <v>748.45970158160401</v>
      </c>
      <c r="BA490" s="7"/>
      <c r="BB490" s="4"/>
      <c r="BC490" s="4">
        <f>U490+AB490+AZ490</f>
        <v>1525.8318239353516</v>
      </c>
      <c r="BD490" s="4"/>
      <c r="BE490" s="7">
        <f>AZ490/BC490</f>
        <v>0.49052568562321169</v>
      </c>
      <c r="BF490" s="7"/>
      <c r="BG490" s="6"/>
      <c r="BH490" s="4"/>
      <c r="BI490" s="4"/>
      <c r="BJ490" s="4"/>
      <c r="BK490" s="4"/>
      <c r="BL490" s="6"/>
      <c r="BM490" s="6"/>
      <c r="BN490" s="6"/>
      <c r="BO490" s="6"/>
      <c r="BP490" s="7">
        <f>U490/BC490</f>
        <v>0.32749462553532971</v>
      </c>
      <c r="BQ490" s="7">
        <f>AB490/BC490</f>
        <v>0.1819796888414586</v>
      </c>
      <c r="BR490" s="7">
        <f>AZ490/BC490</f>
        <v>0.49052568562321169</v>
      </c>
      <c r="BS490" s="4">
        <v>189.07837691618485</v>
      </c>
      <c r="BT490" s="4">
        <v>2.7467436196124111</v>
      </c>
      <c r="BU490" s="4">
        <v>186.33163329657245</v>
      </c>
      <c r="BV490" s="4">
        <v>0</v>
      </c>
      <c r="BW490" s="4"/>
      <c r="BX490" s="4"/>
      <c r="BY490" s="4"/>
      <c r="BZ490" s="4"/>
      <c r="CA490" s="4">
        <v>0</v>
      </c>
      <c r="CB490" s="4"/>
      <c r="CC490" s="7"/>
      <c r="CD490" s="4"/>
      <c r="CE490" s="4"/>
      <c r="CF490" s="7"/>
      <c r="CG490" s="4"/>
      <c r="CH490" s="4"/>
      <c r="CI490" s="4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</row>
    <row r="491" spans="1:158" x14ac:dyDescent="0.25">
      <c r="A491" t="s">
        <v>87</v>
      </c>
      <c r="C491" s="5">
        <v>39568</v>
      </c>
      <c r="D491" s="4">
        <v>7</v>
      </c>
      <c r="E491" t="s">
        <v>166</v>
      </c>
      <c r="F491" s="4">
        <v>114</v>
      </c>
      <c r="G491" t="s">
        <v>52</v>
      </c>
      <c r="H491" s="6">
        <v>7.9</v>
      </c>
      <c r="I491">
        <v>750</v>
      </c>
      <c r="J491" s="4">
        <f>1000000/H491/I491</f>
        <v>168.77637130801685</v>
      </c>
      <c r="K491" s="4"/>
      <c r="L491" s="7"/>
      <c r="M491" s="6">
        <v>24.9</v>
      </c>
      <c r="N491" s="6"/>
      <c r="O491" s="6"/>
      <c r="P491" s="7"/>
      <c r="Q491" s="7"/>
      <c r="R491" s="7"/>
      <c r="S491" s="7"/>
      <c r="T491" s="7"/>
      <c r="U491" s="4"/>
      <c r="V491" s="7"/>
      <c r="W491" s="7"/>
      <c r="X491" s="7"/>
      <c r="Y491" s="7"/>
      <c r="Z491" s="7"/>
      <c r="AA491" s="7"/>
      <c r="AB491" s="4"/>
      <c r="AC491" s="7"/>
      <c r="AD491" s="7"/>
      <c r="AE491" s="7"/>
      <c r="AF491" s="7"/>
      <c r="AG491" s="7"/>
      <c r="AH491" s="7"/>
      <c r="AI491" s="8"/>
      <c r="AJ491" s="7"/>
      <c r="AK491" s="7"/>
      <c r="AL491" s="7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7"/>
      <c r="BB491" s="4"/>
      <c r="BC491" s="4"/>
      <c r="BD491" s="4"/>
      <c r="BE491" s="7"/>
      <c r="BF491" s="7"/>
      <c r="BG491" s="6"/>
      <c r="BH491" s="4"/>
      <c r="BI491" s="4"/>
      <c r="BJ491" s="4"/>
      <c r="BK491" s="4"/>
      <c r="BL491" s="6"/>
      <c r="BM491" s="6"/>
      <c r="BN491" s="6"/>
      <c r="BO491" s="6"/>
      <c r="BP491" s="6"/>
      <c r="BQ491" s="6"/>
      <c r="BR491" s="6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7"/>
      <c r="CD491" s="4"/>
      <c r="CE491" s="4"/>
      <c r="CF491" s="7"/>
      <c r="CG491" s="4"/>
      <c r="CH491" s="4"/>
      <c r="CI491" s="4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</row>
    <row r="492" spans="1:158" x14ac:dyDescent="0.25">
      <c r="A492" t="s">
        <v>87</v>
      </c>
      <c r="C492" s="5">
        <v>39596</v>
      </c>
      <c r="D492" s="4"/>
      <c r="E492" s="5"/>
      <c r="F492" s="4">
        <v>142</v>
      </c>
      <c r="G492" t="s">
        <v>52</v>
      </c>
      <c r="H492" s="6">
        <v>7.9</v>
      </c>
      <c r="I492">
        <v>750</v>
      </c>
      <c r="J492" s="4">
        <f>1000000/H492/I492</f>
        <v>168.77637130801685</v>
      </c>
      <c r="K492" s="4"/>
      <c r="L492" s="7"/>
      <c r="M492" s="7"/>
      <c r="N492" s="7"/>
      <c r="O492" s="7"/>
      <c r="P492" s="7"/>
      <c r="Q492" s="7"/>
      <c r="R492" s="7"/>
      <c r="S492" s="7"/>
      <c r="T492" s="7"/>
      <c r="U492" s="4">
        <v>327.00920382450181</v>
      </c>
      <c r="V492" s="7"/>
      <c r="W492" s="7"/>
      <c r="X492" s="7"/>
      <c r="Y492" s="7"/>
      <c r="Z492" s="7"/>
      <c r="AA492" s="7"/>
      <c r="AB492" s="4">
        <v>137.56232686980607</v>
      </c>
      <c r="AC492" s="7">
        <v>1.6007407738361183</v>
      </c>
      <c r="AD492" s="7"/>
      <c r="AE492" s="7"/>
      <c r="AF492" s="7"/>
      <c r="AG492" s="7"/>
      <c r="AH492" s="7"/>
      <c r="AI492" s="8">
        <f>AC492/AB492</f>
        <v>1.1636476426799009E-2</v>
      </c>
      <c r="AJ492" s="7"/>
      <c r="AK492" s="7"/>
      <c r="AL492" s="7"/>
      <c r="AM492" s="4">
        <v>0</v>
      </c>
      <c r="AN492" s="4"/>
      <c r="AO492" s="4"/>
      <c r="AP492" s="4"/>
      <c r="AQ492" s="4">
        <v>240.81940845322134</v>
      </c>
      <c r="AR492" s="4"/>
      <c r="AS492" s="4"/>
      <c r="AT492" s="4"/>
      <c r="AU492" s="4"/>
      <c r="AV492" s="4"/>
      <c r="AW492" s="4"/>
      <c r="AX492" s="4">
        <v>41.644178357608794</v>
      </c>
      <c r="AY492" s="4">
        <v>535.23009561254582</v>
      </c>
      <c r="AZ492" s="4">
        <v>817.693682423376</v>
      </c>
      <c r="BA492" s="7"/>
      <c r="BB492" s="4"/>
      <c r="BC492" s="4">
        <f>U492+AB492+AZ492</f>
        <v>1282.2652131176837</v>
      </c>
      <c r="BD492" s="4"/>
      <c r="BE492" s="7">
        <f>AZ492/BC492</f>
        <v>0.63769466258485308</v>
      </c>
      <c r="BF492" s="7"/>
      <c r="BG492" s="6"/>
      <c r="BH492" s="4"/>
      <c r="BI492" s="4"/>
      <c r="BJ492" s="4"/>
      <c r="BK492" s="4"/>
      <c r="BL492" s="6"/>
      <c r="BM492" s="6"/>
      <c r="BN492" s="6"/>
      <c r="BO492" s="6"/>
      <c r="BP492" s="7">
        <f>U492/BC492</f>
        <v>0.25502462398509251</v>
      </c>
      <c r="BQ492" s="7">
        <f>AB492/BC492</f>
        <v>0.10728071343005456</v>
      </c>
      <c r="BR492" s="7">
        <f>AZ492/BC492</f>
        <v>0.63769466258485308</v>
      </c>
      <c r="BS492" s="4">
        <v>126.29791796979717</v>
      </c>
      <c r="BT492" s="4">
        <v>0</v>
      </c>
      <c r="BU492" s="4">
        <v>34.134572424269507</v>
      </c>
      <c r="BV492" s="4">
        <v>78.509516575819859</v>
      </c>
      <c r="BW492" s="4"/>
      <c r="BX492" s="4"/>
      <c r="BY492" s="4"/>
      <c r="BZ492" s="4"/>
      <c r="CA492" s="4">
        <v>13.653828969707801</v>
      </c>
      <c r="CB492" s="4"/>
      <c r="CC492" s="7"/>
      <c r="CD492" s="4"/>
      <c r="CE492" s="4"/>
      <c r="CF492" s="7"/>
      <c r="CG492" s="4"/>
      <c r="CH492" s="4"/>
      <c r="CI492" s="4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</row>
    <row r="493" spans="1:158" x14ac:dyDescent="0.25">
      <c r="A493" t="s">
        <v>87</v>
      </c>
      <c r="C493" s="5">
        <v>39610</v>
      </c>
      <c r="D493" s="4"/>
      <c r="E493" s="5"/>
      <c r="F493" s="4">
        <v>156</v>
      </c>
      <c r="G493" t="s">
        <v>52</v>
      </c>
      <c r="H493" s="6">
        <v>7.9</v>
      </c>
      <c r="I493">
        <v>750</v>
      </c>
      <c r="J493" s="4">
        <f>1000000/H493/I493</f>
        <v>168.77637130801685</v>
      </c>
      <c r="K493" s="4"/>
      <c r="L493" s="7"/>
      <c r="M493" s="7"/>
      <c r="N493" s="7"/>
      <c r="O493" s="7"/>
      <c r="P493" s="7"/>
      <c r="Q493" s="7"/>
      <c r="R493" s="7"/>
      <c r="S493" s="7"/>
      <c r="T493" s="7"/>
      <c r="U493" s="4">
        <v>495.59007324100958</v>
      </c>
      <c r="V493" s="7"/>
      <c r="W493" s="7"/>
      <c r="X493" s="7"/>
      <c r="Y493" s="7"/>
      <c r="Z493" s="7"/>
      <c r="AA493" s="7"/>
      <c r="AB493" s="4">
        <v>138.03488462622025</v>
      </c>
      <c r="AC493" s="7"/>
      <c r="AD493" s="7"/>
      <c r="AE493" s="7"/>
      <c r="AF493" s="7"/>
      <c r="AG493" s="7"/>
      <c r="AH493" s="7"/>
      <c r="AI493" s="8"/>
      <c r="AJ493" s="7"/>
      <c r="AK493" s="7"/>
      <c r="AL493" s="7"/>
      <c r="AM493" s="4">
        <v>0</v>
      </c>
      <c r="AN493" s="4"/>
      <c r="AO493" s="4"/>
      <c r="AP493" s="4"/>
      <c r="AQ493" s="4">
        <v>259.68522327880498</v>
      </c>
      <c r="AR493" s="4"/>
      <c r="AS493" s="4"/>
      <c r="AT493" s="4"/>
      <c r="AU493" s="4"/>
      <c r="AV493" s="4"/>
      <c r="AW493" s="4"/>
      <c r="AX493" s="4">
        <v>19.998697277596126</v>
      </c>
      <c r="AY493" s="4">
        <v>767.8575867327246</v>
      </c>
      <c r="AZ493" s="4">
        <v>1047.5415072891258</v>
      </c>
      <c r="BA493" s="7"/>
      <c r="BB493" s="4"/>
      <c r="BC493" s="4">
        <f>U493+AB493+AZ493</f>
        <v>1681.1664651563556</v>
      </c>
      <c r="BD493" s="4"/>
      <c r="BE493" s="7">
        <f>AZ493/BC493</f>
        <v>0.62310397512699611</v>
      </c>
      <c r="BF493" s="7"/>
      <c r="BG493" s="6"/>
      <c r="BH493" s="4"/>
      <c r="BI493" s="4"/>
      <c r="BJ493" s="4"/>
      <c r="BK493" s="4"/>
      <c r="BL493" s="6"/>
      <c r="BM493" s="6"/>
      <c r="BN493" s="6"/>
      <c r="BO493" s="6"/>
      <c r="BP493" s="7">
        <f>U493/BC493</f>
        <v>0.29478941170463901</v>
      </c>
      <c r="BQ493" s="7">
        <f>AB493/BC493</f>
        <v>8.2106613168364873E-2</v>
      </c>
      <c r="BR493" s="7">
        <f>AZ493/BC493</f>
        <v>0.62310397512699611</v>
      </c>
      <c r="BS493" s="4">
        <v>178.44750911251509</v>
      </c>
      <c r="BT493" s="4">
        <v>0</v>
      </c>
      <c r="BU493" s="4">
        <v>59.534250862177181</v>
      </c>
      <c r="BV493" s="4">
        <v>109.62819103989364</v>
      </c>
      <c r="BW493" s="4"/>
      <c r="BX493" s="4"/>
      <c r="BY493" s="4"/>
      <c r="BZ493" s="4"/>
      <c r="CA493" s="4">
        <v>9.2850672104442804</v>
      </c>
      <c r="CB493" s="4"/>
      <c r="CC493" s="7"/>
      <c r="CD493" s="4"/>
      <c r="CE493" s="4"/>
      <c r="CF493" s="7"/>
      <c r="CG493" s="4"/>
      <c r="CH493" s="4"/>
      <c r="CI493" s="4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</row>
    <row r="494" spans="1:158" x14ac:dyDescent="0.25">
      <c r="A494" t="s">
        <v>87</v>
      </c>
      <c r="C494" s="5">
        <v>39613</v>
      </c>
      <c r="D494" s="4">
        <v>8</v>
      </c>
      <c r="E494" s="5" t="s">
        <v>165</v>
      </c>
      <c r="F494" s="4">
        <v>159</v>
      </c>
      <c r="G494" t="s">
        <v>52</v>
      </c>
      <c r="H494" s="6">
        <v>7.9</v>
      </c>
      <c r="I494">
        <v>750</v>
      </c>
      <c r="J494" s="4">
        <f>1000000/H494/I494</f>
        <v>168.77637130801685</v>
      </c>
      <c r="K494" s="4"/>
      <c r="L494" s="7"/>
      <c r="M494" s="7"/>
      <c r="N494" s="7"/>
      <c r="O494" s="7"/>
      <c r="P494" s="7"/>
      <c r="Q494" s="7"/>
      <c r="R494" s="7"/>
      <c r="S494" s="7"/>
      <c r="T494" s="7"/>
      <c r="U494" s="4"/>
      <c r="V494" s="7"/>
      <c r="W494" s="7"/>
      <c r="X494" s="7"/>
      <c r="Y494" s="7"/>
      <c r="Z494" s="7"/>
      <c r="AA494" s="7"/>
      <c r="AB494" s="4"/>
      <c r="AC494" s="7"/>
      <c r="AD494" s="7"/>
      <c r="AE494" s="7"/>
      <c r="AF494" s="7"/>
      <c r="AG494" s="7"/>
      <c r="AH494" s="7"/>
      <c r="AI494" s="8"/>
      <c r="AJ494" s="7"/>
      <c r="AK494" s="7"/>
      <c r="AL494" s="7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7"/>
      <c r="BB494" s="4"/>
      <c r="BC494" s="4"/>
      <c r="BD494" s="4"/>
      <c r="BE494" s="7"/>
      <c r="BF494" s="7"/>
      <c r="BG494" s="6"/>
      <c r="BH494" s="4"/>
      <c r="BI494" s="4"/>
      <c r="BJ494" s="4"/>
      <c r="BK494" s="4"/>
      <c r="BL494" s="6"/>
      <c r="BM494" s="6"/>
      <c r="BN494" s="6"/>
      <c r="BO494" s="6"/>
      <c r="BP494" s="6"/>
      <c r="BQ494" s="6"/>
      <c r="BR494" s="6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7"/>
      <c r="CD494" s="4"/>
      <c r="CE494" s="4"/>
      <c r="CF494" s="7"/>
      <c r="CG494" s="4"/>
      <c r="CH494" s="4"/>
      <c r="CI494" s="4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</row>
    <row r="495" spans="1:158" x14ac:dyDescent="0.25">
      <c r="A495" t="s">
        <v>89</v>
      </c>
      <c r="C495" s="5">
        <v>38888</v>
      </c>
      <c r="D495" s="4">
        <v>9</v>
      </c>
      <c r="E495" s="5" t="s">
        <v>70</v>
      </c>
      <c r="F495" s="4">
        <v>165</v>
      </c>
      <c r="G495" t="s">
        <v>79</v>
      </c>
      <c r="H495" s="6">
        <v>7.9</v>
      </c>
      <c r="I495">
        <v>750</v>
      </c>
      <c r="J495" s="4">
        <f>1000000/H495/I495</f>
        <v>168.77637130801685</v>
      </c>
      <c r="K495" s="4"/>
      <c r="L495" s="7"/>
      <c r="M495" s="7"/>
      <c r="N495" s="7"/>
      <c r="O495" s="7"/>
      <c r="P495" s="7"/>
      <c r="Q495" s="7"/>
      <c r="R495" s="7"/>
      <c r="S495" s="7"/>
      <c r="T495" s="7"/>
      <c r="U495" s="4"/>
      <c r="V495" s="7"/>
      <c r="W495" s="7"/>
      <c r="X495" s="7"/>
      <c r="Y495" s="7"/>
      <c r="Z495" s="7"/>
      <c r="AA495" s="7"/>
      <c r="AB495" s="4"/>
      <c r="AC495" s="7"/>
      <c r="AD495" s="7"/>
      <c r="AE495" s="7"/>
      <c r="AF495" s="7"/>
      <c r="AG495" s="7"/>
      <c r="AH495" s="7"/>
      <c r="AI495" s="8"/>
      <c r="AJ495" s="7"/>
      <c r="AK495" s="7"/>
      <c r="AL495" s="7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>
        <v>710.1583140062337</v>
      </c>
      <c r="AZ495" s="4"/>
      <c r="BA495" s="7"/>
      <c r="BB495" s="4"/>
      <c r="BC495" s="4"/>
      <c r="BD495" s="4"/>
      <c r="BE495" s="7"/>
      <c r="BF495" s="4">
        <f>BH495*(1/(BG495/100))</f>
        <v>710.1583140062337</v>
      </c>
      <c r="BG495" s="6">
        <v>37.475000000000001</v>
      </c>
      <c r="BH495" s="4">
        <v>266.13182817383608</v>
      </c>
      <c r="BI495" s="4">
        <f>BF495-BH495</f>
        <v>444.02648583239761</v>
      </c>
      <c r="BJ495" s="4"/>
      <c r="BK495" s="4"/>
      <c r="BL495" s="6">
        <v>11.723869082547845</v>
      </c>
      <c r="BM495" s="6"/>
      <c r="BN495" s="6"/>
      <c r="BO495" s="6"/>
      <c r="BP495" s="6"/>
      <c r="BQ495" s="6"/>
      <c r="BR495" s="6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7"/>
      <c r="CD495" s="4"/>
      <c r="CE495" s="4"/>
      <c r="CF495" s="7"/>
      <c r="CG495" s="4"/>
      <c r="CH495" s="4"/>
      <c r="CI495" s="4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</row>
    <row r="496" spans="1:158" x14ac:dyDescent="0.25">
      <c r="A496" t="s">
        <v>89</v>
      </c>
      <c r="C496" s="5">
        <v>39454</v>
      </c>
      <c r="D496" s="4">
        <v>1</v>
      </c>
      <c r="E496" s="5" t="s">
        <v>167</v>
      </c>
      <c r="F496" s="4">
        <v>0</v>
      </c>
      <c r="G496" t="s">
        <v>79</v>
      </c>
      <c r="H496" s="6">
        <v>7.9</v>
      </c>
      <c r="I496">
        <v>750</v>
      </c>
      <c r="J496" s="4">
        <f>1000000/H496/I496</f>
        <v>168.77637130801685</v>
      </c>
      <c r="K496" s="4"/>
      <c r="L496" s="7"/>
      <c r="M496" s="7"/>
      <c r="N496" s="7"/>
      <c r="O496" s="7"/>
      <c r="P496" s="7"/>
      <c r="Q496" s="7"/>
      <c r="R496" s="7"/>
      <c r="S496" s="7"/>
      <c r="T496" s="7"/>
      <c r="U496" s="4"/>
      <c r="V496" s="7"/>
      <c r="W496" s="7"/>
      <c r="X496" s="7"/>
      <c r="Y496" s="7"/>
      <c r="Z496" s="7"/>
      <c r="AA496" s="7"/>
      <c r="AB496" s="4"/>
      <c r="AC496" s="7"/>
      <c r="AD496" s="7"/>
      <c r="AE496" s="7"/>
      <c r="AF496" s="7"/>
      <c r="AG496" s="7"/>
      <c r="AH496" s="7"/>
      <c r="AI496" s="8"/>
      <c r="AJ496" s="7"/>
      <c r="AK496" s="7"/>
      <c r="AL496" s="7"/>
      <c r="AM496" s="4">
        <v>0</v>
      </c>
      <c r="AN496" s="4"/>
      <c r="AO496" s="4"/>
      <c r="AP496" s="4"/>
      <c r="AQ496" s="4">
        <v>0</v>
      </c>
      <c r="AR496" s="4"/>
      <c r="AS496" s="4"/>
      <c r="AT496" s="4"/>
      <c r="AU496" s="4"/>
      <c r="AV496" s="4"/>
      <c r="AW496" s="4"/>
      <c r="AX496" s="4">
        <v>0</v>
      </c>
      <c r="AY496" s="4">
        <v>0</v>
      </c>
      <c r="AZ496" s="4"/>
      <c r="BA496" s="7"/>
      <c r="BB496" s="4"/>
      <c r="BC496" s="4"/>
      <c r="BD496" s="4"/>
      <c r="BE496" s="7"/>
      <c r="BF496" s="7"/>
      <c r="BG496" s="6"/>
      <c r="BH496" s="4"/>
      <c r="BI496" s="4"/>
      <c r="BJ496" s="4"/>
      <c r="BK496" s="4"/>
      <c r="BL496" s="6"/>
      <c r="BM496" s="6"/>
      <c r="BN496" s="6"/>
      <c r="BO496" s="6"/>
      <c r="BP496" s="6"/>
      <c r="BQ496" s="6"/>
      <c r="BR496" s="6"/>
      <c r="BS496" s="4">
        <v>0</v>
      </c>
      <c r="BT496" s="4">
        <v>0</v>
      </c>
      <c r="BU496" s="4">
        <v>0</v>
      </c>
      <c r="BV496" s="4">
        <v>0</v>
      </c>
      <c r="BW496" s="4"/>
      <c r="BX496" s="4"/>
      <c r="BY496" s="4"/>
      <c r="BZ496" s="4"/>
      <c r="CA496" s="4">
        <v>0</v>
      </c>
      <c r="CB496" s="4"/>
      <c r="CC496" s="7"/>
      <c r="CD496" s="4"/>
      <c r="CE496" s="4"/>
      <c r="CF496" s="7"/>
      <c r="CG496" s="4"/>
      <c r="CH496" s="4"/>
      <c r="CI496" s="4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</row>
    <row r="497" spans="1:158" x14ac:dyDescent="0.25">
      <c r="A497" t="s">
        <v>89</v>
      </c>
      <c r="C497" s="5">
        <v>39476</v>
      </c>
      <c r="D497" s="4"/>
      <c r="E497" s="5"/>
      <c r="F497" s="4">
        <v>22</v>
      </c>
      <c r="G497" t="s">
        <v>79</v>
      </c>
      <c r="H497" s="6">
        <v>7.9</v>
      </c>
      <c r="I497">
        <v>750</v>
      </c>
      <c r="J497" s="4">
        <f>1000000/H497/I497</f>
        <v>168.77637130801685</v>
      </c>
      <c r="K497" s="4"/>
      <c r="L497" s="7"/>
      <c r="M497" s="6">
        <v>5.15</v>
      </c>
      <c r="N497" s="6"/>
      <c r="O497" s="6"/>
      <c r="P497" s="7"/>
      <c r="Q497" s="7"/>
      <c r="R497" s="7"/>
      <c r="S497" s="7"/>
      <c r="T497" s="7"/>
      <c r="U497" s="4"/>
      <c r="V497" s="7"/>
      <c r="W497" s="7"/>
      <c r="X497" s="7"/>
      <c r="Y497" s="7"/>
      <c r="Z497" s="7"/>
      <c r="AA497" s="7"/>
      <c r="AB497" s="4"/>
      <c r="AC497" s="7"/>
      <c r="AD497" s="7"/>
      <c r="AE497" s="7"/>
      <c r="AF497" s="7"/>
      <c r="AG497" s="7"/>
      <c r="AH497" s="7"/>
      <c r="AI497" s="8"/>
      <c r="AJ497" s="7"/>
      <c r="AK497" s="7"/>
      <c r="AL497" s="7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7"/>
      <c r="BB497" s="4"/>
      <c r="BC497" s="4"/>
      <c r="BD497" s="4"/>
      <c r="BE497" s="7"/>
      <c r="BF497" s="7"/>
      <c r="BG497" s="6"/>
      <c r="BH497" s="4"/>
      <c r="BI497" s="4"/>
      <c r="BJ497" s="4"/>
      <c r="BK497" s="4"/>
      <c r="BL497" s="6"/>
      <c r="BM497" s="6"/>
      <c r="BN497" s="6"/>
      <c r="BO497" s="6"/>
      <c r="BP497" s="6"/>
      <c r="BQ497" s="6"/>
      <c r="BR497" s="6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7"/>
      <c r="CD497" s="4"/>
      <c r="CE497" s="4"/>
      <c r="CF497" s="7"/>
      <c r="CG497" s="4"/>
      <c r="CH497" s="4"/>
      <c r="CI497" s="4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</row>
    <row r="498" spans="1:158" x14ac:dyDescent="0.25">
      <c r="A498" t="s">
        <v>89</v>
      </c>
      <c r="C498" s="5">
        <v>39478</v>
      </c>
      <c r="D498" s="4"/>
      <c r="E498" s="5"/>
      <c r="F498" s="4">
        <v>24</v>
      </c>
      <c r="G498" t="s">
        <v>79</v>
      </c>
      <c r="H498" s="6">
        <v>7.9</v>
      </c>
      <c r="I498">
        <v>750</v>
      </c>
      <c r="J498" s="4">
        <f>1000000/H498/I498</f>
        <v>168.77637130801685</v>
      </c>
      <c r="K498" s="4"/>
      <c r="L498" s="7"/>
      <c r="M498" s="7"/>
      <c r="N498" s="7"/>
      <c r="O498" s="7"/>
      <c r="P498" s="7"/>
      <c r="Q498" s="7"/>
      <c r="R498" s="7"/>
      <c r="S498" s="7"/>
      <c r="T498" s="7"/>
      <c r="U498" s="4"/>
      <c r="V498" s="7"/>
      <c r="W498" s="7"/>
      <c r="X498" s="7"/>
      <c r="Y498" s="7"/>
      <c r="Z498" s="7"/>
      <c r="AA498" s="7"/>
      <c r="AB498" s="4"/>
      <c r="AC498" s="7">
        <v>0.23124013157894738</v>
      </c>
      <c r="AD498" s="7"/>
      <c r="AE498" s="7"/>
      <c r="AF498" s="7"/>
      <c r="AG498" s="7"/>
      <c r="AH498" s="7"/>
      <c r="AI498" s="8"/>
      <c r="AJ498" s="7"/>
      <c r="AK498" s="7"/>
      <c r="AL498" s="7"/>
      <c r="AM498" s="4">
        <v>0</v>
      </c>
      <c r="AN498" s="4"/>
      <c r="AO498" s="4"/>
      <c r="AP498" s="4"/>
      <c r="AQ498" s="4">
        <v>0</v>
      </c>
      <c r="AR498" s="4"/>
      <c r="AS498" s="4"/>
      <c r="AT498" s="4"/>
      <c r="AU498" s="4"/>
      <c r="AV498" s="4"/>
      <c r="AW498" s="4"/>
      <c r="AX498" s="4">
        <v>0</v>
      </c>
      <c r="AY498" s="4">
        <v>0</v>
      </c>
      <c r="AZ498" s="4"/>
      <c r="BA498" s="7"/>
      <c r="BB498" s="4"/>
      <c r="BC498" s="4"/>
      <c r="BD498" s="4"/>
      <c r="BE498" s="7"/>
      <c r="BF498" s="7"/>
      <c r="BG498" s="6"/>
      <c r="BH498" s="4"/>
      <c r="BI498" s="4"/>
      <c r="BJ498" s="4"/>
      <c r="BK498" s="4"/>
      <c r="BL498" s="6"/>
      <c r="BM498" s="6"/>
      <c r="BN498" s="6"/>
      <c r="BO498" s="6"/>
      <c r="BP498" s="6"/>
      <c r="BQ498" s="6"/>
      <c r="BR498" s="6"/>
      <c r="BS498" s="4">
        <v>0</v>
      </c>
      <c r="BT498" s="4">
        <v>0</v>
      </c>
      <c r="BU498" s="4">
        <v>0</v>
      </c>
      <c r="BV498" s="4">
        <v>0</v>
      </c>
      <c r="BW498" s="4"/>
      <c r="BX498" s="4"/>
      <c r="BY498" s="4"/>
      <c r="BZ498" s="4"/>
      <c r="CA498" s="4">
        <v>0</v>
      </c>
      <c r="CB498" s="4"/>
      <c r="CC498" s="7"/>
      <c r="CD498" s="4"/>
      <c r="CE498" s="4"/>
      <c r="CF498" s="7"/>
      <c r="CG498" s="4"/>
      <c r="CH498" s="4"/>
      <c r="CI498" s="4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</row>
    <row r="499" spans="1:158" x14ac:dyDescent="0.25">
      <c r="A499" t="s">
        <v>89</v>
      </c>
      <c r="C499" s="5">
        <v>39480</v>
      </c>
      <c r="D499" s="4">
        <v>4</v>
      </c>
      <c r="E499" t="s">
        <v>168</v>
      </c>
      <c r="F499" s="4">
        <v>26</v>
      </c>
      <c r="G499" t="s">
        <v>79</v>
      </c>
      <c r="H499" s="6">
        <v>7.9</v>
      </c>
      <c r="I499">
        <v>750</v>
      </c>
      <c r="J499" s="4">
        <f>1000000/H499/I499</f>
        <v>168.77637130801685</v>
      </c>
      <c r="K499" s="4"/>
      <c r="L499" s="7"/>
      <c r="M499" s="7"/>
      <c r="N499" s="7"/>
      <c r="O499" s="7"/>
      <c r="P499" s="7"/>
      <c r="Q499" s="7"/>
      <c r="R499" s="7"/>
      <c r="S499" s="7"/>
      <c r="T499" s="7"/>
      <c r="U499" s="4"/>
      <c r="V499" s="7"/>
      <c r="W499" s="7"/>
      <c r="X499" s="7"/>
      <c r="Y499" s="7"/>
      <c r="Z499" s="7"/>
      <c r="AA499" s="7"/>
      <c r="AB499" s="4"/>
      <c r="AC499" s="7"/>
      <c r="AD499" s="7"/>
      <c r="AE499" s="7"/>
      <c r="AF499" s="7"/>
      <c r="AG499" s="7"/>
      <c r="AH499" s="7"/>
      <c r="AI499" s="8"/>
      <c r="AJ499" s="7"/>
      <c r="AK499" s="7"/>
      <c r="AL499" s="7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7"/>
      <c r="BB499" s="4"/>
      <c r="BC499" s="4"/>
      <c r="BD499" s="4"/>
      <c r="BE499" s="7"/>
      <c r="BF499" s="7"/>
      <c r="BG499" s="6"/>
      <c r="BH499" s="4"/>
      <c r="BI499" s="4"/>
      <c r="BJ499" s="4"/>
      <c r="BK499" s="4"/>
      <c r="BL499" s="6"/>
      <c r="BM499" s="6"/>
      <c r="BN499" s="6"/>
      <c r="BO499" s="6"/>
      <c r="BP499" s="6"/>
      <c r="BQ499" s="6"/>
      <c r="BR499" s="6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7"/>
      <c r="CD499" s="4"/>
      <c r="CE499" s="4"/>
      <c r="CF499" s="7"/>
      <c r="CG499" s="4"/>
      <c r="CH499" s="4"/>
      <c r="CI499" s="4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</row>
    <row r="500" spans="1:158" x14ac:dyDescent="0.25">
      <c r="A500" t="s">
        <v>89</v>
      </c>
      <c r="C500" s="5">
        <v>39485</v>
      </c>
      <c r="D500" s="4"/>
      <c r="E500" s="5"/>
      <c r="F500" s="4">
        <v>31</v>
      </c>
      <c r="G500" t="s">
        <v>79</v>
      </c>
      <c r="H500" s="6">
        <v>7.9</v>
      </c>
      <c r="I500">
        <v>750</v>
      </c>
      <c r="J500" s="4">
        <f>1000000/H500/I500</f>
        <v>168.77637130801685</v>
      </c>
      <c r="K500" s="4"/>
      <c r="L500" s="7"/>
      <c r="M500" s="6">
        <v>8.4499999999999993</v>
      </c>
      <c r="N500" s="6"/>
      <c r="O500" s="6"/>
      <c r="P500" s="7"/>
      <c r="Q500" s="7"/>
      <c r="R500" s="7"/>
      <c r="S500" s="7"/>
      <c r="T500" s="7"/>
      <c r="U500" s="4"/>
      <c r="V500" s="7"/>
      <c r="W500" s="7"/>
      <c r="X500" s="7"/>
      <c r="Y500" s="7"/>
      <c r="Z500" s="7"/>
      <c r="AA500" s="7"/>
      <c r="AB500" s="4"/>
      <c r="AC500" s="7"/>
      <c r="AD500" s="7"/>
      <c r="AE500" s="7"/>
      <c r="AF500" s="7"/>
      <c r="AG500" s="7"/>
      <c r="AH500" s="7"/>
      <c r="AI500" s="8"/>
      <c r="AJ500" s="7"/>
      <c r="AK500" s="7"/>
      <c r="AL500" s="7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7"/>
      <c r="BB500" s="4"/>
      <c r="BC500" s="4"/>
      <c r="BD500" s="4"/>
      <c r="BE500" s="7"/>
      <c r="BF500" s="7"/>
      <c r="BG500" s="6"/>
      <c r="BH500" s="4"/>
      <c r="BI500" s="4"/>
      <c r="BJ500" s="4"/>
      <c r="BK500" s="4"/>
      <c r="BL500" s="6"/>
      <c r="BM500" s="6"/>
      <c r="BN500" s="6"/>
      <c r="BO500" s="6"/>
      <c r="BP500" s="6"/>
      <c r="BQ500" s="6"/>
      <c r="BR500" s="6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7"/>
      <c r="CD500" s="4"/>
      <c r="CE500" s="4"/>
      <c r="CF500" s="7"/>
      <c r="CG500" s="4"/>
      <c r="CH500" s="4"/>
      <c r="CI500" s="4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</row>
    <row r="501" spans="1:158" x14ac:dyDescent="0.25">
      <c r="A501" t="s">
        <v>89</v>
      </c>
      <c r="C501" s="5">
        <v>39491</v>
      </c>
      <c r="D501" s="4"/>
      <c r="E501" s="5"/>
      <c r="F501" s="4">
        <v>37</v>
      </c>
      <c r="G501" t="s">
        <v>79</v>
      </c>
      <c r="H501" s="6">
        <v>7.9</v>
      </c>
      <c r="I501">
        <v>750</v>
      </c>
      <c r="J501" s="4">
        <f>1000000/H501/I501</f>
        <v>168.77637130801685</v>
      </c>
      <c r="K501" s="4"/>
      <c r="L501" s="7"/>
      <c r="M501" s="6">
        <v>11.4</v>
      </c>
      <c r="N501" s="6"/>
      <c r="O501" s="6"/>
      <c r="P501" s="7"/>
      <c r="Q501" s="7"/>
      <c r="R501" s="7"/>
      <c r="S501" s="7"/>
      <c r="T501" s="7"/>
      <c r="U501" s="4"/>
      <c r="V501" s="7"/>
      <c r="W501" s="7"/>
      <c r="X501" s="7"/>
      <c r="Y501" s="7"/>
      <c r="Z501" s="7"/>
      <c r="AA501" s="7"/>
      <c r="AB501" s="4"/>
      <c r="AC501" s="7"/>
      <c r="AD501" s="7"/>
      <c r="AE501" s="7"/>
      <c r="AF501" s="7"/>
      <c r="AG501" s="7"/>
      <c r="AH501" s="7"/>
      <c r="AI501" s="8"/>
      <c r="AJ501" s="7"/>
      <c r="AK501" s="7"/>
      <c r="AL501" s="7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7"/>
      <c r="BB501" s="4"/>
      <c r="BC501" s="4"/>
      <c r="BD501" s="4"/>
      <c r="BE501" s="7"/>
      <c r="BF501" s="7"/>
      <c r="BG501" s="6"/>
      <c r="BH501" s="4"/>
      <c r="BI501" s="4"/>
      <c r="BJ501" s="4"/>
      <c r="BK501" s="4"/>
      <c r="BL501" s="6"/>
      <c r="BM501" s="6"/>
      <c r="BN501" s="6"/>
      <c r="BO501" s="6"/>
      <c r="BP501" s="6"/>
      <c r="BQ501" s="6"/>
      <c r="BR501" s="6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7"/>
      <c r="CD501" s="4"/>
      <c r="CE501" s="4"/>
      <c r="CF501" s="7"/>
      <c r="CG501" s="4"/>
      <c r="CH501" s="4"/>
      <c r="CI501" s="4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</row>
    <row r="502" spans="1:158" x14ac:dyDescent="0.25">
      <c r="A502" t="s">
        <v>89</v>
      </c>
      <c r="C502" s="5">
        <v>39496</v>
      </c>
      <c r="D502" s="4"/>
      <c r="E502" s="5"/>
      <c r="F502" s="4">
        <v>42</v>
      </c>
      <c r="G502" t="s">
        <v>79</v>
      </c>
      <c r="H502" s="6">
        <v>7.9</v>
      </c>
      <c r="I502">
        <v>750</v>
      </c>
      <c r="J502" s="4">
        <f>1000000/H502/I502</f>
        <v>168.77637130801685</v>
      </c>
      <c r="K502" s="4"/>
      <c r="L502" s="7"/>
      <c r="M502" s="6">
        <v>11.85</v>
      </c>
      <c r="N502" s="6"/>
      <c r="O502" s="6"/>
      <c r="P502" s="7"/>
      <c r="Q502" s="7"/>
      <c r="R502" s="7"/>
      <c r="S502" s="7"/>
      <c r="T502" s="7"/>
      <c r="U502" s="4"/>
      <c r="V502" s="7"/>
      <c r="W502" s="7"/>
      <c r="X502" s="7"/>
      <c r="Y502" s="7"/>
      <c r="Z502" s="7"/>
      <c r="AA502" s="7"/>
      <c r="AB502" s="4"/>
      <c r="AC502" s="7"/>
      <c r="AD502" s="7"/>
      <c r="AE502" s="7"/>
      <c r="AF502" s="7"/>
      <c r="AG502" s="7"/>
      <c r="AH502" s="7"/>
      <c r="AI502" s="8"/>
      <c r="AJ502" s="7"/>
      <c r="AK502" s="7"/>
      <c r="AL502" s="7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7"/>
      <c r="BB502" s="4"/>
      <c r="BC502" s="4"/>
      <c r="BD502" s="4"/>
      <c r="BE502" s="7"/>
      <c r="BF502" s="7"/>
      <c r="BG502" s="6"/>
      <c r="BH502" s="4"/>
      <c r="BI502" s="4"/>
      <c r="BJ502" s="4"/>
      <c r="BK502" s="4"/>
      <c r="BL502" s="6"/>
      <c r="BM502" s="6"/>
      <c r="BN502" s="6"/>
      <c r="BO502" s="6"/>
      <c r="BP502" s="6"/>
      <c r="BQ502" s="6"/>
      <c r="BR502" s="6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7"/>
      <c r="CD502" s="4"/>
      <c r="CE502" s="4"/>
      <c r="CF502" s="7"/>
      <c r="CG502" s="4"/>
      <c r="CH502" s="4"/>
      <c r="CI502" s="4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</row>
    <row r="503" spans="1:158" x14ac:dyDescent="0.25">
      <c r="A503" t="s">
        <v>89</v>
      </c>
      <c r="C503" s="5">
        <v>39504</v>
      </c>
      <c r="D503" s="4"/>
      <c r="E503" s="5"/>
      <c r="F503" s="4">
        <v>50</v>
      </c>
      <c r="G503" t="s">
        <v>79</v>
      </c>
      <c r="H503" s="6">
        <v>7.9</v>
      </c>
      <c r="I503">
        <v>750</v>
      </c>
      <c r="J503" s="4">
        <f>1000000/H503/I503</f>
        <v>168.77637130801685</v>
      </c>
      <c r="K503" s="4"/>
      <c r="L503" s="7"/>
      <c r="M503" s="6">
        <v>13.6</v>
      </c>
      <c r="N503" s="6"/>
      <c r="O503" s="6"/>
      <c r="P503" s="7"/>
      <c r="Q503" s="7"/>
      <c r="R503" s="7"/>
      <c r="S503" s="7"/>
      <c r="T503" s="7"/>
      <c r="U503" s="4"/>
      <c r="V503" s="7"/>
      <c r="W503" s="7"/>
      <c r="X503" s="7"/>
      <c r="Y503" s="7"/>
      <c r="Z503" s="7"/>
      <c r="AA503" s="7"/>
      <c r="AB503" s="4"/>
      <c r="AC503" s="7">
        <v>2.5479736842105263</v>
      </c>
      <c r="AD503" s="7"/>
      <c r="AE503" s="7"/>
      <c r="AF503" s="7"/>
      <c r="AG503" s="7"/>
      <c r="AH503" s="7"/>
      <c r="AI503" s="8"/>
      <c r="AJ503" s="7"/>
      <c r="AK503" s="7"/>
      <c r="AL503" s="7"/>
      <c r="AM503" s="4">
        <v>0</v>
      </c>
      <c r="AN503" s="4"/>
      <c r="AO503" s="4"/>
      <c r="AP503" s="4"/>
      <c r="AQ503" s="4">
        <v>0</v>
      </c>
      <c r="AR503" s="4"/>
      <c r="AS503" s="4"/>
      <c r="AT503" s="4"/>
      <c r="AU503" s="4"/>
      <c r="AV503" s="4"/>
      <c r="AW503" s="4"/>
      <c r="AX503" s="4">
        <v>0</v>
      </c>
      <c r="AY503" s="4">
        <v>0</v>
      </c>
      <c r="AZ503" s="4"/>
      <c r="BA503" s="7"/>
      <c r="BB503" s="4"/>
      <c r="BC503" s="4"/>
      <c r="BD503" s="4"/>
      <c r="BE503" s="7"/>
      <c r="BF503" s="7"/>
      <c r="BG503" s="6"/>
      <c r="BH503" s="4"/>
      <c r="BI503" s="4"/>
      <c r="BJ503" s="4"/>
      <c r="BK503" s="4"/>
      <c r="BL503" s="6"/>
      <c r="BM503" s="6"/>
      <c r="BN503" s="6"/>
      <c r="BO503" s="6"/>
      <c r="BP503" s="6"/>
      <c r="BQ503" s="6"/>
      <c r="BR503" s="6"/>
      <c r="BS503" s="4">
        <v>0</v>
      </c>
      <c r="BT503" s="4">
        <v>0</v>
      </c>
      <c r="BU503" s="4">
        <v>0</v>
      </c>
      <c r="BV503" s="4">
        <v>0</v>
      </c>
      <c r="BW503" s="4"/>
      <c r="BX503" s="4"/>
      <c r="BY503" s="4"/>
      <c r="BZ503" s="4"/>
      <c r="CA503" s="4">
        <v>0</v>
      </c>
      <c r="CB503" s="4"/>
      <c r="CC503" s="7"/>
      <c r="CD503" s="4"/>
      <c r="CE503" s="4"/>
      <c r="CF503" s="7"/>
      <c r="CG503" s="4"/>
      <c r="CH503" s="4"/>
      <c r="CI503" s="4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</row>
    <row r="504" spans="1:158" x14ac:dyDescent="0.25">
      <c r="A504" t="s">
        <v>89</v>
      </c>
      <c r="C504" s="5">
        <v>39509</v>
      </c>
      <c r="D504" s="4">
        <v>5</v>
      </c>
      <c r="E504" t="s">
        <v>164</v>
      </c>
      <c r="F504" s="4">
        <v>55</v>
      </c>
      <c r="G504" t="s">
        <v>79</v>
      </c>
      <c r="H504" s="6">
        <v>7.9</v>
      </c>
      <c r="I504">
        <v>750</v>
      </c>
      <c r="J504" s="4">
        <f>1000000/H504/I504</f>
        <v>168.77637130801685</v>
      </c>
      <c r="K504" s="4"/>
      <c r="L504" s="7"/>
      <c r="M504" s="7"/>
      <c r="N504" s="7"/>
      <c r="O504" s="7"/>
      <c r="P504" s="7"/>
      <c r="Q504" s="7"/>
      <c r="R504" s="7"/>
      <c r="S504" s="7"/>
      <c r="T504" s="7"/>
      <c r="U504" s="4"/>
      <c r="V504" s="7"/>
      <c r="W504" s="7"/>
      <c r="X504" s="7"/>
      <c r="Y504" s="7"/>
      <c r="Z504" s="7"/>
      <c r="AA504" s="7"/>
      <c r="AB504" s="4"/>
      <c r="AC504" s="7"/>
      <c r="AD504" s="7"/>
      <c r="AE504" s="7"/>
      <c r="AF504" s="7"/>
      <c r="AG504" s="7"/>
      <c r="AH504" s="7"/>
      <c r="AI504" s="8"/>
      <c r="AJ504" s="7"/>
      <c r="AK504" s="7"/>
      <c r="AL504" s="7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7"/>
      <c r="BB504" s="4"/>
      <c r="BC504" s="4"/>
      <c r="BD504" s="4"/>
      <c r="BE504" s="7"/>
      <c r="BF504" s="7"/>
      <c r="BG504" s="6"/>
      <c r="BH504" s="4"/>
      <c r="BI504" s="4"/>
      <c r="BJ504" s="4"/>
      <c r="BK504" s="4"/>
      <c r="BL504" s="6"/>
      <c r="BM504" s="6"/>
      <c r="BN504" s="6"/>
      <c r="BO504" s="6"/>
      <c r="BP504" s="6"/>
      <c r="BQ504" s="6"/>
      <c r="BR504" s="6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7"/>
      <c r="CD504" s="4"/>
      <c r="CE504" s="4"/>
      <c r="CF504" s="7"/>
      <c r="CG504" s="4"/>
      <c r="CH504" s="4"/>
      <c r="CI504" s="4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</row>
    <row r="505" spans="1:158" x14ac:dyDescent="0.25">
      <c r="A505" t="s">
        <v>89</v>
      </c>
      <c r="C505" s="5">
        <v>39510</v>
      </c>
      <c r="D505" s="4"/>
      <c r="E505" s="5"/>
      <c r="F505" s="4">
        <v>56</v>
      </c>
      <c r="G505" t="s">
        <v>79</v>
      </c>
      <c r="H505" s="6">
        <v>7.9</v>
      </c>
      <c r="I505">
        <v>750</v>
      </c>
      <c r="J505" s="4">
        <f>1000000/H505/I505</f>
        <v>168.77637130801685</v>
      </c>
      <c r="K505" s="4"/>
      <c r="L505" s="7"/>
      <c r="M505" s="6">
        <v>15.45</v>
      </c>
      <c r="N505" s="6"/>
      <c r="O505" s="6"/>
      <c r="P505" s="7"/>
      <c r="Q505" s="7"/>
      <c r="R505" s="7"/>
      <c r="S505" s="7"/>
      <c r="T505" s="7"/>
      <c r="U505" s="4">
        <v>258.85442192482446</v>
      </c>
      <c r="V505" s="7"/>
      <c r="W505" s="7"/>
      <c r="X505" s="7"/>
      <c r="Y505" s="7"/>
      <c r="Z505" s="7"/>
      <c r="AA505" s="7"/>
      <c r="AB505" s="4">
        <v>156.81429344090179</v>
      </c>
      <c r="AC505" s="7">
        <v>3.0594560676999309</v>
      </c>
      <c r="AD505" s="7"/>
      <c r="AE505" s="7"/>
      <c r="AF505" s="7"/>
      <c r="AG505" s="7"/>
      <c r="AH505" s="7"/>
      <c r="AI505" s="8">
        <f>AC505/AB505</f>
        <v>1.9510058685134724E-2</v>
      </c>
      <c r="AJ505" s="7"/>
      <c r="AK505" s="7"/>
      <c r="AL505" s="7"/>
      <c r="AM505" s="4">
        <v>6.8183063404448747</v>
      </c>
      <c r="AN505" s="4"/>
      <c r="AO505" s="4"/>
      <c r="AP505" s="4"/>
      <c r="AQ505" s="4">
        <v>1.4337186165690321</v>
      </c>
      <c r="AR505" s="4"/>
      <c r="AS505" s="4"/>
      <c r="AT505" s="4"/>
      <c r="AU505" s="4"/>
      <c r="AV505" s="4"/>
      <c r="AW505" s="4"/>
      <c r="AX505" s="4">
        <v>0</v>
      </c>
      <c r="AY505" s="4">
        <v>0</v>
      </c>
      <c r="AZ505" s="4">
        <v>8.2520249570139068</v>
      </c>
      <c r="BA505" s="7"/>
      <c r="BB505" s="4"/>
      <c r="BC505" s="4">
        <f>U505+AB505+AZ505</f>
        <v>423.92074032274019</v>
      </c>
      <c r="BD505" s="4"/>
      <c r="BE505" s="7">
        <f>AZ505/BC505</f>
        <v>1.9465961846385386E-2</v>
      </c>
      <c r="BF505" s="7"/>
      <c r="BG505" s="6"/>
      <c r="BH505" s="4"/>
      <c r="BI505" s="4"/>
      <c r="BJ505" s="4"/>
      <c r="BK505" s="4"/>
      <c r="BL505" s="6"/>
      <c r="BM505" s="6"/>
      <c r="BN505" s="6"/>
      <c r="BO505" s="6"/>
      <c r="BP505" s="7">
        <f>U505/BC505</f>
        <v>0.61061985721140444</v>
      </c>
      <c r="BQ505" s="7">
        <f>AB505/BC505</f>
        <v>0.36991418094221012</v>
      </c>
      <c r="BR505" s="7">
        <f>AZ505/BC505</f>
        <v>1.9465961846385386E-2</v>
      </c>
      <c r="BS505" s="4">
        <v>133.84985286944084</v>
      </c>
      <c r="BT505" s="4">
        <v>125.33514377020008</v>
      </c>
      <c r="BU505" s="4">
        <v>8.5147090992407737</v>
      </c>
      <c r="BV505" s="4">
        <v>0</v>
      </c>
      <c r="BW505" s="4"/>
      <c r="BX505" s="4"/>
      <c r="BY505" s="4"/>
      <c r="BZ505" s="4"/>
      <c r="CA505" s="4">
        <v>0</v>
      </c>
      <c r="CB505" s="4"/>
      <c r="CC505" s="7"/>
      <c r="CD505" s="4"/>
      <c r="CE505" s="4"/>
      <c r="CF505" s="7"/>
      <c r="CG505" s="4"/>
      <c r="CH505" s="4"/>
      <c r="CI505" s="4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</row>
    <row r="506" spans="1:158" x14ac:dyDescent="0.25">
      <c r="A506" t="s">
        <v>89</v>
      </c>
      <c r="C506" s="5">
        <v>39514</v>
      </c>
      <c r="D506" s="4"/>
      <c r="E506" s="5"/>
      <c r="F506" s="4">
        <v>60</v>
      </c>
      <c r="G506" t="s">
        <v>79</v>
      </c>
      <c r="H506" s="6">
        <v>7.9</v>
      </c>
      <c r="I506">
        <v>750</v>
      </c>
      <c r="J506" s="4">
        <f>1000000/H506/I506</f>
        <v>168.77637130801685</v>
      </c>
      <c r="K506" s="4"/>
      <c r="L506" s="7"/>
      <c r="M506" s="6">
        <v>18.3</v>
      </c>
      <c r="N506" s="6"/>
      <c r="O506" s="6"/>
      <c r="P506" s="7"/>
      <c r="Q506" s="7"/>
      <c r="R506" s="7"/>
      <c r="S506" s="7"/>
      <c r="T506" s="7"/>
      <c r="U506" s="4"/>
      <c r="V506" s="7"/>
      <c r="W506" s="7"/>
      <c r="X506" s="7"/>
      <c r="Y506" s="7"/>
      <c r="Z506" s="7"/>
      <c r="AA506" s="7"/>
      <c r="AB506" s="4"/>
      <c r="AC506" s="7"/>
      <c r="AD506" s="7"/>
      <c r="AE506" s="7"/>
      <c r="AF506" s="7"/>
      <c r="AG506" s="7"/>
      <c r="AH506" s="7"/>
      <c r="AI506" s="8"/>
      <c r="AJ506" s="7"/>
      <c r="AK506" s="7"/>
      <c r="AL506" s="7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7"/>
      <c r="BB506" s="4"/>
      <c r="BC506" s="4"/>
      <c r="BD506" s="4"/>
      <c r="BE506" s="7"/>
      <c r="BF506" s="7"/>
      <c r="BG506" s="6"/>
      <c r="BH506" s="4"/>
      <c r="BI506" s="4"/>
      <c r="BJ506" s="4"/>
      <c r="BK506" s="4"/>
      <c r="BL506" s="6"/>
      <c r="BM506" s="6"/>
      <c r="BN506" s="6"/>
      <c r="BO506" s="6"/>
      <c r="BP506" s="6"/>
      <c r="BQ506" s="6"/>
      <c r="BR506" s="6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7"/>
      <c r="CD506" s="4"/>
      <c r="CE506" s="4"/>
      <c r="CF506" s="7"/>
      <c r="CG506" s="4"/>
      <c r="CH506" s="4"/>
      <c r="CI506" s="4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</row>
    <row r="507" spans="1:158" x14ac:dyDescent="0.25">
      <c r="A507" t="s">
        <v>89</v>
      </c>
      <c r="C507" s="5">
        <v>39524</v>
      </c>
      <c r="D507" s="4"/>
      <c r="E507" s="5"/>
      <c r="F507" s="4">
        <v>70</v>
      </c>
      <c r="G507" t="s">
        <v>79</v>
      </c>
      <c r="H507" s="6">
        <v>7.9</v>
      </c>
      <c r="I507">
        <v>750</v>
      </c>
      <c r="J507" s="4">
        <f>1000000/H507/I507</f>
        <v>168.77637130801685</v>
      </c>
      <c r="K507" s="4"/>
      <c r="L507" s="7"/>
      <c r="M507" s="6">
        <v>19.399999999999999</v>
      </c>
      <c r="N507" s="6"/>
      <c r="O507" s="6"/>
      <c r="P507" s="7"/>
      <c r="Q507" s="7"/>
      <c r="R507" s="7"/>
      <c r="S507" s="7"/>
      <c r="T507" s="7"/>
      <c r="U507" s="4">
        <v>433.04629913408189</v>
      </c>
      <c r="V507" s="7"/>
      <c r="W507" s="7"/>
      <c r="X507" s="7"/>
      <c r="Y507" s="7"/>
      <c r="Z507" s="7"/>
      <c r="AA507" s="7"/>
      <c r="AB507" s="4">
        <v>226.01165549812964</v>
      </c>
      <c r="AC507" s="7">
        <v>3.5592237216868861</v>
      </c>
      <c r="AD507" s="7"/>
      <c r="AE507" s="7"/>
      <c r="AF507" s="7"/>
      <c r="AG507" s="7"/>
      <c r="AH507" s="7"/>
      <c r="AI507" s="8">
        <f>AC507/AB507</f>
        <v>1.5747965359761459E-2</v>
      </c>
      <c r="AJ507" s="7"/>
      <c r="AK507" s="7"/>
      <c r="AL507" s="7"/>
      <c r="AM507" s="4">
        <v>27.136212675062971</v>
      </c>
      <c r="AN507" s="4"/>
      <c r="AO507" s="4"/>
      <c r="AP507" s="4"/>
      <c r="AQ507" s="4">
        <v>608.97526858390461</v>
      </c>
      <c r="AR507" s="4"/>
      <c r="AS507" s="4"/>
      <c r="AT507" s="4"/>
      <c r="AU507" s="4"/>
      <c r="AV507" s="4"/>
      <c r="AW507" s="4"/>
      <c r="AX507" s="4">
        <v>0</v>
      </c>
      <c r="AY507" s="4">
        <v>0</v>
      </c>
      <c r="AZ507" s="4">
        <v>636.11148125896761</v>
      </c>
      <c r="BA507" s="7"/>
      <c r="BB507" s="4"/>
      <c r="BC507" s="4">
        <f>U507+AB507+AZ507</f>
        <v>1295.1694358911791</v>
      </c>
      <c r="BD507" s="4"/>
      <c r="BE507" s="7">
        <f>AZ507/BC507</f>
        <v>0.4911415168018326</v>
      </c>
      <c r="BF507" s="7"/>
      <c r="BG507" s="6"/>
      <c r="BH507" s="4"/>
      <c r="BI507" s="4"/>
      <c r="BJ507" s="4"/>
      <c r="BK507" s="4"/>
      <c r="BL507" s="6"/>
      <c r="BM507" s="6"/>
      <c r="BN507" s="6"/>
      <c r="BO507" s="6"/>
      <c r="BP507" s="7">
        <f>U507/BC507</f>
        <v>0.33435494008250105</v>
      </c>
      <c r="BQ507" s="7">
        <f>AB507/BC507</f>
        <v>0.17450354311566635</v>
      </c>
      <c r="BR507" s="7">
        <f>AZ507/BC507</f>
        <v>0.4911415168018326</v>
      </c>
      <c r="BS507" s="4">
        <v>295.63986959710473</v>
      </c>
      <c r="BT507" s="4">
        <v>232.16936723388199</v>
      </c>
      <c r="BU507" s="4">
        <v>63.470502363222721</v>
      </c>
      <c r="BV507" s="4">
        <v>0</v>
      </c>
      <c r="BW507" s="4"/>
      <c r="BX507" s="4"/>
      <c r="BY507" s="4"/>
      <c r="BZ507" s="4"/>
      <c r="CA507" s="4">
        <v>0</v>
      </c>
      <c r="CB507" s="4"/>
      <c r="CC507" s="7"/>
      <c r="CD507" s="4"/>
      <c r="CE507" s="4"/>
      <c r="CF507" s="7"/>
      <c r="CG507" s="4"/>
      <c r="CH507" s="4"/>
      <c r="CI507" s="4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</row>
    <row r="508" spans="1:158" x14ac:dyDescent="0.25">
      <c r="A508" t="s">
        <v>89</v>
      </c>
      <c r="C508" s="5">
        <v>39532</v>
      </c>
      <c r="D508" s="4"/>
      <c r="E508" s="5"/>
      <c r="F508" s="4">
        <v>78</v>
      </c>
      <c r="G508" t="s">
        <v>79</v>
      </c>
      <c r="H508" s="6">
        <v>7.9</v>
      </c>
      <c r="I508">
        <v>750</v>
      </c>
      <c r="J508" s="4">
        <f>1000000/H508/I508</f>
        <v>168.77637130801685</v>
      </c>
      <c r="K508" s="4"/>
      <c r="L508" s="7"/>
      <c r="M508" s="6">
        <v>21.2</v>
      </c>
      <c r="N508" s="6"/>
      <c r="O508" s="6"/>
      <c r="P508" s="7"/>
      <c r="Q508" s="7"/>
      <c r="R508" s="7"/>
      <c r="S508" s="7"/>
      <c r="T508" s="7"/>
      <c r="U508" s="4"/>
      <c r="V508" s="7"/>
      <c r="W508" s="7"/>
      <c r="X508" s="7"/>
      <c r="Y508" s="7"/>
      <c r="Z508" s="7"/>
      <c r="AA508" s="7"/>
      <c r="AB508" s="4"/>
      <c r="AC508" s="7"/>
      <c r="AD508" s="7"/>
      <c r="AE508" s="7"/>
      <c r="AF508" s="7"/>
      <c r="AG508" s="7"/>
      <c r="AH508" s="7"/>
      <c r="AI508" s="8"/>
      <c r="AJ508" s="7"/>
      <c r="AK508" s="7"/>
      <c r="AL508" s="7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7"/>
      <c r="BB508" s="4"/>
      <c r="BC508" s="4"/>
      <c r="BD508" s="4"/>
      <c r="BE508" s="7"/>
      <c r="BF508" s="7"/>
      <c r="BG508" s="6"/>
      <c r="BH508" s="4"/>
      <c r="BI508" s="4"/>
      <c r="BJ508" s="4"/>
      <c r="BK508" s="4"/>
      <c r="BL508" s="6"/>
      <c r="BM508" s="6"/>
      <c r="BN508" s="6"/>
      <c r="BO508" s="6"/>
      <c r="BP508" s="6"/>
      <c r="BQ508" s="6"/>
      <c r="BR508" s="6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7"/>
      <c r="CD508" s="4"/>
      <c r="CE508" s="4"/>
      <c r="CF508" s="7"/>
      <c r="CG508" s="4"/>
      <c r="CH508" s="4"/>
      <c r="CI508" s="4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</row>
    <row r="509" spans="1:158" x14ac:dyDescent="0.25">
      <c r="A509" t="s">
        <v>89</v>
      </c>
      <c r="C509" s="5">
        <v>39538</v>
      </c>
      <c r="D509" s="4">
        <v>6</v>
      </c>
      <c r="E509" s="5" t="s">
        <v>183</v>
      </c>
      <c r="F509" s="4">
        <v>84</v>
      </c>
      <c r="G509" t="s">
        <v>79</v>
      </c>
      <c r="H509" s="6">
        <v>7.9</v>
      </c>
      <c r="I509">
        <v>750</v>
      </c>
      <c r="J509" s="4">
        <f>1000000/H509/I509</f>
        <v>168.77637130801685</v>
      </c>
      <c r="K509" s="4"/>
      <c r="L509" s="7"/>
      <c r="M509" s="7"/>
      <c r="N509" s="7"/>
      <c r="O509" s="7"/>
      <c r="P509" s="7"/>
      <c r="Q509" s="7"/>
      <c r="R509" s="7"/>
      <c r="S509" s="7"/>
      <c r="T509" s="7"/>
      <c r="U509" s="4">
        <v>558.00450901037061</v>
      </c>
      <c r="V509" s="7"/>
      <c r="W509" s="7"/>
      <c r="X509" s="7"/>
      <c r="Y509" s="7"/>
      <c r="Z509" s="7"/>
      <c r="AA509" s="7"/>
      <c r="AB509" s="4">
        <v>289.42046064783483</v>
      </c>
      <c r="AC509" s="7">
        <v>4.2539936715376765</v>
      </c>
      <c r="AD509" s="7"/>
      <c r="AE509" s="7"/>
      <c r="AF509" s="7"/>
      <c r="AG509" s="7"/>
      <c r="AH509" s="7"/>
      <c r="AI509" s="8">
        <f>AC509/AB509</f>
        <v>1.4698316981514005E-2</v>
      </c>
      <c r="AJ509" s="7"/>
      <c r="AK509" s="7"/>
      <c r="AL509" s="7"/>
      <c r="AM509" s="4">
        <v>20.131335416551352</v>
      </c>
      <c r="AN509" s="4"/>
      <c r="AO509" s="4"/>
      <c r="AP509" s="4"/>
      <c r="AQ509" s="4">
        <v>373.31020091682393</v>
      </c>
      <c r="AR509" s="4"/>
      <c r="AS509" s="4"/>
      <c r="AT509" s="4"/>
      <c r="AU509" s="4"/>
      <c r="AV509" s="4"/>
      <c r="AW509" s="4"/>
      <c r="AX509" s="4">
        <v>0</v>
      </c>
      <c r="AY509" s="4">
        <v>0</v>
      </c>
      <c r="AZ509" s="4">
        <v>393.44153633337527</v>
      </c>
      <c r="BA509" s="7"/>
      <c r="BB509" s="4"/>
      <c r="BC509" s="4">
        <f>U509+AB509+AZ509</f>
        <v>1240.8665059915807</v>
      </c>
      <c r="BD509" s="4"/>
      <c r="BE509" s="7">
        <f>AZ509/BC509</f>
        <v>0.31706999458332125</v>
      </c>
      <c r="BF509" s="7"/>
      <c r="BG509" s="6"/>
      <c r="BH509" s="4"/>
      <c r="BI509" s="4"/>
      <c r="BJ509" s="4"/>
      <c r="BK509" s="4"/>
      <c r="BL509" s="6"/>
      <c r="BM509" s="6"/>
      <c r="BN509" s="6"/>
      <c r="BO509" s="6"/>
      <c r="BP509" s="7">
        <f>U509/BC509</f>
        <v>0.4496893955280607</v>
      </c>
      <c r="BQ509" s="7">
        <f>AB509/BC509</f>
        <v>0.23324060988861808</v>
      </c>
      <c r="BR509" s="7">
        <f>AZ509/BC509</f>
        <v>0.31706999458332125</v>
      </c>
      <c r="BS509" s="4">
        <v>345.06405307439388</v>
      </c>
      <c r="BT509" s="4">
        <v>145.16641522362136</v>
      </c>
      <c r="BU509" s="4">
        <v>199.89763785077253</v>
      </c>
      <c r="BV509" s="4">
        <v>0</v>
      </c>
      <c r="BW509" s="4"/>
      <c r="BX509" s="4"/>
      <c r="BY509" s="4"/>
      <c r="BZ509" s="4"/>
      <c r="CA509" s="4">
        <v>0</v>
      </c>
      <c r="CB509" s="4"/>
      <c r="CC509" s="7"/>
      <c r="CD509" s="4"/>
      <c r="CE509" s="4"/>
      <c r="CF509" s="7"/>
      <c r="CG509" s="4"/>
      <c r="CH509" s="4"/>
      <c r="CI509" s="4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</row>
    <row r="510" spans="1:158" x14ac:dyDescent="0.25">
      <c r="A510" t="s">
        <v>89</v>
      </c>
      <c r="C510" s="5">
        <v>39540</v>
      </c>
      <c r="D510" s="4"/>
      <c r="E510" s="5"/>
      <c r="F510" s="4">
        <v>86</v>
      </c>
      <c r="G510" t="s">
        <v>79</v>
      </c>
      <c r="H510" s="6">
        <v>7.9</v>
      </c>
      <c r="I510">
        <v>750</v>
      </c>
      <c r="J510" s="4">
        <f>1000000/H510/I510</f>
        <v>168.77637130801685</v>
      </c>
      <c r="K510" s="4"/>
      <c r="L510" s="7"/>
      <c r="M510" s="6">
        <v>22.45</v>
      </c>
      <c r="N510" s="6"/>
      <c r="O510" s="6"/>
      <c r="P510" s="7"/>
      <c r="Q510" s="7"/>
      <c r="R510" s="7"/>
      <c r="S510" s="7"/>
      <c r="T510" s="7"/>
      <c r="U510" s="4"/>
      <c r="V510" s="7"/>
      <c r="W510" s="7"/>
      <c r="X510" s="7"/>
      <c r="Y510" s="7"/>
      <c r="Z510" s="7"/>
      <c r="AA510" s="7"/>
      <c r="AB510" s="4"/>
      <c r="AC510" s="7"/>
      <c r="AD510" s="7"/>
      <c r="AE510" s="7"/>
      <c r="AF510" s="7"/>
      <c r="AG510" s="7"/>
      <c r="AH510" s="7"/>
      <c r="AI510" s="8"/>
      <c r="AJ510" s="7"/>
      <c r="AK510" s="7"/>
      <c r="AL510" s="7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7"/>
      <c r="BB510" s="4"/>
      <c r="BC510" s="4"/>
      <c r="BD510" s="4"/>
      <c r="BE510" s="7"/>
      <c r="BF510" s="7"/>
      <c r="BG510" s="6"/>
      <c r="BH510" s="4"/>
      <c r="BI510" s="4"/>
      <c r="BJ510" s="4"/>
      <c r="BK510" s="4"/>
      <c r="BL510" s="6"/>
      <c r="BM510" s="6"/>
      <c r="BN510" s="6"/>
      <c r="BO510" s="6"/>
      <c r="BP510" s="6"/>
      <c r="BQ510" s="6"/>
      <c r="BR510" s="6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7"/>
      <c r="CD510" s="4"/>
      <c r="CE510" s="4"/>
      <c r="CF510" s="7"/>
      <c r="CG510" s="4"/>
      <c r="CH510" s="4"/>
      <c r="CI510" s="4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</row>
    <row r="511" spans="1:158" x14ac:dyDescent="0.25">
      <c r="A511" t="s">
        <v>89</v>
      </c>
      <c r="C511" s="5">
        <v>39546</v>
      </c>
      <c r="D511" s="4"/>
      <c r="E511" s="5"/>
      <c r="F511" s="4">
        <v>92</v>
      </c>
      <c r="G511" t="s">
        <v>79</v>
      </c>
      <c r="H511" s="6">
        <v>7.9</v>
      </c>
      <c r="I511">
        <v>750</v>
      </c>
      <c r="J511" s="4">
        <f>1000000/H511/I511</f>
        <v>168.77637130801685</v>
      </c>
      <c r="K511" s="4"/>
      <c r="L511" s="7"/>
      <c r="M511" s="6">
        <v>22.9</v>
      </c>
      <c r="N511" s="6"/>
      <c r="O511" s="6"/>
      <c r="P511" s="7"/>
      <c r="Q511" s="7"/>
      <c r="R511" s="7"/>
      <c r="S511" s="7"/>
      <c r="T511" s="7"/>
      <c r="U511" s="4"/>
      <c r="V511" s="7"/>
      <c r="W511" s="7"/>
      <c r="X511" s="7"/>
      <c r="Y511" s="7"/>
      <c r="Z511" s="7"/>
      <c r="AA511" s="7"/>
      <c r="AB511" s="4"/>
      <c r="AC511" s="7"/>
      <c r="AD511" s="7"/>
      <c r="AE511" s="7"/>
      <c r="AF511" s="7"/>
      <c r="AG511" s="7"/>
      <c r="AH511" s="7"/>
      <c r="AI511" s="8"/>
      <c r="AJ511" s="7"/>
      <c r="AK511" s="7"/>
      <c r="AL511" s="7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7"/>
      <c r="BB511" s="4"/>
      <c r="BC511" s="4"/>
      <c r="BD511" s="4"/>
      <c r="BE511" s="7"/>
      <c r="BF511" s="7"/>
      <c r="BG511" s="6"/>
      <c r="BH511" s="4"/>
      <c r="BI511" s="4"/>
      <c r="BJ511" s="4"/>
      <c r="BK511" s="4"/>
      <c r="BL511" s="6"/>
      <c r="BM511" s="6"/>
      <c r="BN511" s="6"/>
      <c r="BO511" s="6"/>
      <c r="BP511" s="6"/>
      <c r="BQ511" s="6"/>
      <c r="BR511" s="6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7"/>
      <c r="CD511" s="4"/>
      <c r="CE511" s="4"/>
      <c r="CF511" s="7"/>
      <c r="CG511" s="4"/>
      <c r="CH511" s="4"/>
      <c r="CI511" s="4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</row>
    <row r="512" spans="1:158" x14ac:dyDescent="0.25">
      <c r="A512" t="s">
        <v>89</v>
      </c>
      <c r="C512" s="5">
        <v>39552</v>
      </c>
      <c r="D512" s="4"/>
      <c r="E512" s="5"/>
      <c r="F512" s="4">
        <v>98</v>
      </c>
      <c r="G512" t="s">
        <v>79</v>
      </c>
      <c r="H512" s="6">
        <v>7.9</v>
      </c>
      <c r="I512">
        <v>750</v>
      </c>
      <c r="J512" s="4">
        <f>1000000/H512/I512</f>
        <v>168.77637130801685</v>
      </c>
      <c r="K512" s="4"/>
      <c r="L512" s="7"/>
      <c r="M512" s="7"/>
      <c r="N512" s="7"/>
      <c r="O512" s="7"/>
      <c r="P512" s="7"/>
      <c r="Q512" s="7"/>
      <c r="R512" s="7"/>
      <c r="S512" s="7"/>
      <c r="T512" s="7"/>
      <c r="U512" s="4">
        <v>494.29151434678249</v>
      </c>
      <c r="V512" s="7"/>
      <c r="W512" s="7"/>
      <c r="X512" s="7"/>
      <c r="Y512" s="7"/>
      <c r="Z512" s="7"/>
      <c r="AA512" s="7"/>
      <c r="AB512" s="4">
        <v>247.99322114536798</v>
      </c>
      <c r="AC512" s="7">
        <v>3.3219264388390868</v>
      </c>
      <c r="AD512" s="7"/>
      <c r="AE512" s="7"/>
      <c r="AF512" s="7"/>
      <c r="AG512" s="7"/>
      <c r="AH512" s="7"/>
      <c r="AI512" s="8">
        <f>AC512/AB512</f>
        <v>1.339523081919989E-2</v>
      </c>
      <c r="AJ512" s="7"/>
      <c r="AK512" s="7"/>
      <c r="AL512" s="7"/>
      <c r="AM512" s="4">
        <v>3.7461964342338603</v>
      </c>
      <c r="AN512" s="4"/>
      <c r="AO512" s="4"/>
      <c r="AP512" s="4"/>
      <c r="AQ512" s="4">
        <v>485.16112135442006</v>
      </c>
      <c r="AR512" s="4"/>
      <c r="AS512" s="4"/>
      <c r="AT512" s="4"/>
      <c r="AU512" s="4"/>
      <c r="AV512" s="4"/>
      <c r="AW512" s="4"/>
      <c r="AX512" s="4">
        <v>0</v>
      </c>
      <c r="AY512" s="4">
        <v>0</v>
      </c>
      <c r="AZ512" s="4">
        <v>488.90731778865393</v>
      </c>
      <c r="BA512" s="7"/>
      <c r="BB512" s="4"/>
      <c r="BC512" s="4">
        <f>U512+AB512+AZ512</f>
        <v>1231.1920532808044</v>
      </c>
      <c r="BD512" s="4"/>
      <c r="BE512" s="7">
        <f>AZ512/BC512</f>
        <v>0.39710077439652403</v>
      </c>
      <c r="BF512" s="7"/>
      <c r="BG512" s="6"/>
      <c r="BH512" s="4"/>
      <c r="BI512" s="4"/>
      <c r="BJ512" s="4"/>
      <c r="BK512" s="4"/>
      <c r="BL512" s="6"/>
      <c r="BM512" s="6"/>
      <c r="BN512" s="6"/>
      <c r="BO512" s="6"/>
      <c r="BP512" s="7">
        <f>U512/BC512</f>
        <v>0.40147393173114221</v>
      </c>
      <c r="BQ512" s="7">
        <f>AB512/BC512</f>
        <v>0.20142529387233371</v>
      </c>
      <c r="BR512" s="7">
        <f>AZ512/BC512</f>
        <v>0.39710077439652403</v>
      </c>
      <c r="BS512" s="4">
        <v>216.05140609700038</v>
      </c>
      <c r="BT512" s="4">
        <v>23.75723905618462</v>
      </c>
      <c r="BU512" s="4">
        <v>192.29416704081575</v>
      </c>
      <c r="BV512" s="4">
        <v>0</v>
      </c>
      <c r="BW512" s="4"/>
      <c r="BX512" s="4"/>
      <c r="BY512" s="4"/>
      <c r="BZ512" s="4"/>
      <c r="CA512" s="4">
        <v>0</v>
      </c>
      <c r="CB512" s="4"/>
      <c r="CC512" s="7"/>
      <c r="CD512" s="4"/>
      <c r="CE512" s="4"/>
      <c r="CF512" s="7"/>
      <c r="CG512" s="4"/>
      <c r="CH512" s="4"/>
      <c r="CI512" s="4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</row>
    <row r="513" spans="1:158" x14ac:dyDescent="0.25">
      <c r="A513" t="s">
        <v>89</v>
      </c>
      <c r="C513" s="5">
        <v>39555</v>
      </c>
      <c r="D513" s="4"/>
      <c r="E513" s="5"/>
      <c r="F513" s="4">
        <v>101</v>
      </c>
      <c r="G513" t="s">
        <v>79</v>
      </c>
      <c r="H513" s="6">
        <v>7.9</v>
      </c>
      <c r="I513">
        <v>750</v>
      </c>
      <c r="J513" s="4">
        <f>1000000/H513/I513</f>
        <v>168.77637130801685</v>
      </c>
      <c r="K513" s="4"/>
      <c r="L513" s="7"/>
      <c r="M513" s="6">
        <v>23.35</v>
      </c>
      <c r="N513" s="6"/>
      <c r="O513" s="6"/>
      <c r="P513" s="7"/>
      <c r="Q513" s="7"/>
      <c r="R513" s="7"/>
      <c r="S513" s="7"/>
      <c r="T513" s="7"/>
      <c r="U513" s="4"/>
      <c r="V513" s="7"/>
      <c r="W513" s="7"/>
      <c r="X513" s="7"/>
      <c r="Y513" s="7"/>
      <c r="Z513" s="7"/>
      <c r="AA513" s="7"/>
      <c r="AB513" s="4"/>
      <c r="AC513" s="7"/>
      <c r="AD513" s="7"/>
      <c r="AE513" s="7"/>
      <c r="AF513" s="7"/>
      <c r="AG513" s="7"/>
      <c r="AH513" s="7"/>
      <c r="AI513" s="8"/>
      <c r="AJ513" s="7"/>
      <c r="AK513" s="7"/>
      <c r="AL513" s="7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7"/>
      <c r="BB513" s="4"/>
      <c r="BC513" s="4"/>
      <c r="BD513" s="4"/>
      <c r="BE513" s="7"/>
      <c r="BF513" s="7"/>
      <c r="BG513" s="6"/>
      <c r="BH513" s="4"/>
      <c r="BI513" s="4"/>
      <c r="BJ513" s="4"/>
      <c r="BK513" s="4"/>
      <c r="BL513" s="6"/>
      <c r="BM513" s="6"/>
      <c r="BN513" s="6"/>
      <c r="BO513" s="6"/>
      <c r="BP513" s="6"/>
      <c r="BQ513" s="6"/>
      <c r="BR513" s="6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7"/>
      <c r="CD513" s="4"/>
      <c r="CE513" s="4"/>
      <c r="CF513" s="7"/>
      <c r="CG513" s="4"/>
      <c r="CH513" s="4"/>
      <c r="CI513" s="4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</row>
    <row r="514" spans="1:158" x14ac:dyDescent="0.25">
      <c r="A514" t="s">
        <v>89</v>
      </c>
      <c r="C514" s="5">
        <v>39566</v>
      </c>
      <c r="D514" s="4"/>
      <c r="E514" s="5"/>
      <c r="F514" s="4">
        <v>112</v>
      </c>
      <c r="G514" t="s">
        <v>79</v>
      </c>
      <c r="H514" s="6">
        <v>7.9</v>
      </c>
      <c r="I514">
        <v>750</v>
      </c>
      <c r="J514" s="4">
        <f>1000000/H514/I514</f>
        <v>168.77637130801685</v>
      </c>
      <c r="K514" s="4"/>
      <c r="L514" s="7"/>
      <c r="M514" s="7"/>
      <c r="N514" s="7"/>
      <c r="O514" s="7"/>
      <c r="P514" s="7"/>
      <c r="Q514" s="7"/>
      <c r="R514" s="7"/>
      <c r="S514" s="7"/>
      <c r="T514" s="7"/>
      <c r="U514" s="4">
        <v>458.5514520745719</v>
      </c>
      <c r="V514" s="7"/>
      <c r="W514" s="7"/>
      <c r="X514" s="7"/>
      <c r="Y514" s="7"/>
      <c r="Z514" s="7"/>
      <c r="AA514" s="7"/>
      <c r="AB514" s="4">
        <v>229.75288536744614</v>
      </c>
      <c r="AC514" s="7">
        <v>2.8019745790197295</v>
      </c>
      <c r="AD514" s="7"/>
      <c r="AE514" s="7"/>
      <c r="AF514" s="7"/>
      <c r="AG514" s="7"/>
      <c r="AH514" s="7"/>
      <c r="AI514" s="8">
        <f>AC514/AB514</f>
        <v>1.2195601263237685E-2</v>
      </c>
      <c r="AJ514" s="7"/>
      <c r="AK514" s="7"/>
      <c r="AL514" s="7"/>
      <c r="AM514" s="4">
        <v>0</v>
      </c>
      <c r="AN514" s="4"/>
      <c r="AO514" s="4"/>
      <c r="AP514" s="4"/>
      <c r="AQ514" s="4">
        <v>684.04331291499682</v>
      </c>
      <c r="AR514" s="4"/>
      <c r="AS514" s="4"/>
      <c r="AT514" s="4"/>
      <c r="AU514" s="4"/>
      <c r="AV514" s="4"/>
      <c r="AW514" s="4"/>
      <c r="AX514" s="4">
        <v>0</v>
      </c>
      <c r="AY514" s="4">
        <v>0</v>
      </c>
      <c r="AZ514" s="4">
        <v>684.04331291499682</v>
      </c>
      <c r="BA514" s="7"/>
      <c r="BB514" s="4"/>
      <c r="BC514" s="4">
        <f>U514+AB514+AZ514</f>
        <v>1372.347650357015</v>
      </c>
      <c r="BD514" s="4"/>
      <c r="BE514" s="7">
        <f>AZ514/BC514</f>
        <v>0.49844754187253032</v>
      </c>
      <c r="BF514" s="7"/>
      <c r="BG514" s="6"/>
      <c r="BH514" s="4"/>
      <c r="BI514" s="4"/>
      <c r="BJ514" s="4"/>
      <c r="BK514" s="4"/>
      <c r="BL514" s="6"/>
      <c r="BM514" s="6"/>
      <c r="BN514" s="6"/>
      <c r="BO514" s="6"/>
      <c r="BP514" s="7">
        <f>U514/BC514</f>
        <v>0.33413650830770186</v>
      </c>
      <c r="BQ514" s="7">
        <f>AB514/BC514</f>
        <v>0.16741594981976771</v>
      </c>
      <c r="BR514" s="7">
        <f>AZ514/BC514</f>
        <v>0.49844754187253032</v>
      </c>
      <c r="BS514" s="4">
        <v>163.90691876993307</v>
      </c>
      <c r="BT514" s="4">
        <v>0</v>
      </c>
      <c r="BU514" s="4">
        <v>163.90691876993307</v>
      </c>
      <c r="BV514" s="4">
        <v>0</v>
      </c>
      <c r="BW514" s="4"/>
      <c r="BX514" s="4"/>
      <c r="BY514" s="4"/>
      <c r="BZ514" s="4"/>
      <c r="CA514" s="4">
        <v>0</v>
      </c>
      <c r="CB514" s="4"/>
      <c r="CC514" s="7"/>
      <c r="CD514" s="4"/>
      <c r="CE514" s="4"/>
      <c r="CF514" s="7"/>
      <c r="CG514" s="4"/>
      <c r="CH514" s="4"/>
      <c r="CI514" s="4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</row>
    <row r="515" spans="1:158" x14ac:dyDescent="0.25">
      <c r="A515" t="s">
        <v>89</v>
      </c>
      <c r="C515" s="5">
        <v>39568</v>
      </c>
      <c r="D515" s="4">
        <v>7</v>
      </c>
      <c r="E515" t="s">
        <v>166</v>
      </c>
      <c r="F515" s="4">
        <v>114</v>
      </c>
      <c r="G515" t="s">
        <v>79</v>
      </c>
      <c r="H515" s="6">
        <v>7.9</v>
      </c>
      <c r="I515">
        <v>750</v>
      </c>
      <c r="J515" s="4">
        <f>1000000/H515/I515</f>
        <v>168.77637130801685</v>
      </c>
      <c r="K515" s="4"/>
      <c r="L515" s="7"/>
      <c r="M515" s="6">
        <v>25.4</v>
      </c>
      <c r="N515" s="6"/>
      <c r="O515" s="6"/>
      <c r="P515" s="7"/>
      <c r="Q515" s="7"/>
      <c r="R515" s="7"/>
      <c r="S515" s="7"/>
      <c r="T515" s="7"/>
      <c r="U515" s="4"/>
      <c r="V515" s="7"/>
      <c r="W515" s="7"/>
      <c r="X515" s="7"/>
      <c r="Y515" s="7"/>
      <c r="Z515" s="7"/>
      <c r="AA515" s="7"/>
      <c r="AB515" s="4"/>
      <c r="AC515" s="7"/>
      <c r="AD515" s="7"/>
      <c r="AE515" s="7"/>
      <c r="AF515" s="7"/>
      <c r="AG515" s="7"/>
      <c r="AH515" s="7"/>
      <c r="AI515" s="8"/>
      <c r="AJ515" s="7"/>
      <c r="AK515" s="7"/>
      <c r="AL515" s="7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7"/>
      <c r="BB515" s="4"/>
      <c r="BC515" s="4"/>
      <c r="BD515" s="4"/>
      <c r="BE515" s="7"/>
      <c r="BF515" s="7"/>
      <c r="BG515" s="6"/>
      <c r="BH515" s="4"/>
      <c r="BI515" s="4"/>
      <c r="BJ515" s="4"/>
      <c r="BK515" s="4"/>
      <c r="BL515" s="6"/>
      <c r="BM515" s="6"/>
      <c r="BN515" s="6"/>
      <c r="BO515" s="6"/>
      <c r="BP515" s="6"/>
      <c r="BQ515" s="6"/>
      <c r="BR515" s="6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7"/>
      <c r="CD515" s="4"/>
      <c r="CE515" s="4"/>
      <c r="CF515" s="7"/>
      <c r="CG515" s="4"/>
      <c r="CH515" s="4"/>
      <c r="CI515" s="4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</row>
    <row r="516" spans="1:158" x14ac:dyDescent="0.25">
      <c r="A516" t="s">
        <v>89</v>
      </c>
      <c r="C516" s="5">
        <v>39596</v>
      </c>
      <c r="D516" s="4"/>
      <c r="E516" s="5"/>
      <c r="F516" s="4">
        <v>142</v>
      </c>
      <c r="G516" t="s">
        <v>79</v>
      </c>
      <c r="H516" s="6">
        <v>7.9</v>
      </c>
      <c r="I516">
        <v>750</v>
      </c>
      <c r="J516" s="4">
        <f>1000000/H516/I516</f>
        <v>168.77637130801685</v>
      </c>
      <c r="K516" s="4"/>
      <c r="L516" s="7"/>
      <c r="M516" s="7"/>
      <c r="N516" s="7"/>
      <c r="O516" s="7"/>
      <c r="P516" s="7"/>
      <c r="Q516" s="7"/>
      <c r="R516" s="7"/>
      <c r="S516" s="7"/>
      <c r="T516" s="7"/>
      <c r="U516" s="4">
        <v>456.41496371446175</v>
      </c>
      <c r="V516" s="7"/>
      <c r="W516" s="7"/>
      <c r="X516" s="7"/>
      <c r="Y516" s="7"/>
      <c r="Z516" s="7"/>
      <c r="AA516" s="7"/>
      <c r="AB516" s="4">
        <v>127.67554547803684</v>
      </c>
      <c r="AC516" s="7">
        <v>2.0402129674343867</v>
      </c>
      <c r="AD516" s="7"/>
      <c r="AE516" s="7"/>
      <c r="AF516" s="7"/>
      <c r="AG516" s="7"/>
      <c r="AH516" s="7"/>
      <c r="AI516" s="8">
        <f>AC516/AB516</f>
        <v>1.597966908851273E-2</v>
      </c>
      <c r="AJ516" s="7"/>
      <c r="AK516" s="7"/>
      <c r="AL516" s="7"/>
      <c r="AM516" s="4">
        <v>0</v>
      </c>
      <c r="AN516" s="4"/>
      <c r="AO516" s="4"/>
      <c r="AP516" s="4"/>
      <c r="AQ516" s="4">
        <v>362.40104771741403</v>
      </c>
      <c r="AR516" s="4"/>
      <c r="AS516" s="4"/>
      <c r="AT516" s="4"/>
      <c r="AU516" s="4"/>
      <c r="AV516" s="4"/>
      <c r="AW516" s="4"/>
      <c r="AX516" s="4">
        <v>13.466101121889201</v>
      </c>
      <c r="AY516" s="4">
        <v>639.29762974586254</v>
      </c>
      <c r="AZ516" s="4">
        <v>1015.1647785851658</v>
      </c>
      <c r="BA516" s="7"/>
      <c r="BB516" s="4"/>
      <c r="BC516" s="4">
        <f>U516+AB516+AZ516</f>
        <v>1599.2552877776643</v>
      </c>
      <c r="BD516" s="4"/>
      <c r="BE516" s="7">
        <f>AZ516/BC516</f>
        <v>0.63477343882717152</v>
      </c>
      <c r="BF516" s="7"/>
      <c r="BG516" s="6"/>
      <c r="BH516" s="4"/>
      <c r="BI516" s="4"/>
      <c r="BJ516" s="4"/>
      <c r="BK516" s="4"/>
      <c r="BL516" s="6"/>
      <c r="BM516" s="6"/>
      <c r="BN516" s="6"/>
      <c r="BO516" s="6"/>
      <c r="BP516" s="7">
        <f>U516/BC516</f>
        <v>0.28539218672754801</v>
      </c>
      <c r="BQ516" s="7">
        <f>AB516/BC516</f>
        <v>7.9834374445280479E-2</v>
      </c>
      <c r="BR516" s="7">
        <f>AZ516/BC516</f>
        <v>0.63477343882717152</v>
      </c>
      <c r="BS516" s="4">
        <v>162.96618709102728</v>
      </c>
      <c r="BT516" s="4">
        <v>0</v>
      </c>
      <c r="BU516" s="4">
        <v>64.663387194494248</v>
      </c>
      <c r="BV516" s="4">
        <v>90.228731592782012</v>
      </c>
      <c r="BW516" s="4"/>
      <c r="BX516" s="4"/>
      <c r="BY516" s="4"/>
      <c r="BZ516" s="4"/>
      <c r="CA516" s="4">
        <v>8.0740683037509982</v>
      </c>
      <c r="CB516" s="4"/>
      <c r="CC516" s="7"/>
      <c r="CD516" s="4"/>
      <c r="CE516" s="4"/>
      <c r="CF516" s="7"/>
      <c r="CG516" s="4"/>
      <c r="CH516" s="4"/>
      <c r="CI516" s="4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</row>
    <row r="517" spans="1:158" x14ac:dyDescent="0.25">
      <c r="A517" t="s">
        <v>89</v>
      </c>
      <c r="C517" s="5">
        <v>39610</v>
      </c>
      <c r="D517" s="4"/>
      <c r="E517" s="5"/>
      <c r="F517" s="4">
        <v>156</v>
      </c>
      <c r="G517" t="s">
        <v>79</v>
      </c>
      <c r="H517" s="6">
        <v>7.9</v>
      </c>
      <c r="I517">
        <v>750</v>
      </c>
      <c r="J517" s="4">
        <f>1000000/H517/I517</f>
        <v>168.77637130801685</v>
      </c>
      <c r="K517" s="4"/>
      <c r="L517" s="7"/>
      <c r="M517" s="7"/>
      <c r="N517" s="7"/>
      <c r="O517" s="7"/>
      <c r="P517" s="7"/>
      <c r="Q517" s="7"/>
      <c r="R517" s="7"/>
      <c r="S517" s="7"/>
      <c r="T517" s="7"/>
      <c r="U517" s="4">
        <v>681.42261494136267</v>
      </c>
      <c r="V517" s="7"/>
      <c r="W517" s="7"/>
      <c r="X517" s="7"/>
      <c r="Y517" s="7"/>
      <c r="Z517" s="7"/>
      <c r="AA517" s="7"/>
      <c r="AB517" s="4">
        <v>120.67169175830865</v>
      </c>
      <c r="AC517" s="7"/>
      <c r="AD517" s="7"/>
      <c r="AE517" s="7"/>
      <c r="AF517" s="7"/>
      <c r="AG517" s="7"/>
      <c r="AH517" s="7"/>
      <c r="AI517" s="8"/>
      <c r="AJ517" s="7"/>
      <c r="AK517" s="7"/>
      <c r="AL517" s="7"/>
      <c r="AM517" s="4">
        <v>0</v>
      </c>
      <c r="AN517" s="4"/>
      <c r="AO517" s="4"/>
      <c r="AP517" s="4"/>
      <c r="AQ517" s="4">
        <v>69.72142190480055</v>
      </c>
      <c r="AR517" s="4"/>
      <c r="AS517" s="4"/>
      <c r="AT517" s="4"/>
      <c r="AU517" s="4"/>
      <c r="AV517" s="4"/>
      <c r="AW517" s="4"/>
      <c r="AX517" s="4">
        <v>0</v>
      </c>
      <c r="AY517" s="4">
        <v>1124.7793491052228</v>
      </c>
      <c r="AZ517" s="4">
        <v>1194.5007710100233</v>
      </c>
      <c r="BA517" s="7"/>
      <c r="BB517" s="4"/>
      <c r="BC517" s="4">
        <f>U517+AB517+AZ517</f>
        <v>1996.5950777096946</v>
      </c>
      <c r="BD517" s="4"/>
      <c r="BE517" s="7">
        <f>AZ517/BC517</f>
        <v>0.5982689150873004</v>
      </c>
      <c r="BF517" s="7"/>
      <c r="BG517" s="6"/>
      <c r="BH517" s="4"/>
      <c r="BI517" s="4"/>
      <c r="BJ517" s="4"/>
      <c r="BK517" s="4"/>
      <c r="BL517" s="6"/>
      <c r="BM517" s="6"/>
      <c r="BN517" s="6"/>
      <c r="BO517" s="6"/>
      <c r="BP517" s="7">
        <f>U517/BC517</f>
        <v>0.34129234442620504</v>
      </c>
      <c r="BQ517" s="7">
        <f>AB517/BC517</f>
        <v>6.0438740486494551E-2</v>
      </c>
      <c r="BR517" s="7">
        <f>AZ517/BC517</f>
        <v>0.5982689150873004</v>
      </c>
      <c r="BS517" s="4">
        <v>157.91604106642862</v>
      </c>
      <c r="BT517" s="4">
        <v>0</v>
      </c>
      <c r="BU517" s="4">
        <v>11.918191778598386</v>
      </c>
      <c r="BV517" s="4">
        <v>145.99784928783023</v>
      </c>
      <c r="BW517" s="4"/>
      <c r="BX517" s="4"/>
      <c r="BY517" s="4"/>
      <c r="BZ517" s="4"/>
      <c r="CA517" s="4">
        <v>0</v>
      </c>
      <c r="CB517" s="4"/>
      <c r="CC517" s="7"/>
      <c r="CD517" s="4"/>
      <c r="CE517" s="4"/>
      <c r="CF517" s="7"/>
      <c r="CG517" s="4"/>
      <c r="CH517" s="4"/>
      <c r="CI517" s="4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</row>
    <row r="518" spans="1:158" x14ac:dyDescent="0.25">
      <c r="A518" t="s">
        <v>89</v>
      </c>
      <c r="C518" s="5">
        <v>39613</v>
      </c>
      <c r="D518" s="4">
        <v>8</v>
      </c>
      <c r="E518" s="5" t="s">
        <v>165</v>
      </c>
      <c r="F518" s="4">
        <v>159</v>
      </c>
      <c r="G518" t="s">
        <v>79</v>
      </c>
      <c r="H518" s="6">
        <v>7.9</v>
      </c>
      <c r="I518">
        <v>750</v>
      </c>
      <c r="J518" s="4">
        <f>1000000/H518/I518</f>
        <v>168.77637130801685</v>
      </c>
      <c r="K518" s="4"/>
      <c r="L518" s="7"/>
      <c r="M518" s="7"/>
      <c r="N518" s="7"/>
      <c r="O518" s="7"/>
      <c r="P518" s="7"/>
      <c r="Q518" s="7"/>
      <c r="R518" s="7"/>
      <c r="S518" s="7"/>
      <c r="T518" s="7"/>
      <c r="U518" s="4"/>
      <c r="V518" s="7"/>
      <c r="W518" s="7"/>
      <c r="X518" s="7"/>
      <c r="Y518" s="7"/>
      <c r="Z518" s="7"/>
      <c r="AA518" s="7"/>
      <c r="AB518" s="4"/>
      <c r="AC518" s="7"/>
      <c r="AD518" s="7"/>
      <c r="AE518" s="7"/>
      <c r="AF518" s="7"/>
      <c r="AG518" s="7"/>
      <c r="AH518" s="7"/>
      <c r="AI518" s="8"/>
      <c r="AJ518" s="7"/>
      <c r="AK518" s="7"/>
      <c r="AL518" s="7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7"/>
      <c r="BB518" s="4"/>
      <c r="BC518" s="4"/>
      <c r="BD518" s="4"/>
      <c r="BE518" s="7"/>
      <c r="BF518" s="7"/>
      <c r="BG518" s="6"/>
      <c r="BH518" s="4"/>
      <c r="BI518" s="4"/>
      <c r="BJ518" s="4"/>
      <c r="BK518" s="4"/>
      <c r="BL518" s="6"/>
      <c r="BM518" s="6"/>
      <c r="BN518" s="6"/>
      <c r="BO518" s="6"/>
      <c r="BP518" s="6"/>
      <c r="BQ518" s="6"/>
      <c r="BR518" s="6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7"/>
      <c r="CD518" s="4"/>
      <c r="CE518" s="4"/>
      <c r="CF518" s="7"/>
      <c r="CG518" s="4"/>
      <c r="CH518" s="4"/>
      <c r="CI518" s="4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</row>
    <row r="519" spans="1:158" x14ac:dyDescent="0.25">
      <c r="A519" t="s">
        <v>94</v>
      </c>
      <c r="C519" s="5">
        <v>39783</v>
      </c>
      <c r="D519" s="4">
        <v>1</v>
      </c>
      <c r="E519" s="5" t="s">
        <v>167</v>
      </c>
      <c r="F519">
        <v>0</v>
      </c>
      <c r="G519" t="s">
        <v>76</v>
      </c>
      <c r="H519" s="6">
        <v>8.3000000000000007</v>
      </c>
      <c r="I519">
        <v>750</v>
      </c>
      <c r="J519" s="4">
        <f>1000000/H519/I519</f>
        <v>160.64257028112448</v>
      </c>
      <c r="K519" s="4"/>
      <c r="L519" s="7"/>
      <c r="M519" s="7"/>
      <c r="N519" s="7"/>
      <c r="O519" s="7"/>
      <c r="P519" s="7"/>
      <c r="Q519" s="7"/>
      <c r="R519" s="7"/>
      <c r="S519" s="7"/>
      <c r="T519" s="7"/>
      <c r="U519" s="4"/>
      <c r="V519" s="7"/>
      <c r="W519" s="7"/>
      <c r="X519" s="7"/>
      <c r="Y519" s="7"/>
      <c r="Z519" s="7"/>
      <c r="AA519" s="7"/>
      <c r="AB519" s="4"/>
      <c r="AC519" s="7"/>
      <c r="AD519" s="7"/>
      <c r="AE519" s="7"/>
      <c r="AF519" s="7"/>
      <c r="AG519" s="7"/>
      <c r="AH519" s="7"/>
      <c r="AI519" s="8"/>
      <c r="AJ519" s="7"/>
      <c r="AK519" s="7"/>
      <c r="AL519" s="7"/>
      <c r="AM519" s="4">
        <v>0</v>
      </c>
      <c r="AN519" s="4"/>
      <c r="AO519" s="4"/>
      <c r="AP519" s="4"/>
      <c r="AQ519" s="4">
        <v>0</v>
      </c>
      <c r="AR519" s="4"/>
      <c r="AS519" s="4"/>
      <c r="AT519" s="4"/>
      <c r="AU519" s="4"/>
      <c r="AV519" s="4"/>
      <c r="AW519" s="4"/>
      <c r="AX519" s="4">
        <v>0</v>
      </c>
      <c r="AY519" s="4">
        <v>0</v>
      </c>
      <c r="AZ519" s="4"/>
      <c r="BA519" s="7"/>
      <c r="BB519" s="4"/>
      <c r="BC519" s="4"/>
      <c r="BD519" s="4"/>
      <c r="BE519" s="7"/>
      <c r="BF519" s="7"/>
      <c r="BG519" s="6"/>
      <c r="BH519" s="4"/>
      <c r="BI519" s="4"/>
      <c r="BJ519" s="4"/>
      <c r="BK519" s="4"/>
      <c r="BL519" s="6"/>
      <c r="BM519" s="6"/>
      <c r="BN519" s="6"/>
      <c r="BO519" s="6"/>
      <c r="BP519" s="6"/>
      <c r="BQ519" s="6"/>
      <c r="BR519" s="6"/>
      <c r="BS519" s="4">
        <v>0</v>
      </c>
      <c r="BT519" s="4">
        <v>0</v>
      </c>
      <c r="BU519" s="4">
        <v>0</v>
      </c>
      <c r="BV519" s="4">
        <v>0</v>
      </c>
      <c r="BW519" s="4"/>
      <c r="BX519" s="4"/>
      <c r="BY519" s="4"/>
      <c r="BZ519" s="4"/>
      <c r="CA519" s="4">
        <v>0</v>
      </c>
      <c r="CB519" s="4"/>
      <c r="CC519" s="7"/>
      <c r="CD519" s="4"/>
      <c r="CE519" s="4"/>
      <c r="CF519" s="7"/>
      <c r="CG519" s="4"/>
      <c r="CH519" s="4"/>
      <c r="CI519" s="4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</row>
    <row r="520" spans="1:158" x14ac:dyDescent="0.25">
      <c r="A520" t="s">
        <v>94</v>
      </c>
      <c r="C520" s="5">
        <v>39798</v>
      </c>
      <c r="D520" s="4"/>
      <c r="E520" s="5"/>
      <c r="F520">
        <v>15</v>
      </c>
      <c r="G520" t="s">
        <v>76</v>
      </c>
      <c r="H520" s="6">
        <v>8.3000000000000007</v>
      </c>
      <c r="I520">
        <v>750</v>
      </c>
      <c r="J520" s="4">
        <f>1000000/H520/I520</f>
        <v>160.64257028112448</v>
      </c>
      <c r="K520" s="4"/>
      <c r="L520" s="7"/>
      <c r="M520" s="6">
        <v>5.75</v>
      </c>
      <c r="N520" s="6"/>
      <c r="O520" s="6"/>
      <c r="P520" s="7"/>
      <c r="Q520" s="7"/>
      <c r="R520" s="7"/>
      <c r="S520" s="7"/>
      <c r="T520" s="7"/>
      <c r="U520" s="4"/>
      <c r="V520" s="7"/>
      <c r="W520" s="7"/>
      <c r="X520" s="7"/>
      <c r="Y520" s="7"/>
      <c r="Z520" s="7"/>
      <c r="AA520" s="7"/>
      <c r="AB520" s="4"/>
      <c r="AC520" s="7"/>
      <c r="AD520" s="7"/>
      <c r="AE520" s="7"/>
      <c r="AF520" s="7"/>
      <c r="AG520" s="7"/>
      <c r="AH520" s="7"/>
      <c r="AI520" s="8"/>
      <c r="AJ520" s="7"/>
      <c r="AK520" s="7"/>
      <c r="AL520" s="7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7"/>
      <c r="BB520" s="4"/>
      <c r="BC520" s="4"/>
      <c r="BD520" s="4"/>
      <c r="BE520" s="7"/>
      <c r="BF520" s="7"/>
      <c r="BG520" s="6"/>
      <c r="BH520" s="4"/>
      <c r="BI520" s="4"/>
      <c r="BJ520" s="4"/>
      <c r="BK520" s="4"/>
      <c r="BL520" s="6"/>
      <c r="BM520" s="6"/>
      <c r="BN520" s="6"/>
      <c r="BO520" s="6"/>
      <c r="BP520" s="6"/>
      <c r="BQ520" s="6"/>
      <c r="BR520" s="6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7"/>
      <c r="CD520" s="4"/>
      <c r="CE520" s="4"/>
      <c r="CF520" s="7"/>
      <c r="CG520" s="4"/>
      <c r="CH520" s="4"/>
      <c r="CI520" s="4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</row>
    <row r="521" spans="1:158" x14ac:dyDescent="0.25">
      <c r="A521" t="s">
        <v>94</v>
      </c>
      <c r="C521" s="5">
        <v>39804</v>
      </c>
      <c r="D521" s="4">
        <v>4</v>
      </c>
      <c r="E521" t="s">
        <v>168</v>
      </c>
      <c r="F521">
        <v>21</v>
      </c>
      <c r="G521" t="s">
        <v>76</v>
      </c>
      <c r="H521" s="6">
        <v>8.3000000000000007</v>
      </c>
      <c r="I521">
        <v>750</v>
      </c>
      <c r="J521" s="4">
        <f>1000000/H521/I521</f>
        <v>160.64257028112448</v>
      </c>
      <c r="K521" s="4"/>
      <c r="L521" s="7"/>
      <c r="M521" s="7"/>
      <c r="N521" s="7"/>
      <c r="O521" s="7"/>
      <c r="P521" s="7"/>
      <c r="Q521" s="7"/>
      <c r="R521" s="7"/>
      <c r="S521" s="7"/>
      <c r="T521" s="7"/>
      <c r="U521" s="4"/>
      <c r="V521" s="7"/>
      <c r="W521" s="7"/>
      <c r="X521" s="7"/>
      <c r="Y521" s="7"/>
      <c r="Z521" s="7"/>
      <c r="AA521" s="7"/>
      <c r="AB521" s="4"/>
      <c r="AC521" s="7"/>
      <c r="AD521" s="7"/>
      <c r="AE521" s="7"/>
      <c r="AF521" s="7"/>
      <c r="AG521" s="7"/>
      <c r="AH521" s="7"/>
      <c r="AI521" s="8"/>
      <c r="AJ521" s="7"/>
      <c r="AK521" s="7"/>
      <c r="AL521" s="7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7"/>
      <c r="BB521" s="4"/>
      <c r="BC521" s="4"/>
      <c r="BD521" s="4"/>
      <c r="BE521" s="7"/>
      <c r="BF521" s="7"/>
      <c r="BG521" s="6"/>
      <c r="BH521" s="4"/>
      <c r="BI521" s="4"/>
      <c r="BJ521" s="4"/>
      <c r="BK521" s="4"/>
      <c r="BL521" s="6"/>
      <c r="BM521" s="6"/>
      <c r="BN521" s="6"/>
      <c r="BO521" s="6"/>
      <c r="BP521" s="6"/>
      <c r="BQ521" s="6"/>
      <c r="BR521" s="6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7"/>
      <c r="CD521" s="4"/>
      <c r="CE521" s="4"/>
      <c r="CF521" s="7"/>
      <c r="CG521" s="4"/>
      <c r="CH521" s="4"/>
      <c r="CI521" s="4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</row>
    <row r="522" spans="1:158" x14ac:dyDescent="0.25">
      <c r="A522" t="s">
        <v>94</v>
      </c>
      <c r="C522" s="5">
        <v>39806</v>
      </c>
      <c r="D522" s="4"/>
      <c r="E522" s="5"/>
      <c r="F522">
        <v>23</v>
      </c>
      <c r="G522" t="s">
        <v>76</v>
      </c>
      <c r="H522" s="6">
        <v>8.3000000000000007</v>
      </c>
      <c r="I522">
        <v>750</v>
      </c>
      <c r="J522" s="4">
        <f>1000000/H522/I522</f>
        <v>160.64257028112448</v>
      </c>
      <c r="K522" s="4"/>
      <c r="L522" s="7"/>
      <c r="M522" s="6">
        <v>9.1999999999999993</v>
      </c>
      <c r="N522" s="6"/>
      <c r="O522" s="6"/>
      <c r="P522" s="7"/>
      <c r="Q522" s="7"/>
      <c r="R522" s="7"/>
      <c r="S522" s="7"/>
      <c r="T522" s="7"/>
      <c r="U522" s="4"/>
      <c r="V522" s="7"/>
      <c r="W522" s="7"/>
      <c r="X522" s="7"/>
      <c r="Y522" s="7"/>
      <c r="Z522" s="7"/>
      <c r="AA522" s="7"/>
      <c r="AB522" s="4"/>
      <c r="AC522" s="7"/>
      <c r="AD522" s="7"/>
      <c r="AE522" s="7"/>
      <c r="AF522" s="7"/>
      <c r="AG522" s="7"/>
      <c r="AH522" s="7"/>
      <c r="AI522" s="8"/>
      <c r="AJ522" s="7"/>
      <c r="AK522" s="7"/>
      <c r="AL522" s="7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7"/>
      <c r="BB522" s="4"/>
      <c r="BC522" s="4"/>
      <c r="BD522" s="4"/>
      <c r="BE522" s="7"/>
      <c r="BF522" s="7"/>
      <c r="BG522" s="6"/>
      <c r="BH522" s="4"/>
      <c r="BI522" s="4"/>
      <c r="BJ522" s="4"/>
      <c r="BK522" s="4"/>
      <c r="BL522" s="6"/>
      <c r="BM522" s="6"/>
      <c r="BN522" s="6"/>
      <c r="BO522" s="6"/>
      <c r="BP522" s="6"/>
      <c r="BQ522" s="6"/>
      <c r="BR522" s="6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7"/>
      <c r="CD522" s="4"/>
      <c r="CE522" s="4"/>
      <c r="CF522" s="7"/>
      <c r="CG522" s="4"/>
      <c r="CH522" s="4"/>
      <c r="CI522" s="4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</row>
    <row r="523" spans="1:158" x14ac:dyDescent="0.25">
      <c r="A523" t="s">
        <v>94</v>
      </c>
      <c r="C523" s="5">
        <v>39813</v>
      </c>
      <c r="D523" s="4"/>
      <c r="E523" s="5"/>
      <c r="F523">
        <v>30</v>
      </c>
      <c r="G523" t="s">
        <v>76</v>
      </c>
      <c r="H523" s="6">
        <v>8.3000000000000007</v>
      </c>
      <c r="I523">
        <v>750</v>
      </c>
      <c r="J523" s="4">
        <f>1000000/H523/I523</f>
        <v>160.64257028112448</v>
      </c>
      <c r="K523" s="4"/>
      <c r="L523" s="7"/>
      <c r="M523" s="6">
        <v>11.05</v>
      </c>
      <c r="N523" s="6"/>
      <c r="O523" s="6"/>
      <c r="P523" s="7"/>
      <c r="Q523" s="7"/>
      <c r="R523" s="7"/>
      <c r="S523" s="7"/>
      <c r="T523" s="7"/>
      <c r="U523" s="4"/>
      <c r="V523" s="7"/>
      <c r="W523" s="7"/>
      <c r="X523" s="7"/>
      <c r="Y523" s="7"/>
      <c r="Z523" s="7"/>
      <c r="AA523" s="7"/>
      <c r="AB523" s="4"/>
      <c r="AC523" s="7"/>
      <c r="AD523" s="7"/>
      <c r="AE523" s="7"/>
      <c r="AF523" s="7"/>
      <c r="AG523" s="7"/>
      <c r="AH523" s="7"/>
      <c r="AI523" s="8"/>
      <c r="AJ523" s="7"/>
      <c r="AK523" s="7"/>
      <c r="AL523" s="7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7"/>
      <c r="BB523" s="4"/>
      <c r="BC523" s="4"/>
      <c r="BD523" s="4"/>
      <c r="BE523" s="7"/>
      <c r="BF523" s="7"/>
      <c r="BG523" s="6"/>
      <c r="BH523" s="4"/>
      <c r="BI523" s="4"/>
      <c r="BJ523" s="4"/>
      <c r="BK523" s="4"/>
      <c r="BL523" s="6"/>
      <c r="BM523" s="6"/>
      <c r="BN523" s="6"/>
      <c r="BO523" s="6"/>
      <c r="BP523" s="6"/>
      <c r="BQ523" s="6"/>
      <c r="BR523" s="6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7"/>
      <c r="CD523" s="4"/>
      <c r="CE523" s="4"/>
      <c r="CF523" s="7"/>
      <c r="CG523" s="4"/>
      <c r="CH523" s="4"/>
      <c r="CI523" s="4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</row>
    <row r="524" spans="1:158" x14ac:dyDescent="0.25">
      <c r="A524" t="s">
        <v>94</v>
      </c>
      <c r="C524" s="5">
        <v>39818</v>
      </c>
      <c r="D524" s="4"/>
      <c r="E524" s="5"/>
      <c r="F524">
        <v>35</v>
      </c>
      <c r="G524" t="s">
        <v>76</v>
      </c>
      <c r="H524" s="6">
        <v>8.3000000000000007</v>
      </c>
      <c r="I524">
        <v>750</v>
      </c>
      <c r="J524" s="4">
        <f>1000000/H524/I524</f>
        <v>160.64257028112448</v>
      </c>
      <c r="K524" s="4"/>
      <c r="L524" s="7"/>
      <c r="M524" s="7"/>
      <c r="N524" s="7"/>
      <c r="O524" s="7"/>
      <c r="P524" s="7"/>
      <c r="Q524" s="7"/>
      <c r="R524" s="7"/>
      <c r="S524" s="7"/>
      <c r="T524" s="7"/>
      <c r="U524" s="4"/>
      <c r="V524" s="7"/>
      <c r="W524" s="7"/>
      <c r="X524" s="7"/>
      <c r="Y524" s="7"/>
      <c r="Z524" s="7"/>
      <c r="AA524" s="7"/>
      <c r="AB524" s="4">
        <v>111.77244661249192</v>
      </c>
      <c r="AC524" s="7">
        <v>1.5990840160604942</v>
      </c>
      <c r="AD524" s="7"/>
      <c r="AE524" s="7"/>
      <c r="AF524" s="7"/>
      <c r="AG524" s="7"/>
      <c r="AH524" s="7"/>
      <c r="AI524" s="8">
        <f>AC524/AB524</f>
        <v>1.4306602964542938E-2</v>
      </c>
      <c r="AJ524" s="7"/>
      <c r="AK524" s="7"/>
      <c r="AL524" s="7"/>
      <c r="AM524" s="4">
        <v>0</v>
      </c>
      <c r="AN524" s="4"/>
      <c r="AO524" s="4"/>
      <c r="AP524" s="4"/>
      <c r="AQ524" s="4">
        <v>0</v>
      </c>
      <c r="AR524" s="4"/>
      <c r="AS524" s="4"/>
      <c r="AT524" s="4"/>
      <c r="AU524" s="4"/>
      <c r="AV524" s="4"/>
      <c r="AW524" s="4"/>
      <c r="AX524" s="4">
        <v>0</v>
      </c>
      <c r="AY524" s="4">
        <v>0</v>
      </c>
      <c r="AZ524" s="4"/>
      <c r="BA524" s="7"/>
      <c r="BB524" s="4"/>
      <c r="BC524" s="4">
        <f>U524+AB524+AZ524</f>
        <v>111.77244661249192</v>
      </c>
      <c r="BD524" s="4"/>
      <c r="BE524" s="7">
        <f>AZ524/BC524</f>
        <v>0</v>
      </c>
      <c r="BF524" s="7"/>
      <c r="BG524" s="6"/>
      <c r="BH524" s="4"/>
      <c r="BI524" s="4"/>
      <c r="BJ524" s="4"/>
      <c r="BK524" s="4"/>
      <c r="BL524" s="6"/>
      <c r="BM524" s="6"/>
      <c r="BN524" s="6"/>
      <c r="BO524" s="6"/>
      <c r="BP524" s="7">
        <f>U524/BC524</f>
        <v>0</v>
      </c>
      <c r="BQ524" s="7">
        <f>AB524/BC524</f>
        <v>1</v>
      </c>
      <c r="BR524" s="7">
        <f>AZ524/BC524</f>
        <v>0</v>
      </c>
      <c r="BS524" s="4">
        <v>180.78249125934727</v>
      </c>
      <c r="BT524" s="4">
        <v>180.78249125934727</v>
      </c>
      <c r="BU524" s="4">
        <v>0</v>
      </c>
      <c r="BV524" s="4">
        <v>0</v>
      </c>
      <c r="BW524" s="4"/>
      <c r="BX524" s="4"/>
      <c r="BY524" s="4"/>
      <c r="BZ524" s="4"/>
      <c r="CA524" s="4">
        <v>0</v>
      </c>
      <c r="CB524" s="4"/>
      <c r="CC524" s="7"/>
      <c r="CD524" s="4"/>
      <c r="CE524" s="4"/>
      <c r="CF524" s="7"/>
      <c r="CG524" s="4"/>
      <c r="CH524" s="4"/>
      <c r="CI524" s="4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</row>
    <row r="525" spans="1:158" x14ac:dyDescent="0.25">
      <c r="A525" t="s">
        <v>94</v>
      </c>
      <c r="C525" s="5">
        <v>39819</v>
      </c>
      <c r="D525" s="4"/>
      <c r="E525" s="5"/>
      <c r="F525">
        <v>36</v>
      </c>
      <c r="G525" t="s">
        <v>76</v>
      </c>
      <c r="H525" s="6">
        <v>8.3000000000000007</v>
      </c>
      <c r="I525">
        <v>750</v>
      </c>
      <c r="J525" s="4">
        <f>1000000/H525/I525</f>
        <v>160.64257028112448</v>
      </c>
      <c r="K525" s="4"/>
      <c r="L525" s="7"/>
      <c r="M525" s="6">
        <v>14.55</v>
      </c>
      <c r="N525" s="6"/>
      <c r="O525" s="6"/>
      <c r="P525" s="7"/>
      <c r="Q525" s="7"/>
      <c r="R525" s="7"/>
      <c r="S525" s="7"/>
      <c r="T525" s="7"/>
      <c r="U525" s="4"/>
      <c r="V525" s="7"/>
      <c r="W525" s="7"/>
      <c r="X525" s="7"/>
      <c r="Y525" s="7"/>
      <c r="Z525" s="7"/>
      <c r="AA525" s="7"/>
      <c r="AB525" s="4"/>
      <c r="AC525" s="7"/>
      <c r="AD525" s="7"/>
      <c r="AE525" s="7"/>
      <c r="AF525" s="7"/>
      <c r="AG525" s="7"/>
      <c r="AH525" s="7"/>
      <c r="AI525" s="8"/>
      <c r="AJ525" s="7"/>
      <c r="AK525" s="7"/>
      <c r="AL525" s="7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7"/>
      <c r="BB525" s="4"/>
      <c r="BC525" s="4"/>
      <c r="BD525" s="4"/>
      <c r="BE525" s="7"/>
      <c r="BF525" s="7"/>
      <c r="BG525" s="6"/>
      <c r="BH525" s="4"/>
      <c r="BI525" s="4"/>
      <c r="BJ525" s="4"/>
      <c r="BK525" s="4"/>
      <c r="BL525" s="6"/>
      <c r="BM525" s="6"/>
      <c r="BN525" s="6"/>
      <c r="BO525" s="6"/>
      <c r="BP525" s="6"/>
      <c r="BQ525" s="6"/>
      <c r="BR525" s="6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7"/>
      <c r="CD525" s="4"/>
      <c r="CE525" s="4"/>
      <c r="CF525" s="7"/>
      <c r="CG525" s="4"/>
      <c r="CH525" s="4"/>
      <c r="CI525" s="4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</row>
    <row r="526" spans="1:158" x14ac:dyDescent="0.25">
      <c r="A526" t="s">
        <v>94</v>
      </c>
      <c r="C526" s="5">
        <v>39825</v>
      </c>
      <c r="D526" s="4">
        <v>5</v>
      </c>
      <c r="E526" t="s">
        <v>164</v>
      </c>
      <c r="F526">
        <v>42</v>
      </c>
      <c r="G526" t="s">
        <v>76</v>
      </c>
      <c r="H526" s="6">
        <v>8.3000000000000007</v>
      </c>
      <c r="I526">
        <v>750</v>
      </c>
      <c r="J526" s="4">
        <f>1000000/H526/I526</f>
        <v>160.64257028112448</v>
      </c>
      <c r="K526" s="4"/>
      <c r="L526" s="7"/>
      <c r="M526" s="7"/>
      <c r="N526" s="7"/>
      <c r="O526" s="7"/>
      <c r="P526" s="7"/>
      <c r="Q526" s="7"/>
      <c r="R526" s="7"/>
      <c r="S526" s="7"/>
      <c r="T526" s="7"/>
      <c r="U526" s="4">
        <v>193.11159392194858</v>
      </c>
      <c r="V526" s="7"/>
      <c r="W526" s="7"/>
      <c r="X526" s="7"/>
      <c r="Y526" s="7"/>
      <c r="Z526" s="7"/>
      <c r="AA526" s="7"/>
      <c r="AB526" s="4">
        <v>176.62434780885332</v>
      </c>
      <c r="AC526" s="7">
        <v>3.7587160265084436</v>
      </c>
      <c r="AD526" s="7"/>
      <c r="AE526" s="7"/>
      <c r="AF526" s="7"/>
      <c r="AG526" s="7"/>
      <c r="AH526" s="7"/>
      <c r="AI526" s="8">
        <f>AC526/AB526</f>
        <v>2.1280848722941684E-2</v>
      </c>
      <c r="AJ526" s="7"/>
      <c r="AK526" s="7"/>
      <c r="AL526" s="7"/>
      <c r="AM526" s="4">
        <v>21.146160006906314</v>
      </c>
      <c r="AN526" s="4"/>
      <c r="AO526" s="4"/>
      <c r="AP526" s="4"/>
      <c r="AQ526" s="4">
        <v>2.5303568330122532</v>
      </c>
      <c r="AR526" s="4"/>
      <c r="AS526" s="4"/>
      <c r="AT526" s="4"/>
      <c r="AU526" s="4"/>
      <c r="AV526" s="4"/>
      <c r="AW526" s="4"/>
      <c r="AX526" s="4">
        <v>0</v>
      </c>
      <c r="AY526" s="4">
        <v>0</v>
      </c>
      <c r="AZ526" s="4">
        <v>23.676516839918566</v>
      </c>
      <c r="BA526" s="7"/>
      <c r="BB526" s="4"/>
      <c r="BC526" s="4">
        <f>U526+AB526+AZ526</f>
        <v>393.41245857072045</v>
      </c>
      <c r="BD526" s="4"/>
      <c r="BE526" s="7">
        <f>AZ526/BC526</f>
        <v>6.0182427689087631E-2</v>
      </c>
      <c r="BF526" s="7"/>
      <c r="BG526" s="6"/>
      <c r="BH526" s="4"/>
      <c r="BI526" s="4"/>
      <c r="BJ526" s="4"/>
      <c r="BK526" s="4"/>
      <c r="BL526" s="6"/>
      <c r="BM526" s="6"/>
      <c r="BN526" s="6"/>
      <c r="BO526" s="6"/>
      <c r="BP526" s="7">
        <f>U526/BC526</f>
        <v>0.49086293459929797</v>
      </c>
      <c r="BQ526" s="7">
        <f>AB526/BC526</f>
        <v>0.44895463771161442</v>
      </c>
      <c r="BR526" s="7">
        <f>AZ526/BC526</f>
        <v>6.0182427689087631E-2</v>
      </c>
      <c r="BS526" s="4">
        <v>234.15089200422833</v>
      </c>
      <c r="BT526" s="4">
        <v>227.24211980620129</v>
      </c>
      <c r="BU526" s="4">
        <v>6.9087721980270445</v>
      </c>
      <c r="BV526" s="4">
        <v>0</v>
      </c>
      <c r="BW526" s="4"/>
      <c r="BX526" s="4"/>
      <c r="BY526" s="4"/>
      <c r="BZ526" s="4"/>
      <c r="CA526" s="4">
        <v>0</v>
      </c>
      <c r="CB526" s="4"/>
      <c r="CC526" s="7"/>
      <c r="CD526" s="4"/>
      <c r="CE526" s="4"/>
      <c r="CF526" s="7"/>
      <c r="CG526" s="4"/>
      <c r="CH526" s="4"/>
      <c r="CI526" s="4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</row>
    <row r="527" spans="1:158" x14ac:dyDescent="0.25">
      <c r="A527" t="s">
        <v>94</v>
      </c>
      <c r="C527" s="5">
        <v>39827</v>
      </c>
      <c r="D527" s="4"/>
      <c r="E527" s="5"/>
      <c r="F527">
        <v>44</v>
      </c>
      <c r="G527" t="s">
        <v>76</v>
      </c>
      <c r="H527" s="6">
        <v>8.3000000000000007</v>
      </c>
      <c r="I527">
        <v>750</v>
      </c>
      <c r="J527" s="4">
        <f>1000000/H527/I527</f>
        <v>160.64257028112448</v>
      </c>
      <c r="K527" s="4"/>
      <c r="L527" s="7"/>
      <c r="M527" s="6">
        <v>16.149999999999999</v>
      </c>
      <c r="N527" s="6"/>
      <c r="O527" s="6"/>
      <c r="P527" s="7"/>
      <c r="Q527" s="7"/>
      <c r="R527" s="7"/>
      <c r="S527" s="7"/>
      <c r="T527" s="7"/>
      <c r="U527" s="4"/>
      <c r="V527" s="7"/>
      <c r="W527" s="7"/>
      <c r="X527" s="7"/>
      <c r="Y527" s="7"/>
      <c r="Z527" s="7"/>
      <c r="AA527" s="7"/>
      <c r="AB527" s="4"/>
      <c r="AC527" s="7"/>
      <c r="AD527" s="7"/>
      <c r="AE527" s="7"/>
      <c r="AF527" s="7"/>
      <c r="AG527" s="7"/>
      <c r="AH527" s="7"/>
      <c r="AI527" s="8"/>
      <c r="AJ527" s="7"/>
      <c r="AK527" s="7"/>
      <c r="AL527" s="7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7"/>
      <c r="BB527" s="4"/>
      <c r="BC527" s="4"/>
      <c r="BD527" s="4"/>
      <c r="BE527" s="7"/>
      <c r="BF527" s="7"/>
      <c r="BG527" s="6"/>
      <c r="BH527" s="4"/>
      <c r="BI527" s="4"/>
      <c r="BJ527" s="4"/>
      <c r="BK527" s="4"/>
      <c r="BL527" s="6"/>
      <c r="BM527" s="6"/>
      <c r="BN527" s="6"/>
      <c r="BO527" s="6"/>
      <c r="BP527" s="6"/>
      <c r="BQ527" s="6"/>
      <c r="BR527" s="6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7"/>
      <c r="CD527" s="4"/>
      <c r="CE527" s="4"/>
      <c r="CF527" s="7"/>
      <c r="CG527" s="4"/>
      <c r="CH527" s="4"/>
      <c r="CI527" s="4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</row>
    <row r="528" spans="1:158" x14ac:dyDescent="0.25">
      <c r="A528" t="s">
        <v>94</v>
      </c>
      <c r="C528" s="5">
        <v>39833</v>
      </c>
      <c r="D528" s="4"/>
      <c r="E528" s="5"/>
      <c r="F528">
        <v>50</v>
      </c>
      <c r="G528" t="s">
        <v>76</v>
      </c>
      <c r="H528" s="6">
        <v>8.3000000000000007</v>
      </c>
      <c r="I528">
        <v>750</v>
      </c>
      <c r="J528" s="4">
        <f>1000000/H528/I528</f>
        <v>160.64257028112448</v>
      </c>
      <c r="K528" s="4"/>
      <c r="L528" s="7"/>
      <c r="M528" s="6">
        <v>17.850000000000001</v>
      </c>
      <c r="N528" s="6"/>
      <c r="O528" s="6"/>
      <c r="P528" s="7"/>
      <c r="Q528" s="7"/>
      <c r="R528" s="7"/>
      <c r="S528" s="7"/>
      <c r="T528" s="7"/>
      <c r="U528" s="4"/>
      <c r="V528" s="7"/>
      <c r="W528" s="7"/>
      <c r="X528" s="7"/>
      <c r="Y528" s="7"/>
      <c r="Z528" s="7"/>
      <c r="AA528" s="7"/>
      <c r="AB528" s="4"/>
      <c r="AC528" s="7"/>
      <c r="AD528" s="7"/>
      <c r="AE528" s="7"/>
      <c r="AF528" s="7"/>
      <c r="AG528" s="7"/>
      <c r="AH528" s="7"/>
      <c r="AI528" s="8"/>
      <c r="AJ528" s="7"/>
      <c r="AK528" s="7"/>
      <c r="AL528" s="7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7"/>
      <c r="BB528" s="4"/>
      <c r="BC528" s="4"/>
      <c r="BD528" s="4"/>
      <c r="BE528" s="7"/>
      <c r="BF528" s="7"/>
      <c r="BG528" s="6"/>
      <c r="BH528" s="4"/>
      <c r="BI528" s="4"/>
      <c r="BJ528" s="4"/>
      <c r="BK528" s="4"/>
      <c r="BL528" s="6"/>
      <c r="BM528" s="6"/>
      <c r="BN528" s="6"/>
      <c r="BO528" s="6"/>
      <c r="BP528" s="6"/>
      <c r="BQ528" s="6"/>
      <c r="BR528" s="6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7"/>
      <c r="CD528" s="4"/>
      <c r="CE528" s="4"/>
      <c r="CF528" s="7"/>
      <c r="CG528" s="4"/>
      <c r="CH528" s="4"/>
      <c r="CI528" s="4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</row>
    <row r="529" spans="1:158" x14ac:dyDescent="0.25">
      <c r="A529" t="s">
        <v>94</v>
      </c>
      <c r="C529" s="5">
        <v>39840</v>
      </c>
      <c r="D529" s="4"/>
      <c r="E529" s="5"/>
      <c r="F529">
        <v>57</v>
      </c>
      <c r="G529" t="s">
        <v>76</v>
      </c>
      <c r="H529" s="6">
        <v>8.3000000000000007</v>
      </c>
      <c r="I529">
        <v>750</v>
      </c>
      <c r="J529" s="4">
        <f>1000000/H529/I529</f>
        <v>160.64257028112448</v>
      </c>
      <c r="K529" s="4"/>
      <c r="L529" s="7"/>
      <c r="M529" s="6">
        <v>18.649999999999999</v>
      </c>
      <c r="N529" s="6"/>
      <c r="O529" s="6"/>
      <c r="P529" s="7"/>
      <c r="Q529" s="7"/>
      <c r="R529" s="7"/>
      <c r="S529" s="7"/>
      <c r="T529" s="7"/>
      <c r="U529" s="4"/>
      <c r="V529" s="7"/>
      <c r="W529" s="7"/>
      <c r="X529" s="7"/>
      <c r="Y529" s="7"/>
      <c r="Z529" s="7"/>
      <c r="AA529" s="7"/>
      <c r="AB529" s="4"/>
      <c r="AC529" s="7"/>
      <c r="AD529" s="7"/>
      <c r="AE529" s="7"/>
      <c r="AF529" s="7"/>
      <c r="AG529" s="7"/>
      <c r="AH529" s="7"/>
      <c r="AI529" s="8"/>
      <c r="AJ529" s="7"/>
      <c r="AK529" s="7"/>
      <c r="AL529" s="7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7"/>
      <c r="BB529" s="4"/>
      <c r="BC529" s="4"/>
      <c r="BD529" s="4"/>
      <c r="BE529" s="7"/>
      <c r="BF529" s="7"/>
      <c r="BG529" s="6"/>
      <c r="BH529" s="4"/>
      <c r="BI529" s="4"/>
      <c r="BJ529" s="4"/>
      <c r="BK529" s="4"/>
      <c r="BL529" s="6"/>
      <c r="BM529" s="6"/>
      <c r="BN529" s="6"/>
      <c r="BO529" s="6"/>
      <c r="BP529" s="6"/>
      <c r="BQ529" s="6"/>
      <c r="BR529" s="6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7"/>
      <c r="CD529" s="4"/>
      <c r="CE529" s="4"/>
      <c r="CF529" s="7"/>
      <c r="CG529" s="4"/>
      <c r="CH529" s="4"/>
      <c r="CI529" s="4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</row>
    <row r="530" spans="1:158" x14ac:dyDescent="0.25">
      <c r="A530" t="s">
        <v>94</v>
      </c>
      <c r="C530" s="5">
        <v>39841</v>
      </c>
      <c r="D530" s="4"/>
      <c r="E530" s="5"/>
      <c r="F530">
        <v>58</v>
      </c>
      <c r="G530" t="s">
        <v>76</v>
      </c>
      <c r="H530" s="6">
        <v>8.3000000000000007</v>
      </c>
      <c r="I530">
        <v>750</v>
      </c>
      <c r="J530" s="4">
        <f>1000000/H530/I530</f>
        <v>160.64257028112448</v>
      </c>
      <c r="K530" s="4"/>
      <c r="L530" s="7"/>
      <c r="M530" s="7"/>
      <c r="N530" s="7"/>
      <c r="O530" s="7"/>
      <c r="P530" s="7"/>
      <c r="Q530" s="7"/>
      <c r="R530" s="7"/>
      <c r="S530" s="7"/>
      <c r="T530" s="7"/>
      <c r="U530" s="4">
        <v>331.12740762876905</v>
      </c>
      <c r="V530" s="7"/>
      <c r="W530" s="7"/>
      <c r="X530" s="7"/>
      <c r="Y530" s="7"/>
      <c r="Z530" s="7"/>
      <c r="AA530" s="7"/>
      <c r="AB530" s="4">
        <v>243.22387211708264</v>
      </c>
      <c r="AC530" s="7">
        <v>4.6007077525506919</v>
      </c>
      <c r="AD530" s="7"/>
      <c r="AE530" s="7"/>
      <c r="AF530" s="7"/>
      <c r="AG530" s="7"/>
      <c r="AH530" s="7"/>
      <c r="AI530" s="8">
        <f>AC530/AB530</f>
        <v>1.891552713352089E-2</v>
      </c>
      <c r="AJ530" s="7"/>
      <c r="AK530" s="7"/>
      <c r="AL530" s="7"/>
      <c r="AM530" s="4">
        <v>25.862670848385267</v>
      </c>
      <c r="AN530" s="4"/>
      <c r="AO530" s="4"/>
      <c r="AP530" s="4"/>
      <c r="AQ530" s="4">
        <v>49.277897605765048</v>
      </c>
      <c r="AR530" s="4"/>
      <c r="AS530" s="4"/>
      <c r="AT530" s="4"/>
      <c r="AU530" s="4"/>
      <c r="AV530" s="4"/>
      <c r="AW530" s="4"/>
      <c r="AX530" s="4">
        <v>0</v>
      </c>
      <c r="AY530" s="4">
        <v>0</v>
      </c>
      <c r="AZ530" s="4">
        <v>75.140568454150326</v>
      </c>
      <c r="BA530" s="7"/>
      <c r="BB530" s="4"/>
      <c r="BC530" s="4">
        <f>U530+AB530+AZ530</f>
        <v>649.49184820000198</v>
      </c>
      <c r="BD530" s="4"/>
      <c r="BE530" s="7">
        <f>AZ530/BC530</f>
        <v>0.11569131877851041</v>
      </c>
      <c r="BF530" s="7"/>
      <c r="BG530" s="6"/>
      <c r="BH530" s="4"/>
      <c r="BI530" s="4"/>
      <c r="BJ530" s="4"/>
      <c r="BK530" s="4"/>
      <c r="BL530" s="6"/>
      <c r="BM530" s="6"/>
      <c r="BN530" s="6"/>
      <c r="BO530" s="6"/>
      <c r="BP530" s="7">
        <f>U530/BC530</f>
        <v>0.50982534814940894</v>
      </c>
      <c r="BQ530" s="7">
        <f>AB530/BC530</f>
        <v>0.3744833330720807</v>
      </c>
      <c r="BR530" s="7">
        <f>AZ530/BC530</f>
        <v>0.11569131877851041</v>
      </c>
      <c r="BS530" s="4">
        <v>197.24260473728742</v>
      </c>
      <c r="BT530" s="4">
        <v>148.73347760819021</v>
      </c>
      <c r="BU530" s="4">
        <v>48.509127129097202</v>
      </c>
      <c r="BV530" s="4">
        <v>0</v>
      </c>
      <c r="BW530" s="4"/>
      <c r="BX530" s="4"/>
      <c r="BY530" s="4"/>
      <c r="BZ530" s="4"/>
      <c r="CA530" s="4">
        <v>0</v>
      </c>
      <c r="CB530" s="4"/>
      <c r="CC530" s="7"/>
      <c r="CD530" s="4"/>
      <c r="CE530" s="4"/>
      <c r="CF530" s="7"/>
      <c r="CG530" s="4"/>
      <c r="CH530" s="4"/>
      <c r="CI530" s="4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</row>
    <row r="531" spans="1:158" x14ac:dyDescent="0.25">
      <c r="A531" t="s">
        <v>94</v>
      </c>
      <c r="C531" s="5">
        <v>39848</v>
      </c>
      <c r="D531" s="4"/>
      <c r="E531" s="5"/>
      <c r="F531">
        <v>65</v>
      </c>
      <c r="G531" t="s">
        <v>76</v>
      </c>
      <c r="H531" s="6">
        <v>8.3000000000000007</v>
      </c>
      <c r="I531">
        <v>750</v>
      </c>
      <c r="J531" s="4">
        <f>1000000/H531/I531</f>
        <v>160.64257028112448</v>
      </c>
      <c r="K531" s="4"/>
      <c r="L531" s="7"/>
      <c r="M531" s="6">
        <v>20.149999999999999</v>
      </c>
      <c r="N531" s="6"/>
      <c r="O531" s="6"/>
      <c r="P531" s="7"/>
      <c r="Q531" s="7"/>
      <c r="R531" s="7"/>
      <c r="S531" s="7"/>
      <c r="T531" s="7"/>
      <c r="U531" s="4"/>
      <c r="V531" s="7"/>
      <c r="W531" s="7"/>
      <c r="X531" s="7"/>
      <c r="Y531" s="7"/>
      <c r="Z531" s="7"/>
      <c r="AA531" s="7"/>
      <c r="AB531" s="4"/>
      <c r="AC531" s="7"/>
      <c r="AD531" s="7"/>
      <c r="AE531" s="7"/>
      <c r="AF531" s="7"/>
      <c r="AG531" s="7"/>
      <c r="AH531" s="7"/>
      <c r="AI531" s="8"/>
      <c r="AJ531" s="7"/>
      <c r="AK531" s="7"/>
      <c r="AL531" s="7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7"/>
      <c r="BB531" s="4"/>
      <c r="BC531" s="4"/>
      <c r="BD531" s="4"/>
      <c r="BE531" s="7"/>
      <c r="BF531" s="7"/>
      <c r="BG531" s="6"/>
      <c r="BH531" s="4"/>
      <c r="BI531" s="4"/>
      <c r="BJ531" s="4"/>
      <c r="BK531" s="4"/>
      <c r="BL531" s="6"/>
      <c r="BM531" s="6"/>
      <c r="BN531" s="6"/>
      <c r="BO531" s="6"/>
      <c r="BP531" s="6"/>
      <c r="BQ531" s="6"/>
      <c r="BR531" s="6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7"/>
      <c r="CD531" s="4"/>
      <c r="CE531" s="4"/>
      <c r="CF531" s="7"/>
      <c r="CG531" s="4"/>
      <c r="CH531" s="4"/>
      <c r="CI531" s="4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</row>
    <row r="532" spans="1:158" x14ac:dyDescent="0.25">
      <c r="A532" t="s">
        <v>94</v>
      </c>
      <c r="C532" s="5">
        <v>39853</v>
      </c>
      <c r="D532" s="4">
        <v>6</v>
      </c>
      <c r="E532" s="5" t="s">
        <v>183</v>
      </c>
      <c r="F532">
        <v>70</v>
      </c>
      <c r="G532" t="s">
        <v>76</v>
      </c>
      <c r="H532" s="6">
        <v>8.3000000000000007</v>
      </c>
      <c r="I532">
        <v>750</v>
      </c>
      <c r="J532" s="4">
        <f>1000000/H532/I532</f>
        <v>160.64257028112448</v>
      </c>
      <c r="K532" s="4"/>
      <c r="L532" s="7"/>
      <c r="M532" s="7"/>
      <c r="N532" s="7"/>
      <c r="O532" s="7"/>
      <c r="P532" s="7"/>
      <c r="Q532" s="7"/>
      <c r="R532" s="7"/>
      <c r="S532" s="7"/>
      <c r="T532" s="7"/>
      <c r="U532" s="4">
        <v>312.13028265057881</v>
      </c>
      <c r="V532" s="7"/>
      <c r="W532" s="7"/>
      <c r="X532" s="7"/>
      <c r="Y532" s="7"/>
      <c r="Z532" s="7"/>
      <c r="AA532" s="7"/>
      <c r="AB532" s="4">
        <v>187.48641766041609</v>
      </c>
      <c r="AC532" s="7">
        <v>3.8769690559152243</v>
      </c>
      <c r="AD532" s="7"/>
      <c r="AE532" s="7"/>
      <c r="AF532" s="7"/>
      <c r="AG532" s="7"/>
      <c r="AH532" s="7"/>
      <c r="AI532" s="8">
        <f>AC532/AB532</f>
        <v>2.0678666243105496E-2</v>
      </c>
      <c r="AJ532" s="7"/>
      <c r="AK532" s="7"/>
      <c r="AL532" s="7"/>
      <c r="AM532" s="4">
        <v>2.5518707795870457</v>
      </c>
      <c r="AN532" s="4"/>
      <c r="AO532" s="4"/>
      <c r="AP532" s="4"/>
      <c r="AQ532" s="4">
        <v>135.070591829438</v>
      </c>
      <c r="AR532" s="4"/>
      <c r="AS532" s="4"/>
      <c r="AT532" s="4"/>
      <c r="AU532" s="4"/>
      <c r="AV532" s="4"/>
      <c r="AW532" s="4"/>
      <c r="AX532" s="4">
        <v>0</v>
      </c>
      <c r="AY532" s="4">
        <v>0</v>
      </c>
      <c r="AZ532" s="4">
        <v>137.62246260902504</v>
      </c>
      <c r="BA532" s="7"/>
      <c r="BB532" s="4"/>
      <c r="BC532" s="4">
        <f>U532+AB532+AZ532</f>
        <v>637.23916292001991</v>
      </c>
      <c r="BD532" s="4"/>
      <c r="BE532" s="7">
        <f>AZ532/BC532</f>
        <v>0.2159667368502555</v>
      </c>
      <c r="BF532" s="7"/>
      <c r="BG532" s="6"/>
      <c r="BH532" s="4"/>
      <c r="BI532" s="4"/>
      <c r="BJ532" s="4"/>
      <c r="BK532" s="4"/>
      <c r="BL532" s="6"/>
      <c r="BM532" s="6"/>
      <c r="BN532" s="6"/>
      <c r="BO532" s="6"/>
      <c r="BP532" s="7">
        <f>U532/BC532</f>
        <v>0.48981654112453599</v>
      </c>
      <c r="BQ532" s="7">
        <f>AB532/BC532</f>
        <v>0.2942167220252086</v>
      </c>
      <c r="BR532" s="7">
        <f>AZ532/BC532</f>
        <v>0.2159667368502555</v>
      </c>
      <c r="BS532" s="4">
        <v>78.741442797433479</v>
      </c>
      <c r="BT532" s="4">
        <v>16.502645131142849</v>
      </c>
      <c r="BU532" s="4">
        <v>62.238797666290623</v>
      </c>
      <c r="BV532" s="4">
        <v>0</v>
      </c>
      <c r="BW532" s="4"/>
      <c r="BX532" s="4"/>
      <c r="BY532" s="4"/>
      <c r="BZ532" s="4"/>
      <c r="CA532" s="4">
        <v>0</v>
      </c>
      <c r="CB532" s="4"/>
      <c r="CC532" s="7"/>
      <c r="CD532" s="4"/>
      <c r="CE532" s="4"/>
      <c r="CF532" s="7"/>
      <c r="CG532" s="4"/>
      <c r="CH532" s="4"/>
      <c r="CI532" s="4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</row>
    <row r="533" spans="1:158" x14ac:dyDescent="0.25">
      <c r="A533" t="s">
        <v>94</v>
      </c>
      <c r="C533" s="5">
        <v>39854</v>
      </c>
      <c r="D533" s="4"/>
      <c r="E533" s="5"/>
      <c r="F533">
        <v>71</v>
      </c>
      <c r="G533" t="s">
        <v>76</v>
      </c>
      <c r="H533" s="6">
        <v>8.3000000000000007</v>
      </c>
      <c r="I533">
        <v>750</v>
      </c>
      <c r="J533" s="4">
        <f>1000000/H533/I533</f>
        <v>160.64257028112448</v>
      </c>
      <c r="K533" s="4"/>
      <c r="L533" s="7"/>
      <c r="M533" s="6">
        <v>20.65</v>
      </c>
      <c r="N533" s="6"/>
      <c r="O533" s="6"/>
      <c r="P533" s="7"/>
      <c r="Q533" s="7"/>
      <c r="R533" s="7"/>
      <c r="S533" s="7"/>
      <c r="T533" s="7"/>
      <c r="U533" s="4"/>
      <c r="V533" s="7"/>
      <c r="W533" s="7"/>
      <c r="X533" s="7"/>
      <c r="Y533" s="7"/>
      <c r="Z533" s="7"/>
      <c r="AA533" s="7"/>
      <c r="AB533" s="4"/>
      <c r="AC533" s="7"/>
      <c r="AD533" s="7"/>
      <c r="AE533" s="7"/>
      <c r="AF533" s="7"/>
      <c r="AG533" s="7"/>
      <c r="AH533" s="7"/>
      <c r="AI533" s="8"/>
      <c r="AJ533" s="7"/>
      <c r="AK533" s="7"/>
      <c r="AL533" s="7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7"/>
      <c r="BB533" s="4"/>
      <c r="BC533" s="4"/>
      <c r="BD533" s="4"/>
      <c r="BE533" s="7"/>
      <c r="BF533" s="7"/>
      <c r="BG533" s="6"/>
      <c r="BH533" s="4"/>
      <c r="BI533" s="4"/>
      <c r="BJ533" s="4"/>
      <c r="BK533" s="4"/>
      <c r="BL533" s="6"/>
      <c r="BM533" s="6"/>
      <c r="BN533" s="6"/>
      <c r="BO533" s="6"/>
      <c r="BP533" s="6"/>
      <c r="BQ533" s="6"/>
      <c r="BR533" s="6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7"/>
      <c r="CD533" s="4"/>
      <c r="CE533" s="4"/>
      <c r="CF533" s="7"/>
      <c r="CG533" s="4"/>
      <c r="CH533" s="4"/>
      <c r="CI533" s="4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</row>
    <row r="534" spans="1:158" x14ac:dyDescent="0.25">
      <c r="A534" t="s">
        <v>94</v>
      </c>
      <c r="C534" s="5">
        <v>39860</v>
      </c>
      <c r="D534" s="4"/>
      <c r="E534" s="5"/>
      <c r="F534">
        <v>77</v>
      </c>
      <c r="G534" t="s">
        <v>76</v>
      </c>
      <c r="H534" s="6">
        <v>8.3000000000000007</v>
      </c>
      <c r="I534">
        <v>750</v>
      </c>
      <c r="J534" s="4">
        <f>1000000/H534/I534</f>
        <v>160.64257028112448</v>
      </c>
      <c r="K534" s="4"/>
      <c r="L534" s="7"/>
      <c r="M534" s="6">
        <v>21.9</v>
      </c>
      <c r="N534" s="6"/>
      <c r="O534" s="6"/>
      <c r="P534" s="7"/>
      <c r="Q534" s="7"/>
      <c r="R534" s="7"/>
      <c r="S534" s="7"/>
      <c r="T534" s="7"/>
      <c r="U534" s="4"/>
      <c r="V534" s="7"/>
      <c r="W534" s="7"/>
      <c r="X534" s="7"/>
      <c r="Y534" s="7"/>
      <c r="Z534" s="7"/>
      <c r="AA534" s="7"/>
      <c r="AB534" s="4"/>
      <c r="AC534" s="7"/>
      <c r="AD534" s="7"/>
      <c r="AE534" s="7"/>
      <c r="AF534" s="7"/>
      <c r="AG534" s="7"/>
      <c r="AH534" s="7"/>
      <c r="AI534" s="8"/>
      <c r="AJ534" s="7"/>
      <c r="AK534" s="7"/>
      <c r="AL534" s="7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7"/>
      <c r="BB534" s="4"/>
      <c r="BC534" s="4"/>
      <c r="BD534" s="4"/>
      <c r="BE534" s="7"/>
      <c r="BF534" s="7"/>
      <c r="BG534" s="6"/>
      <c r="BH534" s="4"/>
      <c r="BI534" s="4"/>
      <c r="BJ534" s="4"/>
      <c r="BK534" s="4"/>
      <c r="BL534" s="6"/>
      <c r="BM534" s="6"/>
      <c r="BN534" s="6"/>
      <c r="BO534" s="6"/>
      <c r="BP534" s="6"/>
      <c r="BQ534" s="6"/>
      <c r="BR534" s="6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7"/>
      <c r="CD534" s="4"/>
      <c r="CE534" s="4"/>
      <c r="CF534" s="7"/>
      <c r="CG534" s="4"/>
      <c r="CH534" s="4"/>
      <c r="CI534" s="4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</row>
    <row r="535" spans="1:158" x14ac:dyDescent="0.25">
      <c r="A535" t="s">
        <v>94</v>
      </c>
      <c r="C535" s="5">
        <v>39874</v>
      </c>
      <c r="D535" s="4"/>
      <c r="E535" s="5"/>
      <c r="F535">
        <v>91</v>
      </c>
      <c r="G535" t="s">
        <v>76</v>
      </c>
      <c r="H535" s="6">
        <v>8.3000000000000007</v>
      </c>
      <c r="I535">
        <v>750</v>
      </c>
      <c r="J535" s="4">
        <f>1000000/H535/I535</f>
        <v>160.64257028112448</v>
      </c>
      <c r="K535" s="4"/>
      <c r="L535" s="7"/>
      <c r="M535" s="6">
        <v>25.15</v>
      </c>
      <c r="N535" s="6"/>
      <c r="O535" s="6"/>
      <c r="P535" s="7"/>
      <c r="Q535" s="7"/>
      <c r="R535" s="7"/>
      <c r="S535" s="7"/>
      <c r="T535" s="7"/>
      <c r="U535" s="4"/>
      <c r="V535" s="7"/>
      <c r="W535" s="7"/>
      <c r="X535" s="7"/>
      <c r="Y535" s="7"/>
      <c r="Z535" s="7"/>
      <c r="AA535" s="7"/>
      <c r="AB535" s="4"/>
      <c r="AC535" s="7"/>
      <c r="AD535" s="7"/>
      <c r="AE535" s="7"/>
      <c r="AF535" s="7"/>
      <c r="AG535" s="7"/>
      <c r="AH535" s="7"/>
      <c r="AI535" s="8"/>
      <c r="AJ535" s="7"/>
      <c r="AK535" s="7"/>
      <c r="AL535" s="7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7"/>
      <c r="BB535" s="4"/>
      <c r="BC535" s="4"/>
      <c r="BD535" s="4"/>
      <c r="BE535" s="7"/>
      <c r="BF535" s="7"/>
      <c r="BG535" s="6"/>
      <c r="BH535" s="4"/>
      <c r="BI535" s="4"/>
      <c r="BJ535" s="4"/>
      <c r="BK535" s="4"/>
      <c r="BL535" s="6"/>
      <c r="BM535" s="6"/>
      <c r="BN535" s="6"/>
      <c r="BO535" s="6"/>
      <c r="BP535" s="6"/>
      <c r="BQ535" s="6"/>
      <c r="BR535" s="6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7"/>
      <c r="CD535" s="4"/>
      <c r="CE535" s="4"/>
      <c r="CF535" s="7"/>
      <c r="CG535" s="4"/>
      <c r="CH535" s="4"/>
      <c r="CI535" s="4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</row>
    <row r="536" spans="1:158" x14ac:dyDescent="0.25">
      <c r="A536" t="s">
        <v>94</v>
      </c>
      <c r="C536" s="5">
        <v>39875</v>
      </c>
      <c r="D536" s="4"/>
      <c r="E536" s="5"/>
      <c r="F536">
        <v>92</v>
      </c>
      <c r="G536" t="s">
        <v>76</v>
      </c>
      <c r="H536" s="6">
        <v>8.3000000000000007</v>
      </c>
      <c r="I536">
        <v>750</v>
      </c>
      <c r="J536" s="4">
        <f>1000000/H536/I536</f>
        <v>160.64257028112448</v>
      </c>
      <c r="K536" s="4"/>
      <c r="L536" s="7"/>
      <c r="M536" s="7"/>
      <c r="N536" s="7"/>
      <c r="O536" s="7"/>
      <c r="P536" s="7"/>
      <c r="Q536" s="7"/>
      <c r="R536" s="7"/>
      <c r="S536" s="7"/>
      <c r="T536" s="7"/>
      <c r="U536" s="4">
        <v>544.94365704358461</v>
      </c>
      <c r="V536" s="7"/>
      <c r="W536" s="7"/>
      <c r="X536" s="7"/>
      <c r="Y536" s="7"/>
      <c r="Z536" s="7"/>
      <c r="AA536" s="7"/>
      <c r="AB536" s="4">
        <v>171.78947062024196</v>
      </c>
      <c r="AC536" s="7">
        <v>2.7488838194405214</v>
      </c>
      <c r="AD536" s="7"/>
      <c r="AE536" s="7"/>
      <c r="AF536" s="7"/>
      <c r="AG536" s="7"/>
      <c r="AH536" s="7"/>
      <c r="AI536" s="8">
        <f>AC536/AB536</f>
        <v>1.6001468597090028E-2</v>
      </c>
      <c r="AJ536" s="7"/>
      <c r="AK536" s="7"/>
      <c r="AL536" s="7"/>
      <c r="AM536" s="4">
        <v>5.2596608502570454</v>
      </c>
      <c r="AN536" s="4"/>
      <c r="AO536" s="4"/>
      <c r="AP536" s="4"/>
      <c r="AQ536" s="4">
        <v>308.13018945949437</v>
      </c>
      <c r="AR536" s="4"/>
      <c r="AS536" s="4"/>
      <c r="AT536" s="4"/>
      <c r="AU536" s="4"/>
      <c r="AV536" s="4"/>
      <c r="AW536" s="4"/>
      <c r="AX536" s="4">
        <v>0</v>
      </c>
      <c r="AY536" s="4">
        <v>0</v>
      </c>
      <c r="AZ536" s="4">
        <v>313.38985030975141</v>
      </c>
      <c r="BA536" s="7"/>
      <c r="BB536" s="4"/>
      <c r="BC536" s="4">
        <f>U536+AB536+AZ536</f>
        <v>1030.1229779735779</v>
      </c>
      <c r="BD536" s="4"/>
      <c r="BE536" s="7">
        <f>AZ536/BC536</f>
        <v>0.30422566723658667</v>
      </c>
      <c r="BF536" s="7"/>
      <c r="BG536" s="6"/>
      <c r="BH536" s="4"/>
      <c r="BI536" s="4"/>
      <c r="BJ536" s="4"/>
      <c r="BK536" s="4"/>
      <c r="BL536" s="6"/>
      <c r="BM536" s="6"/>
      <c r="BN536" s="6"/>
      <c r="BO536" s="6"/>
      <c r="BP536" s="7">
        <f>U536/BC536</f>
        <v>0.5290083501637628</v>
      </c>
      <c r="BQ536" s="7">
        <f>AB536/BC536</f>
        <v>0.16676598259965061</v>
      </c>
      <c r="BR536" s="7">
        <f>AZ536/BC536</f>
        <v>0.30422566723658667</v>
      </c>
      <c r="BS536" s="4">
        <v>158.77605198308686</v>
      </c>
      <c r="BT536" s="4">
        <v>85.717103081664447</v>
      </c>
      <c r="BU536" s="4">
        <v>73.058948901422397</v>
      </c>
      <c r="BV536" s="4">
        <v>0</v>
      </c>
      <c r="BW536" s="4"/>
      <c r="BX536" s="4"/>
      <c r="BY536" s="4"/>
      <c r="BZ536" s="4"/>
      <c r="CA536" s="4">
        <v>0</v>
      </c>
      <c r="CB536" s="4"/>
      <c r="CC536" s="7"/>
      <c r="CD536" s="4"/>
      <c r="CE536" s="4"/>
      <c r="CF536" s="7"/>
      <c r="CG536" s="4"/>
      <c r="CH536" s="4"/>
      <c r="CI536" s="4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</row>
    <row r="537" spans="1:158" x14ac:dyDescent="0.25">
      <c r="A537" t="s">
        <v>94</v>
      </c>
      <c r="C537" s="5">
        <v>39877</v>
      </c>
      <c r="D537" s="4">
        <v>7</v>
      </c>
      <c r="E537" t="s">
        <v>166</v>
      </c>
      <c r="F537">
        <v>94</v>
      </c>
      <c r="G537" t="s">
        <v>76</v>
      </c>
      <c r="H537" s="6">
        <v>8.3000000000000007</v>
      </c>
      <c r="I537">
        <v>750</v>
      </c>
      <c r="J537" s="4">
        <f>1000000/H537/I537</f>
        <v>160.64257028112448</v>
      </c>
      <c r="K537" s="4"/>
      <c r="L537" s="7"/>
      <c r="M537" s="7"/>
      <c r="N537" s="7"/>
      <c r="O537" s="7"/>
      <c r="P537" s="7"/>
      <c r="Q537" s="7"/>
      <c r="R537" s="7"/>
      <c r="S537" s="7"/>
      <c r="T537" s="7"/>
      <c r="U537" s="4"/>
      <c r="V537" s="7"/>
      <c r="W537" s="7"/>
      <c r="X537" s="7"/>
      <c r="Y537" s="7"/>
      <c r="Z537" s="7"/>
      <c r="AA537" s="7"/>
      <c r="AB537" s="4"/>
      <c r="AC537" s="7"/>
      <c r="AD537" s="7"/>
      <c r="AE537" s="7"/>
      <c r="AF537" s="7"/>
      <c r="AG537" s="7"/>
      <c r="AH537" s="7"/>
      <c r="AI537" s="8"/>
      <c r="AJ537" s="7"/>
      <c r="AK537" s="7"/>
      <c r="AL537" s="7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7"/>
      <c r="BB537" s="4"/>
      <c r="BC537" s="4"/>
      <c r="BD537" s="4"/>
      <c r="BE537" s="7"/>
      <c r="BF537" s="7"/>
      <c r="BG537" s="6"/>
      <c r="BH537" s="4"/>
      <c r="BI537" s="4"/>
      <c r="BJ537" s="4"/>
      <c r="BK537" s="4"/>
      <c r="BL537" s="6"/>
      <c r="BM537" s="6"/>
      <c r="BN537" s="6"/>
      <c r="BO537" s="6"/>
      <c r="BP537" s="6"/>
      <c r="BQ537" s="6"/>
      <c r="BR537" s="6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7"/>
      <c r="CD537" s="4"/>
      <c r="CE537" s="4"/>
      <c r="CF537" s="7"/>
      <c r="CG537" s="4"/>
      <c r="CH537" s="4"/>
      <c r="CI537" s="4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</row>
    <row r="538" spans="1:158" x14ac:dyDescent="0.25">
      <c r="A538" t="s">
        <v>94</v>
      </c>
      <c r="C538" s="5">
        <v>39884</v>
      </c>
      <c r="D538" s="4"/>
      <c r="E538" s="5"/>
      <c r="F538">
        <v>101</v>
      </c>
      <c r="G538" t="s">
        <v>76</v>
      </c>
      <c r="H538" s="6">
        <v>8.3000000000000007</v>
      </c>
      <c r="I538">
        <v>750</v>
      </c>
      <c r="J538" s="4">
        <f>1000000/H538/I538</f>
        <v>160.64257028112448</v>
      </c>
      <c r="K538" s="4"/>
      <c r="L538" s="7"/>
      <c r="M538" s="6">
        <v>25.9</v>
      </c>
      <c r="N538" s="6"/>
      <c r="O538" s="6"/>
      <c r="P538" s="7"/>
      <c r="Q538" s="7"/>
      <c r="R538" s="7"/>
      <c r="S538" s="7"/>
      <c r="T538" s="7"/>
      <c r="U538" s="4"/>
      <c r="V538" s="7"/>
      <c r="W538" s="7"/>
      <c r="X538" s="7"/>
      <c r="Y538" s="7"/>
      <c r="Z538" s="7"/>
      <c r="AA538" s="7"/>
      <c r="AB538" s="4"/>
      <c r="AC538" s="7"/>
      <c r="AD538" s="7"/>
      <c r="AE538" s="7"/>
      <c r="AF538" s="7"/>
      <c r="AG538" s="7"/>
      <c r="AH538" s="7"/>
      <c r="AI538" s="8"/>
      <c r="AJ538" s="7"/>
      <c r="AK538" s="7"/>
      <c r="AL538" s="7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7"/>
      <c r="BB538" s="4"/>
      <c r="BC538" s="4"/>
      <c r="BD538" s="4"/>
      <c r="BE538" s="7"/>
      <c r="BF538" s="7"/>
      <c r="BG538" s="6"/>
      <c r="BH538" s="4"/>
      <c r="BI538" s="4"/>
      <c r="BJ538" s="4"/>
      <c r="BK538" s="4"/>
      <c r="BL538" s="6"/>
      <c r="BM538" s="6"/>
      <c r="BN538" s="6"/>
      <c r="BO538" s="6"/>
      <c r="BP538" s="6"/>
      <c r="BQ538" s="6"/>
      <c r="BR538" s="6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7"/>
      <c r="CD538" s="4"/>
      <c r="CE538" s="4"/>
      <c r="CF538" s="7"/>
      <c r="CG538" s="4"/>
      <c r="CH538" s="4"/>
      <c r="CI538" s="4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</row>
    <row r="539" spans="1:158" x14ac:dyDescent="0.25">
      <c r="A539" t="s">
        <v>94</v>
      </c>
      <c r="C539" s="5">
        <v>39889</v>
      </c>
      <c r="D539" s="4"/>
      <c r="E539" s="5"/>
      <c r="F539">
        <v>106</v>
      </c>
      <c r="G539" t="s">
        <v>76</v>
      </c>
      <c r="H539" s="6">
        <v>8.3000000000000007</v>
      </c>
      <c r="I539">
        <v>750</v>
      </c>
      <c r="J539" s="4">
        <f>1000000/H539/I539</f>
        <v>160.64257028112448</v>
      </c>
      <c r="K539" s="4"/>
      <c r="L539" s="7"/>
      <c r="M539" s="7"/>
      <c r="N539" s="7"/>
      <c r="O539" s="7"/>
      <c r="P539" s="7"/>
      <c r="Q539" s="7"/>
      <c r="R539" s="7"/>
      <c r="S539" s="7"/>
      <c r="T539" s="7"/>
      <c r="U539" s="4">
        <v>668.81888337689065</v>
      </c>
      <c r="V539" s="7"/>
      <c r="W539" s="7"/>
      <c r="X539" s="7"/>
      <c r="Y539" s="7"/>
      <c r="Z539" s="7"/>
      <c r="AA539" s="7"/>
      <c r="AB539" s="4">
        <v>287.48376542738509</v>
      </c>
      <c r="AC539" s="7">
        <v>3.4481074349776382</v>
      </c>
      <c r="AD539" s="7"/>
      <c r="AE539" s="7"/>
      <c r="AF539" s="7"/>
      <c r="AG539" s="7"/>
      <c r="AH539" s="7"/>
      <c r="AI539" s="8">
        <f>AC539/AB539</f>
        <v>1.1994094448608397E-2</v>
      </c>
      <c r="AJ539" s="7"/>
      <c r="AK539" s="7"/>
      <c r="AL539" s="7"/>
      <c r="AM539" s="4">
        <v>21.628203394371774</v>
      </c>
      <c r="AN539" s="4"/>
      <c r="AO539" s="4"/>
      <c r="AP539" s="4"/>
      <c r="AQ539" s="4">
        <v>164.17715700758899</v>
      </c>
      <c r="AR539" s="4"/>
      <c r="AS539" s="4"/>
      <c r="AT539" s="4"/>
      <c r="AU539" s="4"/>
      <c r="AV539" s="4"/>
      <c r="AW539" s="4"/>
      <c r="AX539" s="4">
        <v>78.912645290740841</v>
      </c>
      <c r="AY539" s="4">
        <v>98.768659969592747</v>
      </c>
      <c r="AZ539" s="4">
        <v>363.4866656622944</v>
      </c>
      <c r="BA539" s="7"/>
      <c r="BB539" s="4"/>
      <c r="BC539" s="4">
        <f>U539+AB539+AZ539</f>
        <v>1319.7893144665702</v>
      </c>
      <c r="BD539" s="4"/>
      <c r="BE539" s="7">
        <f>AZ539/BC539</f>
        <v>0.27541264478960242</v>
      </c>
      <c r="BF539" s="7"/>
      <c r="BG539" s="6"/>
      <c r="BH539" s="4"/>
      <c r="BI539" s="4"/>
      <c r="BJ539" s="4"/>
      <c r="BK539" s="4"/>
      <c r="BL539" s="6"/>
      <c r="BM539" s="6"/>
      <c r="BN539" s="6"/>
      <c r="BO539" s="6"/>
      <c r="BP539" s="7">
        <f>U539/BC539</f>
        <v>0.5067618566431662</v>
      </c>
      <c r="BQ539" s="7">
        <f>AB539/BC539</f>
        <v>0.21782549856723132</v>
      </c>
      <c r="BR539" s="7">
        <f>AZ539/BC539</f>
        <v>0.27541264478960242</v>
      </c>
      <c r="BS539" s="4">
        <v>258.12114249097766</v>
      </c>
      <c r="BT539" s="4">
        <v>148.47620703233844</v>
      </c>
      <c r="BU539" s="4">
        <v>64.893617251048653</v>
      </c>
      <c r="BV539" s="4">
        <v>19.191592977352663</v>
      </c>
      <c r="BW539" s="4"/>
      <c r="BX539" s="4"/>
      <c r="BY539" s="4"/>
      <c r="BZ539" s="4"/>
      <c r="CA539" s="4">
        <v>25.559725230237941</v>
      </c>
      <c r="CB539" s="4"/>
      <c r="CC539" s="7"/>
      <c r="CD539" s="4"/>
      <c r="CE539" s="4"/>
      <c r="CF539" s="7"/>
      <c r="CG539" s="4"/>
      <c r="CH539" s="4"/>
      <c r="CI539" s="4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</row>
    <row r="540" spans="1:158" x14ac:dyDescent="0.25">
      <c r="A540" t="s">
        <v>94</v>
      </c>
      <c r="C540" s="5">
        <v>39895</v>
      </c>
      <c r="D540" s="4"/>
      <c r="E540" s="5"/>
      <c r="F540">
        <v>112</v>
      </c>
      <c r="G540" t="s">
        <v>76</v>
      </c>
      <c r="H540" s="6">
        <v>8.3000000000000007</v>
      </c>
      <c r="I540">
        <v>750</v>
      </c>
      <c r="J540" s="4">
        <f>1000000/H540/I540</f>
        <v>160.64257028112448</v>
      </c>
      <c r="K540" s="4"/>
      <c r="L540" s="7"/>
      <c r="M540" s="6">
        <v>26.3</v>
      </c>
      <c r="N540" s="6"/>
      <c r="O540" s="6"/>
      <c r="P540" s="7"/>
      <c r="Q540" s="7"/>
      <c r="R540" s="7"/>
      <c r="S540" s="7"/>
      <c r="T540" s="7"/>
      <c r="U540" s="4"/>
      <c r="V540" s="7"/>
      <c r="W540" s="7"/>
      <c r="X540" s="7"/>
      <c r="Y540" s="7"/>
      <c r="Z540" s="7"/>
      <c r="AA540" s="7"/>
      <c r="AB540" s="4"/>
      <c r="AC540" s="7"/>
      <c r="AD540" s="7"/>
      <c r="AE540" s="7"/>
      <c r="AF540" s="7"/>
      <c r="AG540" s="7"/>
      <c r="AH540" s="7"/>
      <c r="AI540" s="8"/>
      <c r="AJ540" s="7"/>
      <c r="AK540" s="7"/>
      <c r="AL540" s="7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7"/>
      <c r="BB540" s="4"/>
      <c r="BC540" s="4"/>
      <c r="BD540" s="4"/>
      <c r="BE540" s="7"/>
      <c r="BF540" s="7"/>
      <c r="BG540" s="6"/>
      <c r="BH540" s="4"/>
      <c r="BI540" s="4"/>
      <c r="BJ540" s="4"/>
      <c r="BK540" s="4"/>
      <c r="BL540" s="6"/>
      <c r="BM540" s="6"/>
      <c r="BN540" s="6"/>
      <c r="BO540" s="6"/>
      <c r="BP540" s="6"/>
      <c r="BQ540" s="6"/>
      <c r="BR540" s="6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7"/>
      <c r="CD540" s="4"/>
      <c r="CE540" s="4"/>
      <c r="CF540" s="7"/>
      <c r="CG540" s="4"/>
      <c r="CH540" s="4"/>
      <c r="CI540" s="4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</row>
    <row r="541" spans="1:158" x14ac:dyDescent="0.25">
      <c r="A541" t="s">
        <v>94</v>
      </c>
      <c r="C541" s="5">
        <v>39904</v>
      </c>
      <c r="D541" s="4"/>
      <c r="E541" s="5"/>
      <c r="F541">
        <v>121</v>
      </c>
      <c r="G541" t="s">
        <v>76</v>
      </c>
      <c r="H541" s="6">
        <v>8.3000000000000007</v>
      </c>
      <c r="I541">
        <v>750</v>
      </c>
      <c r="J541" s="4">
        <f>1000000/H541/I541</f>
        <v>160.64257028112448</v>
      </c>
      <c r="K541" s="4"/>
      <c r="L541" s="7"/>
      <c r="M541" s="7"/>
      <c r="N541" s="7"/>
      <c r="O541" s="7"/>
      <c r="P541" s="7"/>
      <c r="Q541" s="7"/>
      <c r="R541" s="7"/>
      <c r="S541" s="7"/>
      <c r="T541" s="7"/>
      <c r="U541" s="4"/>
      <c r="V541" s="7"/>
      <c r="W541" s="7"/>
      <c r="X541" s="7"/>
      <c r="Y541" s="7"/>
      <c r="Z541" s="7"/>
      <c r="AA541" s="7"/>
      <c r="AB541" s="4"/>
      <c r="AC541" s="7"/>
      <c r="AD541" s="7"/>
      <c r="AE541" s="7"/>
      <c r="AF541" s="7"/>
      <c r="AG541" s="7"/>
      <c r="AH541" s="7"/>
      <c r="AI541" s="8"/>
      <c r="AJ541" s="7"/>
      <c r="AK541" s="7"/>
      <c r="AL541" s="7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7"/>
      <c r="BB541" s="4"/>
      <c r="BC541" s="4"/>
      <c r="BD541" s="4"/>
      <c r="BE541" s="7"/>
      <c r="BF541" s="7"/>
      <c r="BG541" s="6"/>
      <c r="BH541" s="4"/>
      <c r="BI541" s="4"/>
      <c r="BJ541" s="4"/>
      <c r="BK541" s="4"/>
      <c r="BL541" s="6"/>
      <c r="BM541" s="6"/>
      <c r="BN541" s="6"/>
      <c r="BO541" s="6"/>
      <c r="BP541" s="6"/>
      <c r="BQ541" s="6"/>
      <c r="BR541" s="6"/>
      <c r="BS541" s="4"/>
      <c r="BT541" s="4"/>
      <c r="BU541" s="4"/>
      <c r="BV541" s="4"/>
      <c r="BW541" s="4"/>
      <c r="BX541" s="4"/>
      <c r="BY541" s="4"/>
      <c r="BZ541" s="4"/>
      <c r="CA541" s="4"/>
      <c r="CB541" s="4">
        <v>4.6640475470937846</v>
      </c>
      <c r="CC541" s="7">
        <v>3.8583333333333329</v>
      </c>
      <c r="CD541" s="4"/>
      <c r="CE541" s="4"/>
      <c r="CF541" s="7"/>
      <c r="CG541" s="4"/>
      <c r="CH541" s="4"/>
      <c r="CI541" s="4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</row>
    <row r="542" spans="1:158" x14ac:dyDescent="0.25">
      <c r="A542" t="s">
        <v>94</v>
      </c>
      <c r="C542" s="5">
        <v>39910</v>
      </c>
      <c r="D542" s="4"/>
      <c r="E542" s="5"/>
      <c r="F542">
        <v>127</v>
      </c>
      <c r="G542" t="s">
        <v>76</v>
      </c>
      <c r="H542" s="6">
        <v>8.3000000000000007</v>
      </c>
      <c r="I542">
        <v>750</v>
      </c>
      <c r="J542" s="4">
        <f>1000000/H542/I542</f>
        <v>160.64257028112448</v>
      </c>
      <c r="K542" s="4"/>
      <c r="L542" s="7"/>
      <c r="M542" s="7"/>
      <c r="N542" s="7"/>
      <c r="O542" s="7"/>
      <c r="P542" s="7"/>
      <c r="Q542" s="7"/>
      <c r="R542" s="7"/>
      <c r="S542" s="7"/>
      <c r="T542" s="7"/>
      <c r="U542" s="4">
        <v>713.77536695713025</v>
      </c>
      <c r="V542" s="7"/>
      <c r="W542" s="7"/>
      <c r="X542" s="7"/>
      <c r="Y542" s="7"/>
      <c r="Z542" s="7"/>
      <c r="AA542" s="7"/>
      <c r="AB542" s="4">
        <v>268.5153694136016</v>
      </c>
      <c r="AC542" s="7">
        <v>2.8804539756916885</v>
      </c>
      <c r="AD542" s="7"/>
      <c r="AE542" s="7"/>
      <c r="AF542" s="7"/>
      <c r="AG542" s="7"/>
      <c r="AH542" s="7"/>
      <c r="AI542" s="8">
        <f>AC542/AB542</f>
        <v>1.0727333716435599E-2</v>
      </c>
      <c r="AJ542" s="7"/>
      <c r="AK542" s="7"/>
      <c r="AL542" s="7"/>
      <c r="AM542" s="4">
        <v>16.852560774943406</v>
      </c>
      <c r="AN542" s="4"/>
      <c r="AO542" s="4"/>
      <c r="AP542" s="4"/>
      <c r="AQ542" s="4">
        <v>196.94933674960089</v>
      </c>
      <c r="AR542" s="4"/>
      <c r="AS542" s="4"/>
      <c r="AT542" s="4"/>
      <c r="AU542" s="4"/>
      <c r="AV542" s="4"/>
      <c r="AW542" s="4"/>
      <c r="AX542" s="4">
        <v>180.55655331682664</v>
      </c>
      <c r="AY542" s="4">
        <v>76.357144414105363</v>
      </c>
      <c r="AZ542" s="4">
        <v>470.71559525547639</v>
      </c>
      <c r="BA542" s="7"/>
      <c r="BB542" s="4"/>
      <c r="BC542" s="4">
        <f>U542+AB542+AZ542</f>
        <v>1453.0063316262081</v>
      </c>
      <c r="BD542" s="4"/>
      <c r="BE542" s="7">
        <f>AZ542/BC542</f>
        <v>0.32395976879787608</v>
      </c>
      <c r="BF542" s="7"/>
      <c r="BG542" s="6"/>
      <c r="BH542" s="4"/>
      <c r="BI542" s="4"/>
      <c r="BJ542" s="4"/>
      <c r="BK542" s="4"/>
      <c r="BL542" s="6"/>
      <c r="BM542" s="6"/>
      <c r="BN542" s="6"/>
      <c r="BO542" s="6"/>
      <c r="BP542" s="7">
        <f>U542/BC542</f>
        <v>0.49124036930952064</v>
      </c>
      <c r="BQ542" s="7">
        <f>AB542/BC542</f>
        <v>0.18479986189260345</v>
      </c>
      <c r="BR542" s="7">
        <f>AZ542/BC542</f>
        <v>0.32395976879787608</v>
      </c>
      <c r="BS542" s="4">
        <v>272.61950969513458</v>
      </c>
      <c r="BT542" s="4">
        <v>91.035482973198057</v>
      </c>
      <c r="BU542" s="4">
        <v>124.00024713240077</v>
      </c>
      <c r="BV542" s="4">
        <v>16.27935275747393</v>
      </c>
      <c r="BW542" s="4"/>
      <c r="BX542" s="4"/>
      <c r="BY542" s="4"/>
      <c r="BZ542" s="4"/>
      <c r="CA542" s="4">
        <v>41.30442683206185</v>
      </c>
      <c r="CB542" s="4"/>
      <c r="CC542" s="7"/>
      <c r="CD542" s="4"/>
      <c r="CE542" s="4"/>
      <c r="CF542" s="7"/>
      <c r="CG542" s="4"/>
      <c r="CH542" s="4"/>
      <c r="CI542" s="4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</row>
    <row r="543" spans="1:158" x14ac:dyDescent="0.25">
      <c r="A543" t="s">
        <v>94</v>
      </c>
      <c r="C543" s="5">
        <v>39911</v>
      </c>
      <c r="D543" s="4"/>
      <c r="E543" s="5"/>
      <c r="F543">
        <v>128</v>
      </c>
      <c r="G543" t="s">
        <v>76</v>
      </c>
      <c r="H543" s="6">
        <v>8.3000000000000007</v>
      </c>
      <c r="I543">
        <v>750</v>
      </c>
      <c r="J543" s="4">
        <f>1000000/H543/I543</f>
        <v>160.64257028112448</v>
      </c>
      <c r="K543" s="4"/>
      <c r="L543" s="7"/>
      <c r="M543" s="7"/>
      <c r="N543" s="7"/>
      <c r="O543" s="7"/>
      <c r="P543" s="7"/>
      <c r="Q543" s="7"/>
      <c r="R543" s="7"/>
      <c r="S543" s="7"/>
      <c r="T543" s="7"/>
      <c r="U543" s="4"/>
      <c r="V543" s="7"/>
      <c r="W543" s="7"/>
      <c r="X543" s="7"/>
      <c r="Y543" s="7"/>
      <c r="Z543" s="7"/>
      <c r="AA543" s="7"/>
      <c r="AB543" s="4"/>
      <c r="AC543" s="7"/>
      <c r="AD543" s="7"/>
      <c r="AE543" s="7"/>
      <c r="AF543" s="7"/>
      <c r="AG543" s="7"/>
      <c r="AH543" s="7"/>
      <c r="AI543" s="8"/>
      <c r="AJ543" s="7"/>
      <c r="AK543" s="7"/>
      <c r="AL543" s="7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7"/>
      <c r="BB543" s="4"/>
      <c r="BC543" s="4"/>
      <c r="BD543" s="4"/>
      <c r="BE543" s="7"/>
      <c r="BF543" s="7"/>
      <c r="BG543" s="6"/>
      <c r="BH543" s="4"/>
      <c r="BI543" s="4"/>
      <c r="BJ543" s="4"/>
      <c r="BK543" s="4"/>
      <c r="BL543" s="6"/>
      <c r="BM543" s="6"/>
      <c r="BN543" s="6"/>
      <c r="BO543" s="6"/>
      <c r="BP543" s="6"/>
      <c r="BQ543" s="6"/>
      <c r="BR543" s="6"/>
      <c r="BS543" s="4"/>
      <c r="BT543" s="4"/>
      <c r="BU543" s="4"/>
      <c r="BV543" s="4"/>
      <c r="BW543" s="4"/>
      <c r="BX543" s="4"/>
      <c r="BY543" s="4"/>
      <c r="BZ543" s="4"/>
      <c r="CA543" s="4"/>
      <c r="CB543" s="4">
        <v>12.6548806285887</v>
      </c>
      <c r="CC543" s="7">
        <v>4.8075757575757576</v>
      </c>
      <c r="CD543" s="4"/>
      <c r="CE543" s="4"/>
      <c r="CF543" s="7"/>
      <c r="CG543" s="4"/>
      <c r="CH543" s="4"/>
      <c r="CI543" s="4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</row>
    <row r="544" spans="1:158" x14ac:dyDescent="0.25">
      <c r="A544" t="s">
        <v>94</v>
      </c>
      <c r="C544" s="5">
        <v>39920</v>
      </c>
      <c r="D544" s="4"/>
      <c r="E544" s="5"/>
      <c r="F544">
        <v>137</v>
      </c>
      <c r="G544" t="s">
        <v>76</v>
      </c>
      <c r="H544" s="6">
        <v>8.3000000000000007</v>
      </c>
      <c r="I544">
        <v>750</v>
      </c>
      <c r="J544" s="4">
        <f>1000000/H544/I544</f>
        <v>160.64257028112448</v>
      </c>
      <c r="K544" s="4"/>
      <c r="L544" s="7"/>
      <c r="M544" s="7"/>
      <c r="N544" s="7"/>
      <c r="O544" s="7"/>
      <c r="P544" s="7"/>
      <c r="Q544" s="7"/>
      <c r="R544" s="7"/>
      <c r="S544" s="7"/>
      <c r="T544" s="7"/>
      <c r="U544" s="4"/>
      <c r="V544" s="7"/>
      <c r="W544" s="7"/>
      <c r="X544" s="7"/>
      <c r="Y544" s="7"/>
      <c r="Z544" s="7"/>
      <c r="AA544" s="7"/>
      <c r="AB544" s="4"/>
      <c r="AC544" s="7"/>
      <c r="AD544" s="7"/>
      <c r="AE544" s="7"/>
      <c r="AF544" s="7"/>
      <c r="AG544" s="7"/>
      <c r="AH544" s="7"/>
      <c r="AI544" s="8"/>
      <c r="AJ544" s="7"/>
      <c r="AK544" s="7"/>
      <c r="AL544" s="7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7"/>
      <c r="BB544" s="4"/>
      <c r="BC544" s="4"/>
      <c r="BD544" s="4"/>
      <c r="BE544" s="7"/>
      <c r="BF544" s="7"/>
      <c r="BG544" s="6"/>
      <c r="BH544" s="4"/>
      <c r="BI544" s="4"/>
      <c r="BJ544" s="4"/>
      <c r="BK544" s="4"/>
      <c r="BL544" s="6"/>
      <c r="BM544" s="6"/>
      <c r="BN544" s="6"/>
      <c r="BO544" s="6"/>
      <c r="BP544" s="6"/>
      <c r="BQ544" s="6"/>
      <c r="BR544" s="6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17.062052986803668</v>
      </c>
      <c r="CC544" s="7">
        <v>4.375</v>
      </c>
      <c r="CD544" s="4"/>
      <c r="CE544" s="4"/>
      <c r="CF544" s="7"/>
      <c r="CG544" s="4"/>
      <c r="CH544" s="4"/>
      <c r="CI544" s="4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</row>
    <row r="545" spans="1:158" x14ac:dyDescent="0.25">
      <c r="A545" t="s">
        <v>94</v>
      </c>
      <c r="C545" s="5">
        <v>39925</v>
      </c>
      <c r="D545" s="4"/>
      <c r="E545" s="5"/>
      <c r="F545">
        <v>142</v>
      </c>
      <c r="G545" t="s">
        <v>76</v>
      </c>
      <c r="H545" s="6">
        <v>8.3000000000000007</v>
      </c>
      <c r="I545">
        <v>750</v>
      </c>
      <c r="J545" s="4">
        <f>1000000/H545/I545</f>
        <v>160.64257028112448</v>
      </c>
      <c r="K545" s="4"/>
      <c r="L545" s="7"/>
      <c r="M545" s="7"/>
      <c r="N545" s="7"/>
      <c r="O545" s="7"/>
      <c r="P545" s="7"/>
      <c r="Q545" s="7"/>
      <c r="R545" s="7"/>
      <c r="S545" s="7"/>
      <c r="T545" s="7"/>
      <c r="U545" s="4"/>
      <c r="V545" s="7"/>
      <c r="W545" s="7"/>
      <c r="X545" s="7"/>
      <c r="Y545" s="7"/>
      <c r="Z545" s="7"/>
      <c r="AA545" s="7"/>
      <c r="AB545" s="4"/>
      <c r="AC545" s="7"/>
      <c r="AD545" s="7"/>
      <c r="AE545" s="7"/>
      <c r="AF545" s="7"/>
      <c r="AG545" s="7"/>
      <c r="AH545" s="7"/>
      <c r="AI545" s="8"/>
      <c r="AJ545" s="7"/>
      <c r="AK545" s="7"/>
      <c r="AL545" s="7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7"/>
      <c r="BB545" s="4"/>
      <c r="BC545" s="4"/>
      <c r="BD545" s="4"/>
      <c r="BE545" s="7"/>
      <c r="BF545" s="7"/>
      <c r="BG545" s="6"/>
      <c r="BH545" s="4"/>
      <c r="BI545" s="4"/>
      <c r="BJ545" s="4"/>
      <c r="BK545" s="4"/>
      <c r="BL545" s="6"/>
      <c r="BM545" s="6"/>
      <c r="BN545" s="6"/>
      <c r="BO545" s="6"/>
      <c r="BP545" s="6"/>
      <c r="BQ545" s="6"/>
      <c r="BR545" s="6"/>
      <c r="BS545" s="4"/>
      <c r="BT545" s="4"/>
      <c r="BU545" s="4"/>
      <c r="BV545" s="4"/>
      <c r="BW545" s="4"/>
      <c r="BX545" s="4"/>
      <c r="BY545" s="4"/>
      <c r="BZ545" s="4"/>
      <c r="CA545" s="4"/>
      <c r="CB545" s="4">
        <v>21.86713004936033</v>
      </c>
      <c r="CC545" s="7">
        <v>4.24</v>
      </c>
      <c r="CD545" s="4"/>
      <c r="CE545" s="4"/>
      <c r="CF545" s="7"/>
      <c r="CG545" s="4"/>
      <c r="CH545" s="4"/>
      <c r="CI545" s="4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</row>
    <row r="546" spans="1:158" x14ac:dyDescent="0.25">
      <c r="A546" t="s">
        <v>94</v>
      </c>
      <c r="C546" s="5">
        <v>39932</v>
      </c>
      <c r="D546" s="4"/>
      <c r="E546" s="5"/>
      <c r="F546">
        <v>149</v>
      </c>
      <c r="G546" t="s">
        <v>76</v>
      </c>
      <c r="H546" s="6">
        <v>8.3000000000000007</v>
      </c>
      <c r="I546">
        <v>750</v>
      </c>
      <c r="J546" s="4">
        <f>1000000/H546/I546</f>
        <v>160.64257028112448</v>
      </c>
      <c r="K546" s="4"/>
      <c r="L546" s="7"/>
      <c r="M546" s="7"/>
      <c r="N546" s="7"/>
      <c r="O546" s="7"/>
      <c r="P546" s="7"/>
      <c r="Q546" s="7"/>
      <c r="R546" s="7"/>
      <c r="S546" s="7"/>
      <c r="T546" s="7"/>
      <c r="U546" s="4"/>
      <c r="V546" s="7"/>
      <c r="W546" s="7"/>
      <c r="X546" s="7"/>
      <c r="Y546" s="7"/>
      <c r="Z546" s="7"/>
      <c r="AA546" s="7"/>
      <c r="AB546" s="4"/>
      <c r="AC546" s="7"/>
      <c r="AD546" s="7"/>
      <c r="AE546" s="7"/>
      <c r="AF546" s="7"/>
      <c r="AG546" s="7"/>
      <c r="AH546" s="7"/>
      <c r="AI546" s="8"/>
      <c r="AJ546" s="7"/>
      <c r="AK546" s="7"/>
      <c r="AL546" s="7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7"/>
      <c r="BB546" s="4"/>
      <c r="BC546" s="4"/>
      <c r="BD546" s="4"/>
      <c r="BE546" s="7"/>
      <c r="BF546" s="7"/>
      <c r="BG546" s="6"/>
      <c r="BH546" s="4"/>
      <c r="BI546" s="4"/>
      <c r="BJ546" s="4"/>
      <c r="BK546" s="4"/>
      <c r="BL546" s="6"/>
      <c r="BM546" s="6"/>
      <c r="BN546" s="6"/>
      <c r="BO546" s="6"/>
      <c r="BP546" s="6"/>
      <c r="BQ546" s="6"/>
      <c r="BR546" s="6"/>
      <c r="BS546" s="4"/>
      <c r="BT546" s="4"/>
      <c r="BU546" s="4"/>
      <c r="BV546" s="4"/>
      <c r="BW546" s="4"/>
      <c r="BX546" s="4"/>
      <c r="BY546" s="4"/>
      <c r="BZ546" s="4"/>
      <c r="CA546" s="4"/>
      <c r="CB546" s="4">
        <v>24.9571874685202</v>
      </c>
      <c r="CC546" s="7">
        <v>3.9580645161290322</v>
      </c>
      <c r="CD546" s="4"/>
      <c r="CE546" s="4"/>
      <c r="CF546" s="7"/>
      <c r="CG546" s="4"/>
      <c r="CH546" s="4"/>
      <c r="CI546" s="4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</row>
    <row r="547" spans="1:158" x14ac:dyDescent="0.25">
      <c r="A547" t="s">
        <v>94</v>
      </c>
      <c r="C547" s="5">
        <v>39939</v>
      </c>
      <c r="D547" s="4"/>
      <c r="E547" s="5"/>
      <c r="F547">
        <v>156</v>
      </c>
      <c r="G547" t="s">
        <v>76</v>
      </c>
      <c r="H547" s="6">
        <v>8.3000000000000007</v>
      </c>
      <c r="I547">
        <v>750</v>
      </c>
      <c r="J547" s="4">
        <f>1000000/H547/I547</f>
        <v>160.64257028112448</v>
      </c>
      <c r="K547" s="4"/>
      <c r="L547" s="7"/>
      <c r="M547" s="7"/>
      <c r="N547" s="7"/>
      <c r="O547" s="7"/>
      <c r="P547" s="7"/>
      <c r="Q547" s="7"/>
      <c r="R547" s="7"/>
      <c r="S547" s="7"/>
      <c r="T547" s="7"/>
      <c r="U547" s="4"/>
      <c r="V547" s="7"/>
      <c r="W547" s="7"/>
      <c r="X547" s="7"/>
      <c r="Y547" s="7"/>
      <c r="Z547" s="7"/>
      <c r="AA547" s="7"/>
      <c r="AB547" s="4"/>
      <c r="AC547" s="7"/>
      <c r="AD547" s="7"/>
      <c r="AE547" s="7"/>
      <c r="AF547" s="7"/>
      <c r="AG547" s="7"/>
      <c r="AH547" s="7"/>
      <c r="AI547" s="8"/>
      <c r="AJ547" s="7"/>
      <c r="AK547" s="7"/>
      <c r="AL547" s="7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7"/>
      <c r="BB547" s="4"/>
      <c r="BC547" s="4"/>
      <c r="BD547" s="4"/>
      <c r="BE547" s="7"/>
      <c r="BF547" s="7"/>
      <c r="BG547" s="6"/>
      <c r="BH547" s="4"/>
      <c r="BI547" s="4"/>
      <c r="BJ547" s="4"/>
      <c r="BK547" s="4"/>
      <c r="BL547" s="6"/>
      <c r="BM547" s="6"/>
      <c r="BN547" s="6"/>
      <c r="BO547" s="6"/>
      <c r="BP547" s="6"/>
      <c r="BQ547" s="6"/>
      <c r="BR547" s="6"/>
      <c r="BS547" s="4"/>
      <c r="BT547" s="4"/>
      <c r="BU547" s="4"/>
      <c r="BV547" s="4"/>
      <c r="BW547" s="4"/>
      <c r="BX547" s="4"/>
      <c r="BY547" s="4"/>
      <c r="BZ547" s="4"/>
      <c r="CA547" s="4"/>
      <c r="CB547" s="4">
        <v>38.823410899566845</v>
      </c>
      <c r="CC547" s="7">
        <v>4.4403225806451614</v>
      </c>
      <c r="CD547" s="4"/>
      <c r="CE547" s="4"/>
      <c r="CF547" s="7"/>
      <c r="CG547" s="4"/>
      <c r="CH547" s="4"/>
      <c r="CI547" s="4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</row>
    <row r="548" spans="1:158" x14ac:dyDescent="0.25">
      <c r="A548" t="s">
        <v>94</v>
      </c>
      <c r="C548" s="5">
        <v>39946</v>
      </c>
      <c r="D548" s="4"/>
      <c r="E548" s="5"/>
      <c r="F548">
        <v>163</v>
      </c>
      <c r="G548" t="s">
        <v>76</v>
      </c>
      <c r="H548" s="6">
        <v>8.3000000000000007</v>
      </c>
      <c r="I548">
        <v>750</v>
      </c>
      <c r="J548" s="4">
        <f>1000000/H548/I548</f>
        <v>160.64257028112448</v>
      </c>
      <c r="K548" s="4"/>
      <c r="L548" s="7"/>
      <c r="M548" s="7"/>
      <c r="N548" s="7"/>
      <c r="O548" s="7"/>
      <c r="P548" s="7"/>
      <c r="Q548" s="7"/>
      <c r="R548" s="7"/>
      <c r="S548" s="7"/>
      <c r="T548" s="7"/>
      <c r="U548" s="4"/>
      <c r="V548" s="7"/>
      <c r="W548" s="7"/>
      <c r="X548" s="7"/>
      <c r="Y548" s="7"/>
      <c r="Z548" s="7"/>
      <c r="AA548" s="7"/>
      <c r="AB548" s="4"/>
      <c r="AC548" s="7"/>
      <c r="AD548" s="7"/>
      <c r="AE548" s="7"/>
      <c r="AF548" s="7"/>
      <c r="AG548" s="7"/>
      <c r="AH548" s="7"/>
      <c r="AI548" s="8"/>
      <c r="AJ548" s="7"/>
      <c r="AK548" s="7"/>
      <c r="AL548" s="7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7"/>
      <c r="BB548" s="4"/>
      <c r="BC548" s="4"/>
      <c r="BD548" s="4"/>
      <c r="BE548" s="7"/>
      <c r="BF548" s="7"/>
      <c r="BG548" s="6"/>
      <c r="BH548" s="4"/>
      <c r="BI548" s="4"/>
      <c r="BJ548" s="4"/>
      <c r="BK548" s="4"/>
      <c r="BL548" s="6"/>
      <c r="BM548" s="6"/>
      <c r="BN548" s="6"/>
      <c r="BO548" s="6"/>
      <c r="BP548" s="6"/>
      <c r="BQ548" s="6"/>
      <c r="BR548" s="6"/>
      <c r="BS548" s="4"/>
      <c r="BT548" s="4"/>
      <c r="BU548" s="4"/>
      <c r="BV548" s="4"/>
      <c r="BW548" s="4"/>
      <c r="BX548" s="4"/>
      <c r="BY548" s="4"/>
      <c r="BZ548" s="4"/>
      <c r="CA548" s="4"/>
      <c r="CB548" s="4">
        <v>58.784124105973611</v>
      </c>
      <c r="CC548" s="7">
        <v>5.0484076433121023</v>
      </c>
      <c r="CD548" s="4"/>
      <c r="CE548" s="4"/>
      <c r="CF548" s="7"/>
      <c r="CG548" s="4"/>
      <c r="CH548" s="4"/>
      <c r="CI548" s="4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</row>
    <row r="549" spans="1:158" x14ac:dyDescent="0.25">
      <c r="A549" t="s">
        <v>94</v>
      </c>
      <c r="C549" s="5">
        <v>39947</v>
      </c>
      <c r="D549" s="4">
        <v>8</v>
      </c>
      <c r="E549" s="5" t="s">
        <v>165</v>
      </c>
      <c r="F549">
        <v>164</v>
      </c>
      <c r="G549" t="s">
        <v>76</v>
      </c>
      <c r="H549" s="6">
        <v>8.3000000000000007</v>
      </c>
      <c r="I549">
        <v>750</v>
      </c>
      <c r="J549" s="4">
        <f>1000000/H549/I549</f>
        <v>160.64257028112448</v>
      </c>
      <c r="K549" s="4"/>
      <c r="L549" s="7"/>
      <c r="M549" s="7"/>
      <c r="N549" s="7"/>
      <c r="O549" s="7"/>
      <c r="P549" s="7"/>
      <c r="Q549" s="7"/>
      <c r="R549" s="7"/>
      <c r="S549" s="7"/>
      <c r="T549" s="7"/>
      <c r="U549" s="4"/>
      <c r="V549" s="7"/>
      <c r="W549" s="7"/>
      <c r="X549" s="7"/>
      <c r="Y549" s="7"/>
      <c r="Z549" s="7"/>
      <c r="AA549" s="7"/>
      <c r="AB549" s="4"/>
      <c r="AC549" s="7"/>
      <c r="AD549" s="7"/>
      <c r="AE549" s="7"/>
      <c r="AF549" s="7"/>
      <c r="AG549" s="7"/>
      <c r="AH549" s="7"/>
      <c r="AI549" s="8"/>
      <c r="AJ549" s="7"/>
      <c r="AK549" s="7"/>
      <c r="AL549" s="7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7"/>
      <c r="BB549" s="4"/>
      <c r="BC549" s="4"/>
      <c r="BD549" s="4"/>
      <c r="BE549" s="7"/>
      <c r="BF549" s="7"/>
      <c r="BG549" s="6"/>
      <c r="BH549" s="4"/>
      <c r="BI549" s="4"/>
      <c r="BJ549" s="4"/>
      <c r="BK549" s="4"/>
      <c r="BL549" s="6"/>
      <c r="BM549" s="6"/>
      <c r="BN549" s="6"/>
      <c r="BO549" s="6"/>
      <c r="BP549" s="6"/>
      <c r="BQ549" s="6"/>
      <c r="BR549" s="6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7"/>
      <c r="CD549" s="4"/>
      <c r="CE549" s="4"/>
      <c r="CF549" s="7"/>
      <c r="CG549" s="4"/>
      <c r="CH549" s="4"/>
      <c r="CI549" s="4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</row>
    <row r="550" spans="1:158" x14ac:dyDescent="0.25">
      <c r="A550" t="s">
        <v>94</v>
      </c>
      <c r="C550" s="5">
        <v>39953</v>
      </c>
      <c r="D550" s="4">
        <v>9</v>
      </c>
      <c r="E550" s="5" t="s">
        <v>70</v>
      </c>
      <c r="F550">
        <v>170</v>
      </c>
      <c r="G550" t="s">
        <v>76</v>
      </c>
      <c r="H550" s="6">
        <v>8.3000000000000007</v>
      </c>
      <c r="I550">
        <v>750</v>
      </c>
      <c r="J550" s="4">
        <f>1000000/H550/I550</f>
        <v>160.64257028112448</v>
      </c>
      <c r="K550" s="4"/>
      <c r="L550" s="7"/>
      <c r="M550" s="7"/>
      <c r="N550" s="7"/>
      <c r="O550" s="7"/>
      <c r="P550" s="7"/>
      <c r="Q550" s="7"/>
      <c r="R550" s="7"/>
      <c r="S550" s="7"/>
      <c r="T550" s="7"/>
      <c r="U550" s="4"/>
      <c r="V550" s="7"/>
      <c r="W550" s="7"/>
      <c r="X550" s="7"/>
      <c r="Y550" s="7"/>
      <c r="Z550" s="7"/>
      <c r="AA550" s="7"/>
      <c r="AB550" s="4"/>
      <c r="AC550" s="7"/>
      <c r="AD550" s="7"/>
      <c r="AE550" s="7"/>
      <c r="AF550" s="7"/>
      <c r="AG550" s="7"/>
      <c r="AH550" s="7"/>
      <c r="AI550" s="8"/>
      <c r="AJ550" s="7"/>
      <c r="AK550" s="7"/>
      <c r="AL550" s="7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>
        <v>529.27417013341983</v>
      </c>
      <c r="AZ550" s="4"/>
      <c r="BA550" s="7"/>
      <c r="BB550" s="4"/>
      <c r="BC550" s="4"/>
      <c r="BD550" s="4"/>
      <c r="BE550" s="7"/>
      <c r="BF550" s="4">
        <f>BH550*(1/(BG550/100))</f>
        <v>529.27417013341983</v>
      </c>
      <c r="BG550" s="6">
        <v>36.729669836852487</v>
      </c>
      <c r="BH550" s="4">
        <v>194.40065522174601</v>
      </c>
      <c r="BI550" s="4">
        <f>BF550-BH550</f>
        <v>334.87351491167385</v>
      </c>
      <c r="BJ550" s="4"/>
      <c r="BK550" s="4"/>
      <c r="BL550" s="6">
        <v>8.5639055163764759</v>
      </c>
      <c r="BM550" s="6"/>
      <c r="BN550" s="6"/>
      <c r="BO550" s="6"/>
      <c r="BP550" s="6"/>
      <c r="BQ550" s="6"/>
      <c r="BR550" s="6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7"/>
      <c r="CD550" s="4"/>
      <c r="CE550" s="4"/>
      <c r="CF550" s="7"/>
      <c r="CG550" s="4"/>
      <c r="CH550" s="4"/>
      <c r="CI550" s="4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</row>
    <row r="551" spans="1:158" x14ac:dyDescent="0.25">
      <c r="A551" t="s">
        <v>94</v>
      </c>
      <c r="C551" s="5">
        <v>39954</v>
      </c>
      <c r="D551" s="4"/>
      <c r="E551" s="5"/>
      <c r="F551">
        <v>171</v>
      </c>
      <c r="G551" t="s">
        <v>76</v>
      </c>
      <c r="H551" s="6">
        <v>8.3000000000000007</v>
      </c>
      <c r="I551">
        <v>750</v>
      </c>
      <c r="J551" s="4">
        <f>1000000/H551/I551</f>
        <v>160.64257028112448</v>
      </c>
      <c r="K551" s="4"/>
      <c r="L551" s="7"/>
      <c r="M551" s="7"/>
      <c r="N551" s="7"/>
      <c r="O551" s="7"/>
      <c r="P551" s="7"/>
      <c r="Q551" s="7"/>
      <c r="R551" s="7"/>
      <c r="S551" s="7"/>
      <c r="T551" s="7"/>
      <c r="U551" s="4"/>
      <c r="V551" s="7"/>
      <c r="W551" s="7"/>
      <c r="X551" s="7"/>
      <c r="Y551" s="7"/>
      <c r="Z551" s="7"/>
      <c r="AA551" s="7"/>
      <c r="AB551" s="4"/>
      <c r="AC551" s="7"/>
      <c r="AD551" s="7"/>
      <c r="AE551" s="7"/>
      <c r="AF551" s="7"/>
      <c r="AG551" s="7"/>
      <c r="AH551" s="7"/>
      <c r="AI551" s="8"/>
      <c r="AJ551" s="7"/>
      <c r="AK551" s="7"/>
      <c r="AL551" s="7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7"/>
      <c r="BB551" s="4"/>
      <c r="BC551" s="4"/>
      <c r="BD551" s="4"/>
      <c r="BE551" s="7"/>
      <c r="BF551" s="7"/>
      <c r="BG551" s="6"/>
      <c r="BH551" s="4"/>
      <c r="BI551" s="4"/>
      <c r="BJ551" s="4"/>
      <c r="BK551" s="4"/>
      <c r="BL551" s="6"/>
      <c r="BM551" s="6"/>
      <c r="BN551" s="6"/>
      <c r="BO551" s="6"/>
      <c r="BP551" s="6"/>
      <c r="BQ551" s="6"/>
      <c r="BR551" s="6"/>
      <c r="BS551" s="4"/>
      <c r="BT551" s="4"/>
      <c r="BU551" s="4"/>
      <c r="BV551" s="4"/>
      <c r="BW551" s="4"/>
      <c r="BX551" s="4"/>
      <c r="BY551" s="4"/>
      <c r="BZ551" s="4"/>
      <c r="CA551" s="4"/>
      <c r="CB551" s="4">
        <v>87.73546892313891</v>
      </c>
      <c r="CC551" s="7">
        <v>4.3381132075471696</v>
      </c>
      <c r="CD551" s="4"/>
      <c r="CE551" s="4"/>
      <c r="CF551" s="7"/>
      <c r="CG551" s="4"/>
      <c r="CH551" s="4"/>
      <c r="CI551" s="4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</row>
    <row r="552" spans="1:158" x14ac:dyDescent="0.25">
      <c r="A552" t="s">
        <v>94</v>
      </c>
      <c r="C552" s="5">
        <v>39960</v>
      </c>
      <c r="D552" s="4"/>
      <c r="E552" s="5"/>
      <c r="F552">
        <v>177</v>
      </c>
      <c r="G552" t="s">
        <v>76</v>
      </c>
      <c r="H552" s="6">
        <v>8.3000000000000007</v>
      </c>
      <c r="I552">
        <v>750</v>
      </c>
      <c r="J552" s="4">
        <f>1000000/H552/I552</f>
        <v>160.64257028112448</v>
      </c>
      <c r="K552" s="4"/>
      <c r="L552" s="7"/>
      <c r="M552" s="7"/>
      <c r="N552" s="7"/>
      <c r="O552" s="7"/>
      <c r="P552" s="7"/>
      <c r="Q552" s="7"/>
      <c r="R552" s="7"/>
      <c r="S552" s="7"/>
      <c r="T552" s="7"/>
      <c r="U552" s="4"/>
      <c r="V552" s="7"/>
      <c r="W552" s="7"/>
      <c r="X552" s="7"/>
      <c r="Y552" s="7"/>
      <c r="Z552" s="7"/>
      <c r="AA552" s="7"/>
      <c r="AB552" s="4"/>
      <c r="AC552" s="7"/>
      <c r="AD552" s="7"/>
      <c r="AE552" s="7"/>
      <c r="AF552" s="7"/>
      <c r="AG552" s="7"/>
      <c r="AH552" s="7"/>
      <c r="AI552" s="8"/>
      <c r="AJ552" s="7"/>
      <c r="AK552" s="7"/>
      <c r="AL552" s="7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7"/>
      <c r="BB552" s="4"/>
      <c r="BC552" s="4"/>
      <c r="BD552" s="4"/>
      <c r="BE552" s="7"/>
      <c r="BF552" s="7"/>
      <c r="BG552" s="6"/>
      <c r="BH552" s="4"/>
      <c r="BI552" s="4"/>
      <c r="BJ552" s="4"/>
      <c r="BK552" s="4"/>
      <c r="BL552" s="6"/>
      <c r="BM552" s="6"/>
      <c r="BN552" s="6"/>
      <c r="BO552" s="6"/>
      <c r="BP552" s="6"/>
      <c r="BQ552" s="6"/>
      <c r="BR552" s="6"/>
      <c r="BS552" s="4"/>
      <c r="BT552" s="4"/>
      <c r="BU552" s="4"/>
      <c r="BV552" s="4"/>
      <c r="BW552" s="4"/>
      <c r="BX552" s="4"/>
      <c r="BY552" s="4"/>
      <c r="BZ552" s="4"/>
      <c r="CA552" s="4"/>
      <c r="CB552" s="4">
        <v>100</v>
      </c>
      <c r="CC552" s="7">
        <v>4.1982758620689653</v>
      </c>
      <c r="CD552" s="4"/>
      <c r="CE552" s="4"/>
      <c r="CF552" s="7"/>
      <c r="CG552" s="4"/>
      <c r="CH552" s="4"/>
      <c r="CI552" s="4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</row>
    <row r="553" spans="1:158" x14ac:dyDescent="0.25">
      <c r="A553" t="s">
        <v>91</v>
      </c>
      <c r="C553" s="5">
        <v>39783</v>
      </c>
      <c r="D553" s="4">
        <v>1</v>
      </c>
      <c r="E553" s="5" t="s">
        <v>167</v>
      </c>
      <c r="F553">
        <v>0</v>
      </c>
      <c r="G553" t="s">
        <v>77</v>
      </c>
      <c r="H553" s="6">
        <v>8.3000000000000007</v>
      </c>
      <c r="I553">
        <v>750</v>
      </c>
      <c r="J553" s="4">
        <f>1000000/H553/I553</f>
        <v>160.64257028112448</v>
      </c>
      <c r="K553" s="4"/>
      <c r="L553" s="7"/>
      <c r="M553" s="7"/>
      <c r="N553" s="7"/>
      <c r="O553" s="7"/>
      <c r="P553" s="7"/>
      <c r="Q553" s="7"/>
      <c r="R553" s="7"/>
      <c r="S553" s="7"/>
      <c r="T553" s="7"/>
      <c r="U553" s="4"/>
      <c r="V553" s="7"/>
      <c r="W553" s="7"/>
      <c r="X553" s="7"/>
      <c r="Y553" s="7"/>
      <c r="Z553" s="7"/>
      <c r="AA553" s="7"/>
      <c r="AB553" s="4"/>
      <c r="AC553" s="7"/>
      <c r="AD553" s="7"/>
      <c r="AE553" s="7"/>
      <c r="AF553" s="7"/>
      <c r="AG553" s="7"/>
      <c r="AH553" s="7"/>
      <c r="AI553" s="8"/>
      <c r="AJ553" s="7"/>
      <c r="AK553" s="7"/>
      <c r="AL553" s="7"/>
      <c r="AM553" s="4">
        <v>0</v>
      </c>
      <c r="AN553" s="4"/>
      <c r="AO553" s="4"/>
      <c r="AP553" s="4"/>
      <c r="AQ553" s="4">
        <v>0</v>
      </c>
      <c r="AR553" s="4"/>
      <c r="AS553" s="4"/>
      <c r="AT553" s="4"/>
      <c r="AU553" s="4"/>
      <c r="AV553" s="4"/>
      <c r="AW553" s="4"/>
      <c r="AX553" s="4">
        <v>0</v>
      </c>
      <c r="AY553" s="4">
        <v>0</v>
      </c>
      <c r="AZ553" s="4"/>
      <c r="BA553" s="7"/>
      <c r="BB553" s="4"/>
      <c r="BC553" s="4"/>
      <c r="BD553" s="4"/>
      <c r="BE553" s="7"/>
      <c r="BF553" s="7"/>
      <c r="BG553" s="6"/>
      <c r="BH553" s="4"/>
      <c r="BI553" s="4"/>
      <c r="BJ553" s="4"/>
      <c r="BK553" s="4"/>
      <c r="BL553" s="6"/>
      <c r="BM553" s="6"/>
      <c r="BN553" s="6"/>
      <c r="BO553" s="6"/>
      <c r="BP553" s="6"/>
      <c r="BQ553" s="6"/>
      <c r="BR553" s="6"/>
      <c r="BS553" s="4">
        <v>0</v>
      </c>
      <c r="BT553" s="4">
        <v>0</v>
      </c>
      <c r="BU553" s="4">
        <v>0</v>
      </c>
      <c r="BV553" s="4">
        <v>0</v>
      </c>
      <c r="BW553" s="4"/>
      <c r="BX553" s="4"/>
      <c r="BY553" s="4"/>
      <c r="BZ553" s="4"/>
      <c r="CA553" s="4">
        <v>0</v>
      </c>
      <c r="CB553" s="4"/>
      <c r="CC553" s="7"/>
      <c r="CD553" s="4"/>
      <c r="CE553" s="4"/>
      <c r="CF553" s="7"/>
      <c r="CG553" s="4"/>
      <c r="CH553" s="4"/>
      <c r="CI553" s="4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</row>
    <row r="554" spans="1:158" x14ac:dyDescent="0.25">
      <c r="A554" t="s">
        <v>91</v>
      </c>
      <c r="C554" s="5">
        <v>39798</v>
      </c>
      <c r="D554" s="4"/>
      <c r="E554" s="5"/>
      <c r="F554">
        <v>15</v>
      </c>
      <c r="G554" t="s">
        <v>77</v>
      </c>
      <c r="H554" s="6">
        <v>8.3000000000000007</v>
      </c>
      <c r="I554">
        <v>750</v>
      </c>
      <c r="J554" s="4">
        <f>1000000/H554/I554</f>
        <v>160.64257028112448</v>
      </c>
      <c r="K554" s="4"/>
      <c r="L554" s="7"/>
      <c r="M554" s="6">
        <v>5.6</v>
      </c>
      <c r="N554" s="6"/>
      <c r="O554" s="6"/>
      <c r="P554" s="7"/>
      <c r="Q554" s="7"/>
      <c r="R554" s="7"/>
      <c r="S554" s="7"/>
      <c r="T554" s="7"/>
      <c r="U554" s="4"/>
      <c r="V554" s="7"/>
      <c r="W554" s="7"/>
      <c r="X554" s="7"/>
      <c r="Y554" s="7"/>
      <c r="Z554" s="7"/>
      <c r="AA554" s="7"/>
      <c r="AB554" s="4"/>
      <c r="AC554" s="7"/>
      <c r="AD554" s="7"/>
      <c r="AE554" s="7"/>
      <c r="AF554" s="7"/>
      <c r="AG554" s="7"/>
      <c r="AH554" s="7"/>
      <c r="AI554" s="8"/>
      <c r="AJ554" s="7"/>
      <c r="AK554" s="7"/>
      <c r="AL554" s="7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7"/>
      <c r="BB554" s="4"/>
      <c r="BC554" s="4"/>
      <c r="BD554" s="4"/>
      <c r="BE554" s="7"/>
      <c r="BF554" s="7"/>
      <c r="BG554" s="6"/>
      <c r="BH554" s="4"/>
      <c r="BI554" s="4"/>
      <c r="BJ554" s="4"/>
      <c r="BK554" s="4"/>
      <c r="BL554" s="6"/>
      <c r="BM554" s="6"/>
      <c r="BN554" s="6"/>
      <c r="BO554" s="6"/>
      <c r="BP554" s="6"/>
      <c r="BQ554" s="6"/>
      <c r="BR554" s="6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7"/>
      <c r="CD554" s="4"/>
      <c r="CE554" s="4"/>
      <c r="CF554" s="7"/>
      <c r="CG554" s="4"/>
      <c r="CH554" s="4"/>
      <c r="CI554" s="4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</row>
    <row r="555" spans="1:158" x14ac:dyDescent="0.25">
      <c r="A555" t="s">
        <v>91</v>
      </c>
      <c r="C555" s="5">
        <v>39804</v>
      </c>
      <c r="D555" s="4">
        <v>4</v>
      </c>
      <c r="E555" t="s">
        <v>168</v>
      </c>
      <c r="F555">
        <v>21</v>
      </c>
      <c r="G555" t="s">
        <v>77</v>
      </c>
      <c r="H555" s="6">
        <v>8.3000000000000007</v>
      </c>
      <c r="I555">
        <v>750</v>
      </c>
      <c r="J555" s="4">
        <f>1000000/H555/I555</f>
        <v>160.64257028112448</v>
      </c>
      <c r="K555" s="4"/>
      <c r="L555" s="7"/>
      <c r="M555" s="7"/>
      <c r="N555" s="7"/>
      <c r="O555" s="7"/>
      <c r="P555" s="7"/>
      <c r="Q555" s="7"/>
      <c r="R555" s="7"/>
      <c r="S555" s="7"/>
      <c r="T555" s="7"/>
      <c r="U555" s="4"/>
      <c r="V555" s="7"/>
      <c r="W555" s="7"/>
      <c r="X555" s="7"/>
      <c r="Y555" s="7"/>
      <c r="Z555" s="7"/>
      <c r="AA555" s="7"/>
      <c r="AB555" s="4"/>
      <c r="AC555" s="7"/>
      <c r="AD555" s="7"/>
      <c r="AE555" s="7"/>
      <c r="AF555" s="7"/>
      <c r="AG555" s="7"/>
      <c r="AH555" s="7"/>
      <c r="AI555" s="8"/>
      <c r="AJ555" s="7"/>
      <c r="AK555" s="7"/>
      <c r="AL555" s="7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7"/>
      <c r="BB555" s="4"/>
      <c r="BC555" s="4"/>
      <c r="BD555" s="4"/>
      <c r="BE555" s="7"/>
      <c r="BF555" s="7"/>
      <c r="BG555" s="6"/>
      <c r="BH555" s="4"/>
      <c r="BI555" s="4"/>
      <c r="BJ555" s="4"/>
      <c r="BK555" s="4"/>
      <c r="BL555" s="6"/>
      <c r="BM555" s="6"/>
      <c r="BN555" s="6"/>
      <c r="BO555" s="6"/>
      <c r="BP555" s="6"/>
      <c r="BQ555" s="6"/>
      <c r="BR555" s="6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7"/>
      <c r="CD555" s="4"/>
      <c r="CE555" s="4"/>
      <c r="CF555" s="7"/>
      <c r="CG555" s="4"/>
      <c r="CH555" s="4"/>
      <c r="CI555" s="4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</row>
    <row r="556" spans="1:158" x14ac:dyDescent="0.25">
      <c r="A556" t="s">
        <v>91</v>
      </c>
      <c r="C556" s="5">
        <v>39806</v>
      </c>
      <c r="D556" s="4"/>
      <c r="E556" s="5"/>
      <c r="F556">
        <v>23</v>
      </c>
      <c r="G556" t="s">
        <v>77</v>
      </c>
      <c r="H556" s="6">
        <v>8.3000000000000007</v>
      </c>
      <c r="I556">
        <v>750</v>
      </c>
      <c r="J556" s="4">
        <f>1000000/H556/I556</f>
        <v>160.64257028112448</v>
      </c>
      <c r="K556" s="4"/>
      <c r="L556" s="7"/>
      <c r="M556" s="6">
        <v>9.1333333333333329</v>
      </c>
      <c r="N556" s="6"/>
      <c r="O556" s="6"/>
      <c r="P556" s="7"/>
      <c r="Q556" s="7"/>
      <c r="R556" s="7"/>
      <c r="S556" s="7"/>
      <c r="T556" s="7"/>
      <c r="U556" s="4"/>
      <c r="V556" s="7"/>
      <c r="W556" s="7"/>
      <c r="X556" s="7"/>
      <c r="Y556" s="7"/>
      <c r="Z556" s="7"/>
      <c r="AA556" s="7"/>
      <c r="AB556" s="4"/>
      <c r="AC556" s="7"/>
      <c r="AD556" s="7"/>
      <c r="AE556" s="7"/>
      <c r="AF556" s="7"/>
      <c r="AG556" s="7"/>
      <c r="AH556" s="7"/>
      <c r="AI556" s="8"/>
      <c r="AJ556" s="7"/>
      <c r="AK556" s="7"/>
      <c r="AL556" s="7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7"/>
      <c r="BB556" s="4"/>
      <c r="BC556" s="4"/>
      <c r="BD556" s="4"/>
      <c r="BE556" s="7"/>
      <c r="BF556" s="7"/>
      <c r="BG556" s="6"/>
      <c r="BH556" s="4"/>
      <c r="BI556" s="4"/>
      <c r="BJ556" s="4"/>
      <c r="BK556" s="4"/>
      <c r="BL556" s="6"/>
      <c r="BM556" s="6"/>
      <c r="BN556" s="6"/>
      <c r="BO556" s="6"/>
      <c r="BP556" s="6"/>
      <c r="BQ556" s="6"/>
      <c r="BR556" s="6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7"/>
      <c r="CD556" s="4"/>
      <c r="CE556" s="4"/>
      <c r="CF556" s="7"/>
      <c r="CG556" s="4"/>
      <c r="CH556" s="4"/>
      <c r="CI556" s="4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</row>
    <row r="557" spans="1:158" x14ac:dyDescent="0.25">
      <c r="A557" t="s">
        <v>91</v>
      </c>
      <c r="C557" s="5">
        <v>39813</v>
      </c>
      <c r="D557" s="4"/>
      <c r="E557" s="5"/>
      <c r="F557">
        <v>30</v>
      </c>
      <c r="G557" t="s">
        <v>77</v>
      </c>
      <c r="H557" s="6">
        <v>8.3000000000000007</v>
      </c>
      <c r="I557">
        <v>750</v>
      </c>
      <c r="J557" s="4">
        <f>1000000/H557/I557</f>
        <v>160.64257028112448</v>
      </c>
      <c r="K557" s="4"/>
      <c r="L557" s="7"/>
      <c r="M557" s="6">
        <v>11</v>
      </c>
      <c r="N557" s="6"/>
      <c r="O557" s="6"/>
      <c r="P557" s="7"/>
      <c r="Q557" s="7"/>
      <c r="R557" s="7"/>
      <c r="S557" s="7"/>
      <c r="T557" s="7"/>
      <c r="U557" s="4"/>
      <c r="V557" s="7"/>
      <c r="W557" s="7"/>
      <c r="X557" s="7"/>
      <c r="Y557" s="7"/>
      <c r="Z557" s="7"/>
      <c r="AA557" s="7"/>
      <c r="AB557" s="4"/>
      <c r="AC557" s="7"/>
      <c r="AD557" s="7"/>
      <c r="AE557" s="7"/>
      <c r="AF557" s="7"/>
      <c r="AG557" s="7"/>
      <c r="AH557" s="7"/>
      <c r="AI557" s="8"/>
      <c r="AJ557" s="7"/>
      <c r="AK557" s="7"/>
      <c r="AL557" s="7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7"/>
      <c r="BB557" s="4"/>
      <c r="BC557" s="4"/>
      <c r="BD557" s="4"/>
      <c r="BE557" s="7"/>
      <c r="BF557" s="7"/>
      <c r="BG557" s="6"/>
      <c r="BH557" s="4"/>
      <c r="BI557" s="4"/>
      <c r="BJ557" s="4"/>
      <c r="BK557" s="4"/>
      <c r="BL557" s="6"/>
      <c r="BM557" s="6"/>
      <c r="BN557" s="6"/>
      <c r="BO557" s="6"/>
      <c r="BP557" s="6"/>
      <c r="BQ557" s="6"/>
      <c r="BR557" s="6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7"/>
      <c r="CD557" s="4"/>
      <c r="CE557" s="4"/>
      <c r="CF557" s="7"/>
      <c r="CG557" s="4"/>
      <c r="CH557" s="4"/>
      <c r="CI557" s="4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</row>
    <row r="558" spans="1:158" x14ac:dyDescent="0.25">
      <c r="A558" t="s">
        <v>91</v>
      </c>
      <c r="C558" s="5">
        <v>39818</v>
      </c>
      <c r="D558" s="4"/>
      <c r="E558" s="5"/>
      <c r="F558">
        <v>35</v>
      </c>
      <c r="G558" t="s">
        <v>77</v>
      </c>
      <c r="H558" s="6">
        <v>8.3000000000000007</v>
      </c>
      <c r="I558">
        <v>750</v>
      </c>
      <c r="J558" s="4">
        <f>1000000/H558/I558</f>
        <v>160.64257028112448</v>
      </c>
      <c r="K558" s="4"/>
      <c r="L558" s="7"/>
      <c r="M558" s="7"/>
      <c r="N558" s="7"/>
      <c r="O558" s="7"/>
      <c r="P558" s="7"/>
      <c r="Q558" s="7"/>
      <c r="R558" s="7"/>
      <c r="S558" s="7"/>
      <c r="T558" s="7"/>
      <c r="U558" s="4"/>
      <c r="V558" s="7"/>
      <c r="W558" s="7"/>
      <c r="X558" s="7"/>
      <c r="Y558" s="7"/>
      <c r="Z558" s="7"/>
      <c r="AA558" s="7"/>
      <c r="AB558" s="4">
        <v>123.55321101773139</v>
      </c>
      <c r="AC558" s="7">
        <v>1.9382415872544301</v>
      </c>
      <c r="AD558" s="7"/>
      <c r="AE558" s="7"/>
      <c r="AF558" s="7"/>
      <c r="AG558" s="7"/>
      <c r="AH558" s="7"/>
      <c r="AI558" s="8">
        <f>AC558/AB558</f>
        <v>1.5687504770525704E-2</v>
      </c>
      <c r="AJ558" s="7"/>
      <c r="AK558" s="7"/>
      <c r="AL558" s="7"/>
      <c r="AM558" s="4">
        <v>0</v>
      </c>
      <c r="AN558" s="4"/>
      <c r="AO558" s="4"/>
      <c r="AP558" s="4"/>
      <c r="AQ558" s="4">
        <v>0</v>
      </c>
      <c r="AR558" s="4"/>
      <c r="AS558" s="4"/>
      <c r="AT558" s="4"/>
      <c r="AU558" s="4"/>
      <c r="AV558" s="4"/>
      <c r="AW558" s="4"/>
      <c r="AX558" s="4">
        <v>0</v>
      </c>
      <c r="AY558" s="4">
        <v>0</v>
      </c>
      <c r="AZ558" s="4"/>
      <c r="BA558" s="7"/>
      <c r="BB558" s="4"/>
      <c r="BC558" s="4">
        <f>U558+AB558+AZ558</f>
        <v>123.55321101773139</v>
      </c>
      <c r="BD558" s="4"/>
      <c r="BE558" s="7">
        <f>AZ558/BC558</f>
        <v>0</v>
      </c>
      <c r="BF558" s="7"/>
      <c r="BG558" s="6"/>
      <c r="BH558" s="4"/>
      <c r="BI558" s="4"/>
      <c r="BJ558" s="4"/>
      <c r="BK558" s="4"/>
      <c r="BL558" s="6"/>
      <c r="BM558" s="6"/>
      <c r="BN558" s="6"/>
      <c r="BO558" s="6"/>
      <c r="BP558" s="7">
        <f>U558/BC558</f>
        <v>0</v>
      </c>
      <c r="BQ558" s="7">
        <f>AB558/BC558</f>
        <v>1</v>
      </c>
      <c r="BR558" s="7">
        <f>AZ558/BC558</f>
        <v>0</v>
      </c>
      <c r="BS558" s="4">
        <v>221.67653992845882</v>
      </c>
      <c r="BT558" s="4">
        <v>221.67653992845882</v>
      </c>
      <c r="BU558" s="4">
        <v>0</v>
      </c>
      <c r="BV558" s="4">
        <v>0</v>
      </c>
      <c r="BW558" s="4"/>
      <c r="BX558" s="4"/>
      <c r="BY558" s="4"/>
      <c r="BZ558" s="4"/>
      <c r="CA558" s="4">
        <v>0</v>
      </c>
      <c r="CB558" s="4"/>
      <c r="CC558" s="7"/>
      <c r="CD558" s="4"/>
      <c r="CE558" s="4"/>
      <c r="CF558" s="7"/>
      <c r="CG558" s="4"/>
      <c r="CH558" s="4"/>
      <c r="CI558" s="4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</row>
    <row r="559" spans="1:158" x14ac:dyDescent="0.25">
      <c r="A559" t="s">
        <v>91</v>
      </c>
      <c r="C559" s="5">
        <v>39819</v>
      </c>
      <c r="D559" s="4"/>
      <c r="E559" s="5"/>
      <c r="F559">
        <v>36</v>
      </c>
      <c r="G559" t="s">
        <v>77</v>
      </c>
      <c r="H559" s="6">
        <v>8.3000000000000007</v>
      </c>
      <c r="I559">
        <v>750</v>
      </c>
      <c r="J559" s="4">
        <f>1000000/H559/I559</f>
        <v>160.64257028112448</v>
      </c>
      <c r="K559" s="4"/>
      <c r="L559" s="7"/>
      <c r="M559" s="6">
        <v>13.85</v>
      </c>
      <c r="N559" s="6"/>
      <c r="O559" s="6"/>
      <c r="P559" s="7"/>
      <c r="Q559" s="7"/>
      <c r="R559" s="7"/>
      <c r="S559" s="7"/>
      <c r="T559" s="7"/>
      <c r="U559" s="4"/>
      <c r="V559" s="7"/>
      <c r="W559" s="7"/>
      <c r="X559" s="7"/>
      <c r="Y559" s="7"/>
      <c r="Z559" s="7"/>
      <c r="AA559" s="7"/>
      <c r="AB559" s="4"/>
      <c r="AC559" s="7"/>
      <c r="AD559" s="7"/>
      <c r="AE559" s="7"/>
      <c r="AF559" s="7"/>
      <c r="AG559" s="7"/>
      <c r="AH559" s="7"/>
      <c r="AI559" s="8"/>
      <c r="AJ559" s="7"/>
      <c r="AK559" s="7"/>
      <c r="AL559" s="7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7"/>
      <c r="BB559" s="4"/>
      <c r="BC559" s="4"/>
      <c r="BD559" s="4"/>
      <c r="BE559" s="7"/>
      <c r="BF559" s="7"/>
      <c r="BG559" s="6"/>
      <c r="BH559" s="4"/>
      <c r="BI559" s="4"/>
      <c r="BJ559" s="4"/>
      <c r="BK559" s="4"/>
      <c r="BL559" s="6"/>
      <c r="BM559" s="6"/>
      <c r="BN559" s="6"/>
      <c r="BO559" s="6"/>
      <c r="BP559" s="6"/>
      <c r="BQ559" s="6"/>
      <c r="BR559" s="6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7"/>
      <c r="CD559" s="4"/>
      <c r="CE559" s="4"/>
      <c r="CF559" s="7"/>
      <c r="CG559" s="4"/>
      <c r="CH559" s="4"/>
      <c r="CI559" s="4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</row>
    <row r="560" spans="1:158" x14ac:dyDescent="0.25">
      <c r="A560" t="s">
        <v>91</v>
      </c>
      <c r="C560" s="5">
        <v>39825</v>
      </c>
      <c r="D560" s="4">
        <v>5</v>
      </c>
      <c r="E560" t="s">
        <v>164</v>
      </c>
      <c r="F560">
        <v>42</v>
      </c>
      <c r="G560" t="s">
        <v>77</v>
      </c>
      <c r="H560" s="6">
        <v>8.3000000000000007</v>
      </c>
      <c r="I560">
        <v>750</v>
      </c>
      <c r="J560" s="4">
        <f>1000000/H560/I560</f>
        <v>160.64257028112448</v>
      </c>
      <c r="K560" s="4"/>
      <c r="L560" s="7"/>
      <c r="M560" s="7"/>
      <c r="N560" s="7"/>
      <c r="O560" s="7"/>
      <c r="P560" s="7"/>
      <c r="Q560" s="7"/>
      <c r="R560" s="7"/>
      <c r="S560" s="7"/>
      <c r="T560" s="7"/>
      <c r="U560" s="4">
        <v>161.79129846714338</v>
      </c>
      <c r="V560" s="7"/>
      <c r="W560" s="7"/>
      <c r="X560" s="7"/>
      <c r="Y560" s="7"/>
      <c r="Z560" s="7"/>
      <c r="AA560" s="7"/>
      <c r="AB560" s="4">
        <v>152.11418790646351</v>
      </c>
      <c r="AC560" s="7">
        <v>3.0999079542670778</v>
      </c>
      <c r="AD560" s="7"/>
      <c r="AE560" s="7"/>
      <c r="AF560" s="7"/>
      <c r="AG560" s="7"/>
      <c r="AH560" s="7"/>
      <c r="AI560" s="8">
        <f>AC560/AB560</f>
        <v>2.0378821968751799E-2</v>
      </c>
      <c r="AJ560" s="7"/>
      <c r="AK560" s="7"/>
      <c r="AL560" s="7"/>
      <c r="AM560" s="4">
        <v>21.139581227789861</v>
      </c>
      <c r="AN560" s="4"/>
      <c r="AO560" s="4"/>
      <c r="AP560" s="4"/>
      <c r="AQ560" s="4">
        <v>1.8183901210476612</v>
      </c>
      <c r="AR560" s="4"/>
      <c r="AS560" s="4"/>
      <c r="AT560" s="4"/>
      <c r="AU560" s="4"/>
      <c r="AV560" s="4"/>
      <c r="AW560" s="4"/>
      <c r="AX560" s="4">
        <v>0</v>
      </c>
      <c r="AY560" s="4">
        <v>0</v>
      </c>
      <c r="AZ560" s="4">
        <v>22.957971348837525</v>
      </c>
      <c r="BA560" s="7"/>
      <c r="BB560" s="4"/>
      <c r="BC560" s="4">
        <f>U560+AB560+AZ560</f>
        <v>336.86345772244442</v>
      </c>
      <c r="BD560" s="4"/>
      <c r="BE560" s="7">
        <f>AZ560/BC560</f>
        <v>6.8152157268876384E-2</v>
      </c>
      <c r="BF560" s="7"/>
      <c r="BG560" s="6"/>
      <c r="BH560" s="4"/>
      <c r="BI560" s="4"/>
      <c r="BJ560" s="4"/>
      <c r="BK560" s="4"/>
      <c r="BL560" s="6"/>
      <c r="BM560" s="6"/>
      <c r="BN560" s="6"/>
      <c r="BO560" s="6"/>
      <c r="BP560" s="7">
        <f>U560/BC560</f>
        <v>0.48028747184697557</v>
      </c>
      <c r="BQ560" s="7">
        <f>AB560/BC560</f>
        <v>0.45156037088414802</v>
      </c>
      <c r="BR560" s="7">
        <f>AZ560/BC560</f>
        <v>6.8152157268876384E-2</v>
      </c>
      <c r="BS560" s="4">
        <v>254.85520414701801</v>
      </c>
      <c r="BT560" s="4">
        <v>248.76682550814627</v>
      </c>
      <c r="BU560" s="4">
        <v>6.0883786388717311</v>
      </c>
      <c r="BV560" s="4">
        <v>0</v>
      </c>
      <c r="BW560" s="4"/>
      <c r="BX560" s="4"/>
      <c r="BY560" s="4"/>
      <c r="BZ560" s="4"/>
      <c r="CA560" s="4">
        <v>0</v>
      </c>
      <c r="CB560" s="4"/>
      <c r="CC560" s="7"/>
      <c r="CD560" s="4"/>
      <c r="CE560" s="4"/>
      <c r="CF560" s="7"/>
      <c r="CG560" s="4"/>
      <c r="CH560" s="4"/>
      <c r="CI560" s="4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</row>
    <row r="561" spans="1:158" x14ac:dyDescent="0.25">
      <c r="A561" t="s">
        <v>91</v>
      </c>
      <c r="C561" s="5">
        <v>39827</v>
      </c>
      <c r="D561" s="4"/>
      <c r="E561" s="5"/>
      <c r="F561">
        <v>44</v>
      </c>
      <c r="G561" t="s">
        <v>77</v>
      </c>
      <c r="H561" s="6">
        <v>8.3000000000000007</v>
      </c>
      <c r="I561">
        <v>750</v>
      </c>
      <c r="J561" s="4">
        <f>1000000/H561/I561</f>
        <v>160.64257028112448</v>
      </c>
      <c r="K561" s="4"/>
      <c r="L561" s="7"/>
      <c r="M561" s="6">
        <v>15.9</v>
      </c>
      <c r="N561" s="6"/>
      <c r="O561" s="6"/>
      <c r="P561" s="7"/>
      <c r="Q561" s="7"/>
      <c r="R561" s="7"/>
      <c r="S561" s="7"/>
      <c r="T561" s="7"/>
      <c r="U561" s="4"/>
      <c r="V561" s="7"/>
      <c r="W561" s="7"/>
      <c r="X561" s="7"/>
      <c r="Y561" s="7"/>
      <c r="Z561" s="7"/>
      <c r="AA561" s="7"/>
      <c r="AB561" s="4"/>
      <c r="AC561" s="7"/>
      <c r="AD561" s="7"/>
      <c r="AE561" s="7"/>
      <c r="AF561" s="7"/>
      <c r="AG561" s="7"/>
      <c r="AH561" s="7"/>
      <c r="AI561" s="8"/>
      <c r="AJ561" s="7"/>
      <c r="AK561" s="7"/>
      <c r="AL561" s="7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7"/>
      <c r="BB561" s="4"/>
      <c r="BC561" s="4"/>
      <c r="BD561" s="4"/>
      <c r="BE561" s="7"/>
      <c r="BF561" s="7"/>
      <c r="BG561" s="6"/>
      <c r="BH561" s="4"/>
      <c r="BI561" s="4"/>
      <c r="BJ561" s="4"/>
      <c r="BK561" s="4"/>
      <c r="BL561" s="6"/>
      <c r="BM561" s="6"/>
      <c r="BN561" s="6"/>
      <c r="BO561" s="6"/>
      <c r="BP561" s="6"/>
      <c r="BQ561" s="6"/>
      <c r="BR561" s="6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7"/>
      <c r="CD561" s="4"/>
      <c r="CE561" s="4"/>
      <c r="CF561" s="7"/>
      <c r="CG561" s="4"/>
      <c r="CH561" s="4"/>
      <c r="CI561" s="4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</row>
    <row r="562" spans="1:158" x14ac:dyDescent="0.25">
      <c r="A562" t="s">
        <v>91</v>
      </c>
      <c r="C562" s="5">
        <v>39833</v>
      </c>
      <c r="D562" s="4"/>
      <c r="E562" s="5"/>
      <c r="F562">
        <v>50</v>
      </c>
      <c r="G562" t="s">
        <v>77</v>
      </c>
      <c r="H562" s="6">
        <v>8.3000000000000007</v>
      </c>
      <c r="I562">
        <v>750</v>
      </c>
      <c r="J562" s="4">
        <f>1000000/H562/I562</f>
        <v>160.64257028112448</v>
      </c>
      <c r="K562" s="4"/>
      <c r="L562" s="7"/>
      <c r="M562" s="6">
        <v>17.55</v>
      </c>
      <c r="N562" s="6"/>
      <c r="O562" s="6"/>
      <c r="P562" s="7"/>
      <c r="Q562" s="7"/>
      <c r="R562" s="7"/>
      <c r="S562" s="7"/>
      <c r="T562" s="7"/>
      <c r="U562" s="4"/>
      <c r="V562" s="7"/>
      <c r="W562" s="7"/>
      <c r="X562" s="7"/>
      <c r="Y562" s="7"/>
      <c r="Z562" s="7"/>
      <c r="AA562" s="7"/>
      <c r="AB562" s="4"/>
      <c r="AC562" s="7"/>
      <c r="AD562" s="7"/>
      <c r="AE562" s="7"/>
      <c r="AF562" s="7"/>
      <c r="AG562" s="7"/>
      <c r="AH562" s="7"/>
      <c r="AI562" s="8"/>
      <c r="AJ562" s="7"/>
      <c r="AK562" s="7"/>
      <c r="AL562" s="7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7"/>
      <c r="BB562" s="4"/>
      <c r="BC562" s="4"/>
      <c r="BD562" s="4"/>
      <c r="BE562" s="7"/>
      <c r="BF562" s="7"/>
      <c r="BG562" s="6"/>
      <c r="BH562" s="4"/>
      <c r="BI562" s="4"/>
      <c r="BJ562" s="4"/>
      <c r="BK562" s="4"/>
      <c r="BL562" s="6"/>
      <c r="BM562" s="6"/>
      <c r="BN562" s="6"/>
      <c r="BO562" s="6"/>
      <c r="BP562" s="6"/>
      <c r="BQ562" s="6"/>
      <c r="BR562" s="6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7"/>
      <c r="CD562" s="4"/>
      <c r="CE562" s="4"/>
      <c r="CF562" s="7"/>
      <c r="CG562" s="4"/>
      <c r="CH562" s="4"/>
      <c r="CI562" s="4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</row>
    <row r="563" spans="1:158" x14ac:dyDescent="0.25">
      <c r="A563" t="s">
        <v>91</v>
      </c>
      <c r="C563" s="5">
        <v>39840</v>
      </c>
      <c r="D563" s="4"/>
      <c r="E563" s="5"/>
      <c r="F563">
        <v>57</v>
      </c>
      <c r="G563" t="s">
        <v>77</v>
      </c>
      <c r="H563" s="6">
        <v>8.3000000000000007</v>
      </c>
      <c r="I563">
        <v>750</v>
      </c>
      <c r="J563" s="4">
        <f>1000000/H563/I563</f>
        <v>160.64257028112448</v>
      </c>
      <c r="K563" s="4"/>
      <c r="L563" s="7"/>
      <c r="M563" s="6">
        <v>19.2</v>
      </c>
      <c r="N563" s="6"/>
      <c r="O563" s="6"/>
      <c r="P563" s="7"/>
      <c r="Q563" s="7"/>
      <c r="R563" s="7"/>
      <c r="S563" s="7"/>
      <c r="T563" s="7"/>
      <c r="U563" s="4"/>
      <c r="V563" s="7"/>
      <c r="W563" s="7"/>
      <c r="X563" s="7"/>
      <c r="Y563" s="7"/>
      <c r="Z563" s="7"/>
      <c r="AA563" s="7"/>
      <c r="AB563" s="4"/>
      <c r="AC563" s="7"/>
      <c r="AD563" s="7"/>
      <c r="AE563" s="7"/>
      <c r="AF563" s="7"/>
      <c r="AG563" s="7"/>
      <c r="AH563" s="7"/>
      <c r="AI563" s="8"/>
      <c r="AJ563" s="7"/>
      <c r="AK563" s="7"/>
      <c r="AL563" s="7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7"/>
      <c r="BB563" s="4"/>
      <c r="BC563" s="4"/>
      <c r="BD563" s="4"/>
      <c r="BE563" s="7"/>
      <c r="BF563" s="7"/>
      <c r="BG563" s="6"/>
      <c r="BH563" s="4"/>
      <c r="BI563" s="4"/>
      <c r="BJ563" s="4"/>
      <c r="BK563" s="4"/>
      <c r="BL563" s="6"/>
      <c r="BM563" s="6"/>
      <c r="BN563" s="6"/>
      <c r="BO563" s="6"/>
      <c r="BP563" s="6"/>
      <c r="BQ563" s="6"/>
      <c r="BR563" s="6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7"/>
      <c r="CD563" s="4"/>
      <c r="CE563" s="4"/>
      <c r="CF563" s="7"/>
      <c r="CG563" s="4"/>
      <c r="CH563" s="4"/>
      <c r="CI563" s="4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</row>
    <row r="564" spans="1:158" x14ac:dyDescent="0.25">
      <c r="A564" t="s">
        <v>91</v>
      </c>
      <c r="C564" s="5">
        <v>39841</v>
      </c>
      <c r="D564" s="4"/>
      <c r="E564" s="5"/>
      <c r="F564">
        <v>58</v>
      </c>
      <c r="G564" t="s">
        <v>77</v>
      </c>
      <c r="H564" s="6">
        <v>8.3000000000000007</v>
      </c>
      <c r="I564">
        <v>750</v>
      </c>
      <c r="J564" s="4">
        <f>1000000/H564/I564</f>
        <v>160.64257028112448</v>
      </c>
      <c r="K564" s="4"/>
      <c r="L564" s="7"/>
      <c r="M564" s="7"/>
      <c r="N564" s="7"/>
      <c r="O564" s="7"/>
      <c r="P564" s="7"/>
      <c r="Q564" s="7"/>
      <c r="R564" s="7"/>
      <c r="S564" s="7"/>
      <c r="T564" s="7"/>
      <c r="U564" s="4">
        <v>319.80330427758838</v>
      </c>
      <c r="V564" s="7"/>
      <c r="W564" s="7"/>
      <c r="X564" s="7"/>
      <c r="Y564" s="7"/>
      <c r="Z564" s="7"/>
      <c r="AA564" s="7"/>
      <c r="AB564" s="4">
        <v>223.63616733242262</v>
      </c>
      <c r="AC564" s="7">
        <v>3.9240312808169167</v>
      </c>
      <c r="AD564" s="7"/>
      <c r="AE564" s="7"/>
      <c r="AF564" s="7"/>
      <c r="AG564" s="7"/>
      <c r="AH564" s="7"/>
      <c r="AI564" s="8">
        <f>AC564/AB564</f>
        <v>1.7546496738982582E-2</v>
      </c>
      <c r="AJ564" s="7"/>
      <c r="AK564" s="7"/>
      <c r="AL564" s="7"/>
      <c r="AM564" s="4">
        <v>32.792153428976313</v>
      </c>
      <c r="AN564" s="4"/>
      <c r="AO564" s="4"/>
      <c r="AP564" s="4"/>
      <c r="AQ564" s="4">
        <v>42.292217696348516</v>
      </c>
      <c r="AR564" s="4"/>
      <c r="AS564" s="4"/>
      <c r="AT564" s="4"/>
      <c r="AU564" s="4"/>
      <c r="AV564" s="4"/>
      <c r="AW564" s="4"/>
      <c r="AX564" s="4">
        <v>0</v>
      </c>
      <c r="AY564" s="4">
        <v>0</v>
      </c>
      <c r="AZ564" s="4">
        <v>75.084371125324836</v>
      </c>
      <c r="BA564" s="7"/>
      <c r="BB564" s="4"/>
      <c r="BC564" s="4">
        <f>U564+AB564+AZ564</f>
        <v>618.52384273533585</v>
      </c>
      <c r="BD564" s="4"/>
      <c r="BE564" s="7">
        <f>AZ564/BC564</f>
        <v>0.12139284848466735</v>
      </c>
      <c r="BF564" s="7"/>
      <c r="BG564" s="6"/>
      <c r="BH564" s="4"/>
      <c r="BI564" s="4"/>
      <c r="BJ564" s="4"/>
      <c r="BK564" s="4"/>
      <c r="BL564" s="6"/>
      <c r="BM564" s="6"/>
      <c r="BN564" s="6"/>
      <c r="BO564" s="6"/>
      <c r="BP564" s="7">
        <f>U564/BC564</f>
        <v>0.5170428077005127</v>
      </c>
      <c r="BQ564" s="7">
        <f>AB564/BC564</f>
        <v>0.36156434381482</v>
      </c>
      <c r="BR564" s="7">
        <f>AZ564/BC564</f>
        <v>0.12139284848466735</v>
      </c>
      <c r="BS564" s="4">
        <v>224.54683152403885</v>
      </c>
      <c r="BT564" s="4">
        <v>176.45314902568384</v>
      </c>
      <c r="BU564" s="4">
        <v>48.093682498354994</v>
      </c>
      <c r="BV564" s="4">
        <v>0</v>
      </c>
      <c r="BW564" s="4"/>
      <c r="BX564" s="4"/>
      <c r="BY564" s="4"/>
      <c r="BZ564" s="4"/>
      <c r="CA564" s="4">
        <v>0</v>
      </c>
      <c r="CB564" s="4"/>
      <c r="CC564" s="7"/>
      <c r="CD564" s="4"/>
      <c r="CE564" s="4"/>
      <c r="CF564" s="7"/>
      <c r="CG564" s="4"/>
      <c r="CH564" s="4"/>
      <c r="CI564" s="4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</row>
    <row r="565" spans="1:158" x14ac:dyDescent="0.25">
      <c r="A565" t="s">
        <v>91</v>
      </c>
      <c r="C565" s="5">
        <v>39848</v>
      </c>
      <c r="D565" s="4"/>
      <c r="E565" s="5"/>
      <c r="F565">
        <v>65</v>
      </c>
      <c r="G565" t="s">
        <v>77</v>
      </c>
      <c r="H565" s="6">
        <v>8.3000000000000007</v>
      </c>
      <c r="I565">
        <v>750</v>
      </c>
      <c r="J565" s="4">
        <f>1000000/H565/I565</f>
        <v>160.64257028112448</v>
      </c>
      <c r="K565" s="4"/>
      <c r="L565" s="7"/>
      <c r="M565" s="6">
        <v>19.05</v>
      </c>
      <c r="N565" s="6"/>
      <c r="O565" s="6"/>
      <c r="P565" s="7"/>
      <c r="Q565" s="7"/>
      <c r="R565" s="7"/>
      <c r="S565" s="7"/>
      <c r="T565" s="7"/>
      <c r="U565" s="4"/>
      <c r="V565" s="7"/>
      <c r="W565" s="7"/>
      <c r="X565" s="7"/>
      <c r="Y565" s="7"/>
      <c r="Z565" s="7"/>
      <c r="AA565" s="7"/>
      <c r="AB565" s="4"/>
      <c r="AC565" s="7"/>
      <c r="AD565" s="7"/>
      <c r="AE565" s="7"/>
      <c r="AF565" s="7"/>
      <c r="AG565" s="7"/>
      <c r="AH565" s="7"/>
      <c r="AI565" s="8"/>
      <c r="AJ565" s="7"/>
      <c r="AK565" s="7"/>
      <c r="AL565" s="7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7"/>
      <c r="BB565" s="4"/>
      <c r="BC565" s="4"/>
      <c r="BD565" s="4"/>
      <c r="BE565" s="7"/>
      <c r="BF565" s="7"/>
      <c r="BG565" s="6"/>
      <c r="BH565" s="4"/>
      <c r="BI565" s="4"/>
      <c r="BJ565" s="4"/>
      <c r="BK565" s="4"/>
      <c r="BL565" s="6"/>
      <c r="BM565" s="6"/>
      <c r="BN565" s="6"/>
      <c r="BO565" s="6"/>
      <c r="BP565" s="6"/>
      <c r="BQ565" s="6"/>
      <c r="BR565" s="6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7"/>
      <c r="CD565" s="4"/>
      <c r="CE565" s="4"/>
      <c r="CF565" s="7"/>
      <c r="CG565" s="4"/>
      <c r="CH565" s="4"/>
      <c r="CI565" s="4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</row>
    <row r="566" spans="1:158" x14ac:dyDescent="0.25">
      <c r="A566" t="s">
        <v>91</v>
      </c>
      <c r="C566" s="5">
        <v>39853</v>
      </c>
      <c r="D566" s="4">
        <v>6</v>
      </c>
      <c r="E566" s="5" t="s">
        <v>183</v>
      </c>
      <c r="F566">
        <v>70</v>
      </c>
      <c r="G566" t="s">
        <v>77</v>
      </c>
      <c r="H566" s="6">
        <v>8.3000000000000007</v>
      </c>
      <c r="I566">
        <v>750</v>
      </c>
      <c r="J566" s="4">
        <f>1000000/H566/I566</f>
        <v>160.64257028112448</v>
      </c>
      <c r="K566" s="4"/>
      <c r="L566" s="7"/>
      <c r="M566" s="7"/>
      <c r="N566" s="7"/>
      <c r="O566" s="7"/>
      <c r="P566" s="7"/>
      <c r="Q566" s="7"/>
      <c r="R566" s="7"/>
      <c r="S566" s="7"/>
      <c r="T566" s="7"/>
      <c r="U566" s="4">
        <v>324.80666755131131</v>
      </c>
      <c r="V566" s="7"/>
      <c r="W566" s="7"/>
      <c r="X566" s="7"/>
      <c r="Y566" s="7"/>
      <c r="Z566" s="7"/>
      <c r="AA566" s="7"/>
      <c r="AB566" s="4">
        <v>202.85861049910318</v>
      </c>
      <c r="AC566" s="7">
        <v>4.1964554288514631</v>
      </c>
      <c r="AD566" s="7"/>
      <c r="AE566" s="7"/>
      <c r="AF566" s="7"/>
      <c r="AG566" s="7"/>
      <c r="AH566" s="7"/>
      <c r="AI566" s="8">
        <f>AC566/AB566</f>
        <v>2.0686602449492848E-2</v>
      </c>
      <c r="AJ566" s="7"/>
      <c r="AK566" s="7"/>
      <c r="AL566" s="7"/>
      <c r="AM566" s="4">
        <v>3.1517267047911641</v>
      </c>
      <c r="AN566" s="4"/>
      <c r="AO566" s="4"/>
      <c r="AP566" s="4"/>
      <c r="AQ566" s="4">
        <v>98.568613073875269</v>
      </c>
      <c r="AR566" s="4"/>
      <c r="AS566" s="4"/>
      <c r="AT566" s="4"/>
      <c r="AU566" s="4"/>
      <c r="AV566" s="4"/>
      <c r="AW566" s="4"/>
      <c r="AX566" s="4">
        <v>0</v>
      </c>
      <c r="AY566" s="4">
        <v>0</v>
      </c>
      <c r="AZ566" s="4">
        <v>101.72033977866644</v>
      </c>
      <c r="BA566" s="7"/>
      <c r="BB566" s="4"/>
      <c r="BC566" s="4">
        <f>U566+AB566+AZ566</f>
        <v>629.38561782908096</v>
      </c>
      <c r="BD566" s="4"/>
      <c r="BE566" s="7">
        <f>AZ566/BC566</f>
        <v>0.16161846870528604</v>
      </c>
      <c r="BF566" s="7"/>
      <c r="BG566" s="6"/>
      <c r="BH566" s="4"/>
      <c r="BI566" s="4"/>
      <c r="BJ566" s="4"/>
      <c r="BK566" s="4"/>
      <c r="BL566" s="6"/>
      <c r="BM566" s="6"/>
      <c r="BN566" s="6"/>
      <c r="BO566" s="6"/>
      <c r="BP566" s="7">
        <f>U566/BC566</f>
        <v>0.5160694149187206</v>
      </c>
      <c r="BQ566" s="7">
        <f>AB566/BC566</f>
        <v>0.32231211637599327</v>
      </c>
      <c r="BR566" s="7">
        <f>AZ566/BC566</f>
        <v>0.16161846870528604</v>
      </c>
      <c r="BS566" s="4">
        <v>90.647413562430756</v>
      </c>
      <c r="BT566" s="4">
        <v>24.874928255951634</v>
      </c>
      <c r="BU566" s="4">
        <v>65.772485306479126</v>
      </c>
      <c r="BV566" s="4">
        <v>0</v>
      </c>
      <c r="BW566" s="4"/>
      <c r="BX566" s="4"/>
      <c r="BY566" s="4"/>
      <c r="BZ566" s="4"/>
      <c r="CA566" s="4">
        <v>0</v>
      </c>
      <c r="CB566" s="4"/>
      <c r="CC566" s="7"/>
      <c r="CD566" s="4"/>
      <c r="CE566" s="4"/>
      <c r="CF566" s="7"/>
      <c r="CG566" s="4"/>
      <c r="CH566" s="4"/>
      <c r="CI566" s="4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</row>
    <row r="567" spans="1:158" x14ac:dyDescent="0.25">
      <c r="A567" t="s">
        <v>91</v>
      </c>
      <c r="C567" s="5">
        <v>39854</v>
      </c>
      <c r="D567" s="4"/>
      <c r="E567" s="5"/>
      <c r="F567">
        <v>71</v>
      </c>
      <c r="G567" t="s">
        <v>77</v>
      </c>
      <c r="H567" s="6">
        <v>8.3000000000000007</v>
      </c>
      <c r="I567">
        <v>750</v>
      </c>
      <c r="J567" s="4">
        <f>1000000/H567/I567</f>
        <v>160.64257028112448</v>
      </c>
      <c r="K567" s="4"/>
      <c r="L567" s="7"/>
      <c r="M567" s="6">
        <v>20.3</v>
      </c>
      <c r="N567" s="6"/>
      <c r="O567" s="6"/>
      <c r="P567" s="7"/>
      <c r="Q567" s="7"/>
      <c r="R567" s="7"/>
      <c r="S567" s="7"/>
      <c r="T567" s="7"/>
      <c r="U567" s="4"/>
      <c r="V567" s="7"/>
      <c r="W567" s="7"/>
      <c r="X567" s="7"/>
      <c r="Y567" s="7"/>
      <c r="Z567" s="7"/>
      <c r="AA567" s="7"/>
      <c r="AB567" s="4"/>
      <c r="AC567" s="7"/>
      <c r="AD567" s="7"/>
      <c r="AE567" s="7"/>
      <c r="AF567" s="7"/>
      <c r="AG567" s="7"/>
      <c r="AH567" s="7"/>
      <c r="AI567" s="8"/>
      <c r="AJ567" s="7"/>
      <c r="AK567" s="7"/>
      <c r="AL567" s="7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7"/>
      <c r="BB567" s="4"/>
      <c r="BC567" s="4"/>
      <c r="BD567" s="4"/>
      <c r="BE567" s="7"/>
      <c r="BF567" s="7"/>
      <c r="BG567" s="6"/>
      <c r="BH567" s="4"/>
      <c r="BI567" s="4"/>
      <c r="BJ567" s="4"/>
      <c r="BK567" s="4"/>
      <c r="BL567" s="6"/>
      <c r="BM567" s="6"/>
      <c r="BN567" s="6"/>
      <c r="BO567" s="6"/>
      <c r="BP567" s="6"/>
      <c r="BQ567" s="6"/>
      <c r="BR567" s="6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7"/>
      <c r="CD567" s="4"/>
      <c r="CE567" s="4"/>
      <c r="CF567" s="7"/>
      <c r="CG567" s="4"/>
      <c r="CH567" s="4"/>
      <c r="CI567" s="4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</row>
    <row r="568" spans="1:158" x14ac:dyDescent="0.25">
      <c r="A568" t="s">
        <v>91</v>
      </c>
      <c r="C568" s="5">
        <v>39860</v>
      </c>
      <c r="D568" s="4"/>
      <c r="E568" s="5"/>
      <c r="F568">
        <v>77</v>
      </c>
      <c r="G568" t="s">
        <v>77</v>
      </c>
      <c r="H568" s="6">
        <v>8.3000000000000007</v>
      </c>
      <c r="I568">
        <v>750</v>
      </c>
      <c r="J568" s="4">
        <f>1000000/H568/I568</f>
        <v>160.64257028112448</v>
      </c>
      <c r="K568" s="4"/>
      <c r="L568" s="7"/>
      <c r="M568" s="6">
        <v>20.7</v>
      </c>
      <c r="N568" s="6"/>
      <c r="O568" s="6"/>
      <c r="P568" s="7"/>
      <c r="Q568" s="7"/>
      <c r="R568" s="7"/>
      <c r="S568" s="7"/>
      <c r="T568" s="7"/>
      <c r="U568" s="4"/>
      <c r="V568" s="7"/>
      <c r="W568" s="7"/>
      <c r="X568" s="7"/>
      <c r="Y568" s="7"/>
      <c r="Z568" s="7"/>
      <c r="AA568" s="7"/>
      <c r="AB568" s="4"/>
      <c r="AC568" s="7"/>
      <c r="AD568" s="7"/>
      <c r="AE568" s="7"/>
      <c r="AF568" s="7"/>
      <c r="AG568" s="7"/>
      <c r="AH568" s="7"/>
      <c r="AI568" s="8"/>
      <c r="AJ568" s="7"/>
      <c r="AK568" s="7"/>
      <c r="AL568" s="7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7"/>
      <c r="BB568" s="4"/>
      <c r="BC568" s="4"/>
      <c r="BD568" s="4"/>
      <c r="BE568" s="7"/>
      <c r="BF568" s="7"/>
      <c r="BG568" s="6"/>
      <c r="BH568" s="4"/>
      <c r="BI568" s="4"/>
      <c r="BJ568" s="4"/>
      <c r="BK568" s="4"/>
      <c r="BL568" s="6"/>
      <c r="BM568" s="6"/>
      <c r="BN568" s="6"/>
      <c r="BO568" s="6"/>
      <c r="BP568" s="6"/>
      <c r="BQ568" s="6"/>
      <c r="BR568" s="6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7"/>
      <c r="CD568" s="4"/>
      <c r="CE568" s="4"/>
      <c r="CF568" s="7"/>
      <c r="CG568" s="4"/>
      <c r="CH568" s="4"/>
      <c r="CI568" s="4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</row>
    <row r="569" spans="1:158" x14ac:dyDescent="0.25">
      <c r="A569" t="s">
        <v>91</v>
      </c>
      <c r="C569" s="5">
        <v>39874</v>
      </c>
      <c r="D569" s="4"/>
      <c r="E569" s="5"/>
      <c r="F569">
        <v>91</v>
      </c>
      <c r="G569" t="s">
        <v>77</v>
      </c>
      <c r="H569" s="6">
        <v>8.3000000000000007</v>
      </c>
      <c r="I569">
        <v>750</v>
      </c>
      <c r="J569" s="4">
        <f>1000000/H569/I569</f>
        <v>160.64257028112448</v>
      </c>
      <c r="K569" s="4"/>
      <c r="L569" s="7"/>
      <c r="M569" s="6">
        <v>25.15</v>
      </c>
      <c r="N569" s="6"/>
      <c r="O569" s="6"/>
      <c r="P569" s="7"/>
      <c r="Q569" s="7"/>
      <c r="R569" s="7"/>
      <c r="S569" s="7"/>
      <c r="T569" s="7"/>
      <c r="U569" s="4"/>
      <c r="V569" s="7"/>
      <c r="W569" s="7"/>
      <c r="X569" s="7"/>
      <c r="Y569" s="7"/>
      <c r="Z569" s="7"/>
      <c r="AA569" s="7"/>
      <c r="AB569" s="4"/>
      <c r="AC569" s="7"/>
      <c r="AD569" s="7"/>
      <c r="AE569" s="7"/>
      <c r="AF569" s="7"/>
      <c r="AG569" s="7"/>
      <c r="AH569" s="7"/>
      <c r="AI569" s="8"/>
      <c r="AJ569" s="7"/>
      <c r="AK569" s="7"/>
      <c r="AL569" s="7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7"/>
      <c r="BB569" s="4"/>
      <c r="BC569" s="4"/>
      <c r="BD569" s="4"/>
      <c r="BE569" s="7"/>
      <c r="BF569" s="7"/>
      <c r="BG569" s="6"/>
      <c r="BH569" s="4"/>
      <c r="BI569" s="4"/>
      <c r="BJ569" s="4"/>
      <c r="BK569" s="4"/>
      <c r="BL569" s="6"/>
      <c r="BM569" s="6"/>
      <c r="BN569" s="6"/>
      <c r="BO569" s="6"/>
      <c r="BP569" s="6"/>
      <c r="BQ569" s="6"/>
      <c r="BR569" s="6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7"/>
      <c r="CD569" s="4"/>
      <c r="CE569" s="4"/>
      <c r="CF569" s="7"/>
      <c r="CG569" s="4"/>
      <c r="CH569" s="4"/>
      <c r="CI569" s="4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</row>
    <row r="570" spans="1:158" x14ac:dyDescent="0.25">
      <c r="A570" t="s">
        <v>91</v>
      </c>
      <c r="C570" s="5">
        <v>39875</v>
      </c>
      <c r="D570" s="4"/>
      <c r="E570" s="5"/>
      <c r="F570">
        <v>92</v>
      </c>
      <c r="G570" t="s">
        <v>77</v>
      </c>
      <c r="H570" s="6">
        <v>8.3000000000000007</v>
      </c>
      <c r="I570">
        <v>750</v>
      </c>
      <c r="J570" s="4">
        <f>1000000/H570/I570</f>
        <v>160.64257028112448</v>
      </c>
      <c r="K570" s="4"/>
      <c r="L570" s="7"/>
      <c r="M570" s="7"/>
      <c r="N570" s="7"/>
      <c r="O570" s="7"/>
      <c r="P570" s="7"/>
      <c r="Q570" s="7"/>
      <c r="R570" s="7"/>
      <c r="S570" s="7"/>
      <c r="T570" s="7"/>
      <c r="U570" s="4">
        <v>539.70725751809709</v>
      </c>
      <c r="V570" s="7"/>
      <c r="W570" s="7"/>
      <c r="X570" s="7"/>
      <c r="Y570" s="7"/>
      <c r="Z570" s="7"/>
      <c r="AA570" s="7"/>
      <c r="AB570" s="4">
        <v>243.0248686871609</v>
      </c>
      <c r="AC570" s="7">
        <v>2.7358675809513762</v>
      </c>
      <c r="AD570" s="7"/>
      <c r="AE570" s="7"/>
      <c r="AF570" s="7"/>
      <c r="AG570" s="7"/>
      <c r="AH570" s="7"/>
      <c r="AI570" s="8">
        <f>AC570/AB570</f>
        <v>1.1257562222873503E-2</v>
      </c>
      <c r="AJ570" s="7"/>
      <c r="AK570" s="7"/>
      <c r="AL570" s="7"/>
      <c r="AM570" s="4">
        <v>5.8952961491629363</v>
      </c>
      <c r="AN570" s="4"/>
      <c r="AO570" s="4"/>
      <c r="AP570" s="4"/>
      <c r="AQ570" s="4">
        <v>279.4142326788326</v>
      </c>
      <c r="AR570" s="4"/>
      <c r="AS570" s="4"/>
      <c r="AT570" s="4"/>
      <c r="AU570" s="4"/>
      <c r="AV570" s="4"/>
      <c r="AW570" s="4"/>
      <c r="AX570" s="4">
        <v>0</v>
      </c>
      <c r="AY570" s="4">
        <v>0</v>
      </c>
      <c r="AZ570" s="4">
        <v>285.30952882799556</v>
      </c>
      <c r="BA570" s="7"/>
      <c r="BB570" s="4"/>
      <c r="BC570" s="4">
        <f>U570+AB570+AZ570</f>
        <v>1068.0416550332536</v>
      </c>
      <c r="BD570" s="4"/>
      <c r="BE570" s="7">
        <f>AZ570/BC570</f>
        <v>0.26713333462552302</v>
      </c>
      <c r="BF570" s="7"/>
      <c r="BG570" s="6"/>
      <c r="BH570" s="4"/>
      <c r="BI570" s="4"/>
      <c r="BJ570" s="4"/>
      <c r="BK570" s="4"/>
      <c r="BL570" s="6"/>
      <c r="BM570" s="6"/>
      <c r="BN570" s="6"/>
      <c r="BO570" s="6"/>
      <c r="BP570" s="7">
        <f>U570/BC570</f>
        <v>0.50532416500299626</v>
      </c>
      <c r="BQ570" s="7">
        <f>AB570/BC570</f>
        <v>0.22754250037148063</v>
      </c>
      <c r="BR570" s="7">
        <f>AZ570/BC570</f>
        <v>0.26713333462552302</v>
      </c>
      <c r="BS570" s="4">
        <v>172.35477145319945</v>
      </c>
      <c r="BT570" s="4">
        <v>100.87986845760695</v>
      </c>
      <c r="BU570" s="4">
        <v>71.474902995592501</v>
      </c>
      <c r="BV570" s="4">
        <v>0</v>
      </c>
      <c r="BW570" s="4"/>
      <c r="BX570" s="4"/>
      <c r="BY570" s="4"/>
      <c r="BZ570" s="4"/>
      <c r="CA570" s="4">
        <v>0</v>
      </c>
      <c r="CB570" s="4"/>
      <c r="CC570" s="7"/>
      <c r="CD570" s="4"/>
      <c r="CE570" s="4"/>
      <c r="CF570" s="7"/>
      <c r="CG570" s="4"/>
      <c r="CH570" s="4"/>
      <c r="CI570" s="4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</row>
    <row r="571" spans="1:158" x14ac:dyDescent="0.25">
      <c r="A571" t="s">
        <v>91</v>
      </c>
      <c r="C571" s="5">
        <v>39877</v>
      </c>
      <c r="D571" s="4">
        <v>7</v>
      </c>
      <c r="E571" t="s">
        <v>166</v>
      </c>
      <c r="F571">
        <v>94</v>
      </c>
      <c r="G571" t="s">
        <v>77</v>
      </c>
      <c r="H571" s="6">
        <v>8.3000000000000007</v>
      </c>
      <c r="I571">
        <v>750</v>
      </c>
      <c r="J571" s="4">
        <f>1000000/H571/I571</f>
        <v>160.64257028112448</v>
      </c>
      <c r="K571" s="4"/>
      <c r="L571" s="7"/>
      <c r="M571" s="7"/>
      <c r="N571" s="7"/>
      <c r="O571" s="7"/>
      <c r="P571" s="7"/>
      <c r="Q571" s="7"/>
      <c r="R571" s="7"/>
      <c r="S571" s="7"/>
      <c r="T571" s="7"/>
      <c r="U571" s="4"/>
      <c r="V571" s="7"/>
      <c r="W571" s="7"/>
      <c r="X571" s="7"/>
      <c r="Y571" s="7"/>
      <c r="Z571" s="7"/>
      <c r="AA571" s="7"/>
      <c r="AB571" s="4"/>
      <c r="AC571" s="7"/>
      <c r="AD571" s="7"/>
      <c r="AE571" s="7"/>
      <c r="AF571" s="7"/>
      <c r="AG571" s="7"/>
      <c r="AH571" s="7"/>
      <c r="AI571" s="8"/>
      <c r="AJ571" s="7"/>
      <c r="AK571" s="7"/>
      <c r="AL571" s="7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7"/>
      <c r="BB571" s="4"/>
      <c r="BC571" s="4"/>
      <c r="BD571" s="4"/>
      <c r="BE571" s="7"/>
      <c r="BF571" s="7"/>
      <c r="BG571" s="6"/>
      <c r="BH571" s="4"/>
      <c r="BI571" s="4"/>
      <c r="BJ571" s="4"/>
      <c r="BK571" s="4"/>
      <c r="BL571" s="6"/>
      <c r="BM571" s="6"/>
      <c r="BN571" s="6"/>
      <c r="BO571" s="6"/>
      <c r="BP571" s="6"/>
      <c r="BQ571" s="6"/>
      <c r="BR571" s="6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7"/>
      <c r="CD571" s="4"/>
      <c r="CE571" s="4"/>
      <c r="CF571" s="7"/>
      <c r="CG571" s="4"/>
      <c r="CH571" s="4"/>
      <c r="CI571" s="4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</row>
    <row r="572" spans="1:158" x14ac:dyDescent="0.25">
      <c r="A572" t="s">
        <v>91</v>
      </c>
      <c r="C572" s="5">
        <v>39884</v>
      </c>
      <c r="D572" s="4"/>
      <c r="E572" s="5"/>
      <c r="F572">
        <v>101</v>
      </c>
      <c r="G572" t="s">
        <v>77</v>
      </c>
      <c r="H572" s="6">
        <v>8.3000000000000007</v>
      </c>
      <c r="I572">
        <v>750</v>
      </c>
      <c r="J572" s="4">
        <f>1000000/H572/I572</f>
        <v>160.64257028112448</v>
      </c>
      <c r="K572" s="4"/>
      <c r="L572" s="7"/>
      <c r="M572" s="6">
        <v>26.5</v>
      </c>
      <c r="N572" s="6"/>
      <c r="O572" s="6"/>
      <c r="P572" s="7"/>
      <c r="Q572" s="7"/>
      <c r="R572" s="7"/>
      <c r="S572" s="7"/>
      <c r="T572" s="7"/>
      <c r="U572" s="4"/>
      <c r="V572" s="7"/>
      <c r="W572" s="7"/>
      <c r="X572" s="7"/>
      <c r="Y572" s="7"/>
      <c r="Z572" s="7"/>
      <c r="AA572" s="7"/>
      <c r="AB572" s="4"/>
      <c r="AC572" s="7"/>
      <c r="AD572" s="7"/>
      <c r="AE572" s="7"/>
      <c r="AF572" s="7"/>
      <c r="AG572" s="7"/>
      <c r="AH572" s="7"/>
      <c r="AI572" s="8"/>
      <c r="AJ572" s="7"/>
      <c r="AK572" s="7"/>
      <c r="AL572" s="7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7"/>
      <c r="BB572" s="4"/>
      <c r="BC572" s="4"/>
      <c r="BD572" s="4"/>
      <c r="BE572" s="7"/>
      <c r="BF572" s="7"/>
      <c r="BG572" s="6"/>
      <c r="BH572" s="4"/>
      <c r="BI572" s="4"/>
      <c r="BJ572" s="4"/>
      <c r="BK572" s="4"/>
      <c r="BL572" s="6"/>
      <c r="BM572" s="6"/>
      <c r="BN572" s="6"/>
      <c r="BO572" s="6"/>
      <c r="BP572" s="6"/>
      <c r="BQ572" s="6"/>
      <c r="BR572" s="6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7"/>
      <c r="CD572" s="4"/>
      <c r="CE572" s="4"/>
      <c r="CF572" s="7"/>
      <c r="CG572" s="4"/>
      <c r="CH572" s="4"/>
      <c r="CI572" s="4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</row>
    <row r="573" spans="1:158" x14ac:dyDescent="0.25">
      <c r="A573" t="s">
        <v>91</v>
      </c>
      <c r="C573" s="5">
        <v>39889</v>
      </c>
      <c r="D573" s="4"/>
      <c r="E573" s="5"/>
      <c r="F573">
        <v>106</v>
      </c>
      <c r="G573" t="s">
        <v>77</v>
      </c>
      <c r="H573" s="6">
        <v>8.3000000000000007</v>
      </c>
      <c r="I573">
        <v>750</v>
      </c>
      <c r="J573" s="4">
        <f>1000000/H573/I573</f>
        <v>160.64257028112448</v>
      </c>
      <c r="K573" s="4"/>
      <c r="L573" s="7"/>
      <c r="M573" s="7"/>
      <c r="N573" s="7"/>
      <c r="O573" s="7"/>
      <c r="P573" s="7"/>
      <c r="Q573" s="7"/>
      <c r="R573" s="7"/>
      <c r="S573" s="7"/>
      <c r="T573" s="7"/>
      <c r="U573" s="4">
        <v>731.68715749499609</v>
      </c>
      <c r="V573" s="7"/>
      <c r="W573" s="7"/>
      <c r="X573" s="7"/>
      <c r="Y573" s="7"/>
      <c r="Z573" s="7"/>
      <c r="AA573" s="7"/>
      <c r="AB573" s="4">
        <v>322.49609645606671</v>
      </c>
      <c r="AC573" s="7">
        <v>3.7119823659589035</v>
      </c>
      <c r="AD573" s="7"/>
      <c r="AE573" s="7"/>
      <c r="AF573" s="7"/>
      <c r="AG573" s="7"/>
      <c r="AH573" s="7"/>
      <c r="AI573" s="8">
        <f>AC573/AB573</f>
        <v>1.1510162159325803E-2</v>
      </c>
      <c r="AJ573" s="7"/>
      <c r="AK573" s="7"/>
      <c r="AL573" s="7"/>
      <c r="AM573" s="4">
        <v>19.551741511349</v>
      </c>
      <c r="AN573" s="4"/>
      <c r="AO573" s="4"/>
      <c r="AP573" s="4"/>
      <c r="AQ573" s="4">
        <v>194.28160443925248</v>
      </c>
      <c r="AR573" s="4"/>
      <c r="AS573" s="4"/>
      <c r="AT573" s="4"/>
      <c r="AU573" s="4"/>
      <c r="AV573" s="4"/>
      <c r="AW573" s="4"/>
      <c r="AX573" s="4">
        <v>59.109472605516977</v>
      </c>
      <c r="AY573" s="4">
        <v>152.7171974024632</v>
      </c>
      <c r="AZ573" s="4">
        <v>425.66001595858171</v>
      </c>
      <c r="BA573" s="7"/>
      <c r="BB573" s="4"/>
      <c r="BC573" s="4">
        <f>U573+AB573+AZ573</f>
        <v>1479.8432699096445</v>
      </c>
      <c r="BD573" s="4"/>
      <c r="BE573" s="7">
        <f>AZ573/BC573</f>
        <v>0.2876385794453567</v>
      </c>
      <c r="BF573" s="7"/>
      <c r="BG573" s="6"/>
      <c r="BH573" s="4"/>
      <c r="BI573" s="4"/>
      <c r="BJ573" s="4"/>
      <c r="BK573" s="4"/>
      <c r="BL573" s="6"/>
      <c r="BM573" s="6"/>
      <c r="BN573" s="6"/>
      <c r="BO573" s="6"/>
      <c r="BP573" s="7">
        <f>U573/BC573</f>
        <v>0.49443557461302712</v>
      </c>
      <c r="BQ573" s="7">
        <f>AB573/BC573</f>
        <v>0.21792584594161618</v>
      </c>
      <c r="BR573" s="7">
        <f>AZ573/BC573</f>
        <v>0.2876385794453567</v>
      </c>
      <c r="BS573" s="4">
        <v>262.19424874743834</v>
      </c>
      <c r="BT573" s="4">
        <v>155.39684926981585</v>
      </c>
      <c r="BU573" s="4">
        <v>66.458743078738365</v>
      </c>
      <c r="BV573" s="4">
        <v>24.131127678200588</v>
      </c>
      <c r="BW573" s="4"/>
      <c r="BX573" s="4"/>
      <c r="BY573" s="4"/>
      <c r="BZ573" s="4"/>
      <c r="CA573" s="4">
        <v>16.207528720683527</v>
      </c>
      <c r="CB573" s="4"/>
      <c r="CC573" s="7"/>
      <c r="CD573" s="4"/>
      <c r="CE573" s="4"/>
      <c r="CF573" s="7"/>
      <c r="CG573" s="4"/>
      <c r="CH573" s="4"/>
      <c r="CI573" s="4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</row>
    <row r="574" spans="1:158" x14ac:dyDescent="0.25">
      <c r="A574" t="s">
        <v>91</v>
      </c>
      <c r="C574" s="5">
        <v>39895</v>
      </c>
      <c r="D574" s="4"/>
      <c r="E574" s="5"/>
      <c r="F574">
        <v>112</v>
      </c>
      <c r="G574" t="s">
        <v>77</v>
      </c>
      <c r="H574" s="6">
        <v>8.3000000000000007</v>
      </c>
      <c r="I574">
        <v>750</v>
      </c>
      <c r="J574" s="4">
        <f>1000000/H574/I574</f>
        <v>160.64257028112448</v>
      </c>
      <c r="K574" s="4"/>
      <c r="L574" s="7"/>
      <c r="M574" s="6">
        <v>27.2</v>
      </c>
      <c r="N574" s="6"/>
      <c r="O574" s="6"/>
      <c r="P574" s="7"/>
      <c r="Q574" s="7"/>
      <c r="R574" s="7"/>
      <c r="S574" s="7"/>
      <c r="T574" s="7"/>
      <c r="U574" s="4"/>
      <c r="V574" s="7"/>
      <c r="W574" s="7"/>
      <c r="X574" s="7"/>
      <c r="Y574" s="7"/>
      <c r="Z574" s="7"/>
      <c r="AA574" s="7"/>
      <c r="AB574" s="4"/>
      <c r="AC574" s="7"/>
      <c r="AD574" s="7"/>
      <c r="AE574" s="7"/>
      <c r="AF574" s="7"/>
      <c r="AG574" s="7"/>
      <c r="AH574" s="7"/>
      <c r="AI574" s="8"/>
      <c r="AJ574" s="7"/>
      <c r="AK574" s="7"/>
      <c r="AL574" s="7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7"/>
      <c r="BB574" s="4"/>
      <c r="BC574" s="4"/>
      <c r="BD574" s="4"/>
      <c r="BE574" s="7"/>
      <c r="BF574" s="7"/>
      <c r="BG574" s="6"/>
      <c r="BH574" s="4"/>
      <c r="BI574" s="4"/>
      <c r="BJ574" s="4"/>
      <c r="BK574" s="4"/>
      <c r="BL574" s="6"/>
      <c r="BM574" s="6"/>
      <c r="BN574" s="6"/>
      <c r="BO574" s="6"/>
      <c r="BP574" s="6"/>
      <c r="BQ574" s="6"/>
      <c r="BR574" s="6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7"/>
      <c r="CD574" s="4"/>
      <c r="CE574" s="4"/>
      <c r="CF574" s="7"/>
      <c r="CG574" s="4"/>
      <c r="CH574" s="4"/>
      <c r="CI574" s="4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</row>
    <row r="575" spans="1:158" x14ac:dyDescent="0.25">
      <c r="A575" t="s">
        <v>91</v>
      </c>
      <c r="C575" s="5">
        <v>39904</v>
      </c>
      <c r="D575" s="4"/>
      <c r="E575" s="5"/>
      <c r="F575">
        <v>121</v>
      </c>
      <c r="G575" t="s">
        <v>77</v>
      </c>
      <c r="H575" s="6">
        <v>8.3000000000000007</v>
      </c>
      <c r="I575">
        <v>750</v>
      </c>
      <c r="J575" s="4">
        <f>1000000/H575/I575</f>
        <v>160.64257028112448</v>
      </c>
      <c r="K575" s="4"/>
      <c r="L575" s="7"/>
      <c r="M575" s="7"/>
      <c r="N575" s="7"/>
      <c r="O575" s="7"/>
      <c r="P575" s="7"/>
      <c r="Q575" s="7"/>
      <c r="R575" s="7"/>
      <c r="S575" s="7"/>
      <c r="T575" s="7"/>
      <c r="U575" s="4"/>
      <c r="V575" s="7"/>
      <c r="W575" s="7"/>
      <c r="X575" s="7"/>
      <c r="Y575" s="7"/>
      <c r="Z575" s="7"/>
      <c r="AA575" s="7"/>
      <c r="AB575" s="4"/>
      <c r="AC575" s="7"/>
      <c r="AD575" s="7"/>
      <c r="AE575" s="7"/>
      <c r="AF575" s="7"/>
      <c r="AG575" s="7"/>
      <c r="AH575" s="7"/>
      <c r="AI575" s="8"/>
      <c r="AJ575" s="7"/>
      <c r="AK575" s="7"/>
      <c r="AL575" s="7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7"/>
      <c r="BB575" s="4"/>
      <c r="BC575" s="4"/>
      <c r="BD575" s="4"/>
      <c r="BE575" s="7"/>
      <c r="BF575" s="7"/>
      <c r="BG575" s="6"/>
      <c r="BH575" s="4"/>
      <c r="BI575" s="4"/>
      <c r="BJ575" s="4"/>
      <c r="BK575" s="4"/>
      <c r="BL575" s="6"/>
      <c r="BM575" s="6"/>
      <c r="BN575" s="6"/>
      <c r="BO575" s="6"/>
      <c r="BP575" s="6"/>
      <c r="BQ575" s="6"/>
      <c r="BR575" s="6"/>
      <c r="BS575" s="4"/>
      <c r="BT575" s="4"/>
      <c r="BU575" s="4"/>
      <c r="BV575" s="4"/>
      <c r="BW575" s="4"/>
      <c r="BX575" s="4"/>
      <c r="BY575" s="4"/>
      <c r="BZ575" s="4"/>
      <c r="CA575" s="4"/>
      <c r="CB575" s="4">
        <v>0</v>
      </c>
      <c r="CC575" s="7">
        <v>3.9947368421052634</v>
      </c>
      <c r="CD575" s="4"/>
      <c r="CE575" s="4"/>
      <c r="CF575" s="7"/>
      <c r="CG575" s="4"/>
      <c r="CH575" s="4"/>
      <c r="CI575" s="4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</row>
    <row r="576" spans="1:158" x14ac:dyDescent="0.25">
      <c r="A576" t="s">
        <v>91</v>
      </c>
      <c r="C576" s="5">
        <v>39910</v>
      </c>
      <c r="D576" s="4"/>
      <c r="E576" s="5"/>
      <c r="F576">
        <v>127</v>
      </c>
      <c r="G576" t="s">
        <v>77</v>
      </c>
      <c r="H576" s="6">
        <v>8.3000000000000007</v>
      </c>
      <c r="I576">
        <v>750</v>
      </c>
      <c r="J576" s="4">
        <f>1000000/H576/I576</f>
        <v>160.64257028112448</v>
      </c>
      <c r="K576" s="4"/>
      <c r="L576" s="7"/>
      <c r="M576" s="7"/>
      <c r="N576" s="7"/>
      <c r="O576" s="7"/>
      <c r="P576" s="7"/>
      <c r="Q576" s="7"/>
      <c r="R576" s="7"/>
      <c r="S576" s="7"/>
      <c r="T576" s="7"/>
      <c r="U576" s="4">
        <v>1015.2466791449253</v>
      </c>
      <c r="V576" s="7"/>
      <c r="W576" s="7"/>
      <c r="X576" s="7"/>
      <c r="Y576" s="7"/>
      <c r="Z576" s="7"/>
      <c r="AA576" s="7"/>
      <c r="AB576" s="4">
        <v>302.7665590882923</v>
      </c>
      <c r="AC576" s="7">
        <v>2.9380380673259836</v>
      </c>
      <c r="AD576" s="7"/>
      <c r="AE576" s="7"/>
      <c r="AF576" s="7"/>
      <c r="AG576" s="7"/>
      <c r="AH576" s="7"/>
      <c r="AI576" s="8">
        <f>AC576/AB576</f>
        <v>9.7039715223939168E-3</v>
      </c>
      <c r="AJ576" s="7"/>
      <c r="AK576" s="7"/>
      <c r="AL576" s="7"/>
      <c r="AM576" s="4">
        <v>17.350092784434683</v>
      </c>
      <c r="AN576" s="4"/>
      <c r="AO576" s="4"/>
      <c r="AP576" s="4"/>
      <c r="AQ576" s="4">
        <v>267.41927569008544</v>
      </c>
      <c r="AR576" s="4"/>
      <c r="AS576" s="4"/>
      <c r="AT576" s="4"/>
      <c r="AU576" s="4"/>
      <c r="AV576" s="4"/>
      <c r="AW576" s="4"/>
      <c r="AX576" s="4">
        <v>150.29789766770079</v>
      </c>
      <c r="AY576" s="4">
        <v>161.24015932417075</v>
      </c>
      <c r="AZ576" s="4">
        <v>596.30742546639158</v>
      </c>
      <c r="BA576" s="7"/>
      <c r="BB576" s="4"/>
      <c r="BC576" s="4">
        <f>U576+AB576+AZ576</f>
        <v>1914.3206636996092</v>
      </c>
      <c r="BD576" s="4"/>
      <c r="BE576" s="7">
        <f>AZ576/BC576</f>
        <v>0.31149819190373779</v>
      </c>
      <c r="BF576" s="7"/>
      <c r="BG576" s="6"/>
      <c r="BH576" s="4"/>
      <c r="BI576" s="4"/>
      <c r="BJ576" s="4"/>
      <c r="BK576" s="4"/>
      <c r="BL576" s="6"/>
      <c r="BM576" s="6"/>
      <c r="BN576" s="6"/>
      <c r="BO576" s="6"/>
      <c r="BP576" s="7">
        <f>U576/BC576</f>
        <v>0.5303430602806446</v>
      </c>
      <c r="BQ576" s="7">
        <f>AB576/BC576</f>
        <v>0.15815874781561765</v>
      </c>
      <c r="BR576" s="7">
        <f>AZ576/BC576</f>
        <v>0.31149819190373779</v>
      </c>
      <c r="BS576" s="4">
        <v>292.06271277864897</v>
      </c>
      <c r="BT576" s="4">
        <v>104.83649704909101</v>
      </c>
      <c r="BU576" s="4">
        <v>127.3462718376</v>
      </c>
      <c r="BV576" s="4">
        <v>25.721607337883775</v>
      </c>
      <c r="BW576" s="4"/>
      <c r="BX576" s="4"/>
      <c r="BY576" s="4"/>
      <c r="BZ576" s="4"/>
      <c r="CA576" s="4">
        <v>34.158336554074218</v>
      </c>
      <c r="CB576" s="4"/>
      <c r="CC576" s="7"/>
      <c r="CD576" s="4"/>
      <c r="CE576" s="4"/>
      <c r="CF576" s="7"/>
      <c r="CG576" s="4"/>
      <c r="CH576" s="4"/>
      <c r="CI576" s="4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</row>
    <row r="577" spans="1:158" x14ac:dyDescent="0.25">
      <c r="A577" t="s">
        <v>91</v>
      </c>
      <c r="C577" s="5">
        <v>39911</v>
      </c>
      <c r="D577" s="4"/>
      <c r="E577" s="5"/>
      <c r="F577">
        <v>128</v>
      </c>
      <c r="G577" t="s">
        <v>77</v>
      </c>
      <c r="H577" s="6">
        <v>8.3000000000000007</v>
      </c>
      <c r="I577">
        <v>750</v>
      </c>
      <c r="J577" s="4">
        <f>1000000/H577/I577</f>
        <v>160.64257028112448</v>
      </c>
      <c r="K577" s="4"/>
      <c r="L577" s="7"/>
      <c r="M577" s="7"/>
      <c r="N577" s="7"/>
      <c r="O577" s="7"/>
      <c r="P577" s="7"/>
      <c r="Q577" s="7"/>
      <c r="R577" s="7"/>
      <c r="S577" s="7"/>
      <c r="T577" s="7"/>
      <c r="U577" s="4"/>
      <c r="V577" s="7"/>
      <c r="W577" s="7"/>
      <c r="X577" s="7"/>
      <c r="Y577" s="7"/>
      <c r="Z577" s="7"/>
      <c r="AA577" s="7"/>
      <c r="AB577" s="4"/>
      <c r="AC577" s="7"/>
      <c r="AD577" s="7"/>
      <c r="AE577" s="7"/>
      <c r="AF577" s="7"/>
      <c r="AG577" s="7"/>
      <c r="AH577" s="7"/>
      <c r="AI577" s="8"/>
      <c r="AJ577" s="7"/>
      <c r="AK577" s="7"/>
      <c r="AL577" s="7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7"/>
      <c r="BB577" s="4"/>
      <c r="BC577" s="4"/>
      <c r="BD577" s="4"/>
      <c r="BE577" s="7"/>
      <c r="BF577" s="7"/>
      <c r="BG577" s="6"/>
      <c r="BH577" s="4"/>
      <c r="BI577" s="4"/>
      <c r="BJ577" s="4"/>
      <c r="BK577" s="4"/>
      <c r="BL577" s="6"/>
      <c r="BM577" s="6"/>
      <c r="BN577" s="6"/>
      <c r="BO577" s="6"/>
      <c r="BP577" s="6"/>
      <c r="BQ577" s="6"/>
      <c r="BR577" s="6"/>
      <c r="BS577" s="4"/>
      <c r="BT577" s="4"/>
      <c r="BU577" s="4"/>
      <c r="BV577" s="4"/>
      <c r="BW577" s="4"/>
      <c r="BX577" s="4"/>
      <c r="BY577" s="4"/>
      <c r="BZ577" s="4"/>
      <c r="CA577" s="4"/>
      <c r="CB577" s="4">
        <v>2.2992216615315515</v>
      </c>
      <c r="CC577" s="7">
        <v>4.7661971830985914</v>
      </c>
      <c r="CD577" s="4"/>
      <c r="CE577" s="4"/>
      <c r="CF577" s="7"/>
      <c r="CG577" s="4"/>
      <c r="CH577" s="4"/>
      <c r="CI577" s="4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</row>
    <row r="578" spans="1:158" x14ac:dyDescent="0.25">
      <c r="A578" t="s">
        <v>91</v>
      </c>
      <c r="C578" s="5">
        <v>39920</v>
      </c>
      <c r="D578" s="4"/>
      <c r="E578" s="5"/>
      <c r="F578">
        <v>137</v>
      </c>
      <c r="G578" t="s">
        <v>77</v>
      </c>
      <c r="H578" s="6">
        <v>8.3000000000000007</v>
      </c>
      <c r="I578">
        <v>750</v>
      </c>
      <c r="J578" s="4">
        <f>1000000/H578/I578</f>
        <v>160.64257028112448</v>
      </c>
      <c r="K578" s="4"/>
      <c r="L578" s="7"/>
      <c r="M578" s="7"/>
      <c r="N578" s="7"/>
      <c r="O578" s="7"/>
      <c r="P578" s="7"/>
      <c r="Q578" s="7"/>
      <c r="R578" s="7"/>
      <c r="S578" s="7"/>
      <c r="T578" s="7"/>
      <c r="U578" s="4"/>
      <c r="V578" s="7"/>
      <c r="W578" s="7"/>
      <c r="X578" s="7"/>
      <c r="Y578" s="7"/>
      <c r="Z578" s="7"/>
      <c r="AA578" s="7"/>
      <c r="AB578" s="4"/>
      <c r="AC578" s="7"/>
      <c r="AD578" s="7"/>
      <c r="AE578" s="7"/>
      <c r="AF578" s="7"/>
      <c r="AG578" s="7"/>
      <c r="AH578" s="7"/>
      <c r="AI578" s="8"/>
      <c r="AJ578" s="7"/>
      <c r="AK578" s="7"/>
      <c r="AL578" s="7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7"/>
      <c r="BB578" s="4"/>
      <c r="BC578" s="4"/>
      <c r="BD578" s="4"/>
      <c r="BE578" s="7"/>
      <c r="BF578" s="7"/>
      <c r="BG578" s="6"/>
      <c r="BH578" s="4"/>
      <c r="BI578" s="4"/>
      <c r="BJ578" s="4"/>
      <c r="BK578" s="4"/>
      <c r="BL578" s="6"/>
      <c r="BM578" s="6"/>
      <c r="BN578" s="6"/>
      <c r="BO578" s="6"/>
      <c r="BP578" s="6"/>
      <c r="BQ578" s="6"/>
      <c r="BR578" s="6"/>
      <c r="BS578" s="4"/>
      <c r="BT578" s="4"/>
      <c r="BU578" s="4"/>
      <c r="BV578" s="4"/>
      <c r="BW578" s="4"/>
      <c r="BX578" s="4"/>
      <c r="BY578" s="4"/>
      <c r="BZ578" s="4"/>
      <c r="CA578" s="4"/>
      <c r="CB578" s="4">
        <v>5.5782093302358877</v>
      </c>
      <c r="CC578" s="7">
        <v>4.1788732394366193</v>
      </c>
      <c r="CD578" s="4"/>
      <c r="CE578" s="4"/>
      <c r="CF578" s="7"/>
      <c r="CG578" s="4"/>
      <c r="CH578" s="4"/>
      <c r="CI578" s="4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</row>
    <row r="579" spans="1:158" x14ac:dyDescent="0.25">
      <c r="A579" t="s">
        <v>91</v>
      </c>
      <c r="C579" s="5">
        <v>39925</v>
      </c>
      <c r="D579" s="4"/>
      <c r="E579" s="5"/>
      <c r="F579">
        <v>142</v>
      </c>
      <c r="G579" t="s">
        <v>77</v>
      </c>
      <c r="H579" s="6">
        <v>8.3000000000000007</v>
      </c>
      <c r="I579">
        <v>750</v>
      </c>
      <c r="J579" s="4">
        <f>1000000/H579/I579</f>
        <v>160.64257028112448</v>
      </c>
      <c r="K579" s="4"/>
      <c r="L579" s="7"/>
      <c r="M579" s="7"/>
      <c r="N579" s="7"/>
      <c r="O579" s="7"/>
      <c r="P579" s="7"/>
      <c r="Q579" s="7"/>
      <c r="R579" s="7"/>
      <c r="S579" s="7"/>
      <c r="T579" s="7"/>
      <c r="U579" s="4"/>
      <c r="V579" s="7"/>
      <c r="W579" s="7"/>
      <c r="X579" s="7"/>
      <c r="Y579" s="7"/>
      <c r="Z579" s="7"/>
      <c r="AA579" s="7"/>
      <c r="AB579" s="4"/>
      <c r="AC579" s="7"/>
      <c r="AD579" s="7"/>
      <c r="AE579" s="7"/>
      <c r="AF579" s="7"/>
      <c r="AG579" s="7"/>
      <c r="AH579" s="7"/>
      <c r="AI579" s="8"/>
      <c r="AJ579" s="7"/>
      <c r="AK579" s="7"/>
      <c r="AL579" s="7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7"/>
      <c r="BB579" s="4"/>
      <c r="BC579" s="4"/>
      <c r="BD579" s="4"/>
      <c r="BE579" s="7"/>
      <c r="BF579" s="7"/>
      <c r="BG579" s="6"/>
      <c r="BH579" s="4"/>
      <c r="BI579" s="4"/>
      <c r="BJ579" s="4"/>
      <c r="BK579" s="4"/>
      <c r="BL579" s="6"/>
      <c r="BM579" s="6"/>
      <c r="BN579" s="6"/>
      <c r="BO579" s="6"/>
      <c r="BP579" s="6"/>
      <c r="BQ579" s="6"/>
      <c r="BR579" s="6"/>
      <c r="BS579" s="4"/>
      <c r="BT579" s="4"/>
      <c r="BU579" s="4"/>
      <c r="BV579" s="4"/>
      <c r="BW579" s="4"/>
      <c r="BX579" s="4"/>
      <c r="BY579" s="4"/>
      <c r="BZ579" s="4"/>
      <c r="CA579" s="4"/>
      <c r="CB579" s="4">
        <v>11.541025946955074</v>
      </c>
      <c r="CC579" s="7">
        <v>4.6712328767123283</v>
      </c>
      <c r="CD579" s="4"/>
      <c r="CE579" s="4"/>
      <c r="CF579" s="7"/>
      <c r="CG579" s="4"/>
      <c r="CH579" s="4"/>
      <c r="CI579" s="4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</row>
    <row r="580" spans="1:158" x14ac:dyDescent="0.25">
      <c r="A580" t="s">
        <v>91</v>
      </c>
      <c r="C580" s="5">
        <v>39932</v>
      </c>
      <c r="D580" s="4"/>
      <c r="E580" s="5"/>
      <c r="F580">
        <v>149</v>
      </c>
      <c r="G580" t="s">
        <v>77</v>
      </c>
      <c r="H580" s="6">
        <v>8.3000000000000007</v>
      </c>
      <c r="I580">
        <v>750</v>
      </c>
      <c r="J580" s="4">
        <f>1000000/H580/I580</f>
        <v>160.64257028112448</v>
      </c>
      <c r="K580" s="4"/>
      <c r="L580" s="7"/>
      <c r="M580" s="7"/>
      <c r="N580" s="7"/>
      <c r="O580" s="7"/>
      <c r="P580" s="7"/>
      <c r="Q580" s="7"/>
      <c r="R580" s="7"/>
      <c r="S580" s="7"/>
      <c r="T580" s="7"/>
      <c r="U580" s="4"/>
      <c r="V580" s="7"/>
      <c r="W580" s="7"/>
      <c r="X580" s="7"/>
      <c r="Y580" s="7"/>
      <c r="Z580" s="7"/>
      <c r="AA580" s="7"/>
      <c r="AB580" s="4"/>
      <c r="AC580" s="7"/>
      <c r="AD580" s="7"/>
      <c r="AE580" s="7"/>
      <c r="AF580" s="7"/>
      <c r="AG580" s="7"/>
      <c r="AH580" s="7"/>
      <c r="AI580" s="8"/>
      <c r="AJ580" s="7"/>
      <c r="AK580" s="7"/>
      <c r="AL580" s="7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7"/>
      <c r="BB580" s="4"/>
      <c r="BC580" s="4"/>
      <c r="BD580" s="4"/>
      <c r="BE580" s="7"/>
      <c r="BF580" s="7"/>
      <c r="BG580" s="6"/>
      <c r="BH580" s="4"/>
      <c r="BI580" s="4"/>
      <c r="BJ580" s="4"/>
      <c r="BK580" s="4"/>
      <c r="BL580" s="6"/>
      <c r="BM580" s="6"/>
      <c r="BN580" s="6"/>
      <c r="BO580" s="6"/>
      <c r="BP580" s="6"/>
      <c r="BQ580" s="6"/>
      <c r="BR580" s="6"/>
      <c r="BS580" s="4"/>
      <c r="BT580" s="4"/>
      <c r="BU580" s="4"/>
      <c r="BV580" s="4"/>
      <c r="BW580" s="4"/>
      <c r="BX580" s="4"/>
      <c r="BY580" s="4"/>
      <c r="BZ580" s="4"/>
      <c r="CA580" s="4"/>
      <c r="CB580" s="4">
        <v>21.786458735428084</v>
      </c>
      <c r="CC580" s="7">
        <v>4.6590163934426227</v>
      </c>
      <c r="CD580" s="4"/>
      <c r="CE580" s="4"/>
      <c r="CF580" s="7"/>
      <c r="CG580" s="4"/>
      <c r="CH580" s="4"/>
      <c r="CI580" s="4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</row>
    <row r="581" spans="1:158" x14ac:dyDescent="0.25">
      <c r="A581" t="s">
        <v>91</v>
      </c>
      <c r="C581" s="5">
        <v>39939</v>
      </c>
      <c r="D581" s="4"/>
      <c r="E581" s="5"/>
      <c r="F581">
        <v>156</v>
      </c>
      <c r="G581" t="s">
        <v>77</v>
      </c>
      <c r="H581" s="6">
        <v>8.3000000000000007</v>
      </c>
      <c r="I581">
        <v>750</v>
      </c>
      <c r="J581" s="4">
        <f>1000000/H581/I581</f>
        <v>160.64257028112448</v>
      </c>
      <c r="K581" s="4"/>
      <c r="L581" s="7"/>
      <c r="M581" s="7"/>
      <c r="N581" s="7"/>
      <c r="O581" s="7"/>
      <c r="P581" s="7"/>
      <c r="Q581" s="7"/>
      <c r="R581" s="7"/>
      <c r="S581" s="7"/>
      <c r="T581" s="7"/>
      <c r="U581" s="4"/>
      <c r="V581" s="7"/>
      <c r="W581" s="7"/>
      <c r="X581" s="7"/>
      <c r="Y581" s="7"/>
      <c r="Z581" s="7"/>
      <c r="AA581" s="7"/>
      <c r="AB581" s="4"/>
      <c r="AC581" s="7"/>
      <c r="AD581" s="7"/>
      <c r="AE581" s="7"/>
      <c r="AF581" s="7"/>
      <c r="AG581" s="7"/>
      <c r="AH581" s="7"/>
      <c r="AI581" s="8"/>
      <c r="AJ581" s="7"/>
      <c r="AK581" s="7"/>
      <c r="AL581" s="7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7"/>
      <c r="BB581" s="4"/>
      <c r="BC581" s="4"/>
      <c r="BD581" s="4"/>
      <c r="BE581" s="7"/>
      <c r="BF581" s="7"/>
      <c r="BG581" s="6"/>
      <c r="BH581" s="4"/>
      <c r="BI581" s="4"/>
      <c r="BJ581" s="4"/>
      <c r="BK581" s="4"/>
      <c r="BL581" s="6"/>
      <c r="BM581" s="6"/>
      <c r="BN581" s="6"/>
      <c r="BO581" s="6"/>
      <c r="BP581" s="6"/>
      <c r="BQ581" s="6"/>
      <c r="BR581" s="6"/>
      <c r="BS581" s="4"/>
      <c r="BT581" s="4"/>
      <c r="BU581" s="4"/>
      <c r="BV581" s="4"/>
      <c r="BW581" s="4"/>
      <c r="BX581" s="4"/>
      <c r="BY581" s="4"/>
      <c r="BZ581" s="4"/>
      <c r="CA581" s="4"/>
      <c r="CB581" s="4">
        <v>41.685674782254729</v>
      </c>
      <c r="CC581" s="7">
        <v>4.7906832298136646</v>
      </c>
      <c r="CD581" s="4"/>
      <c r="CE581" s="4"/>
      <c r="CF581" s="7"/>
      <c r="CG581" s="4"/>
      <c r="CH581" s="4"/>
      <c r="CI581" s="4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</row>
    <row r="582" spans="1:158" x14ac:dyDescent="0.25">
      <c r="A582" t="s">
        <v>91</v>
      </c>
      <c r="C582" s="5">
        <v>39945</v>
      </c>
      <c r="D582" s="4">
        <v>8</v>
      </c>
      <c r="E582" s="5" t="s">
        <v>165</v>
      </c>
      <c r="F582">
        <v>162</v>
      </c>
      <c r="G582" t="s">
        <v>77</v>
      </c>
      <c r="H582" s="6">
        <v>8.3000000000000007</v>
      </c>
      <c r="I582">
        <v>750</v>
      </c>
      <c r="J582" s="4">
        <f>1000000/H582/I582</f>
        <v>160.64257028112448</v>
      </c>
      <c r="K582" s="4"/>
      <c r="L582" s="7"/>
      <c r="M582" s="7"/>
      <c r="N582" s="7"/>
      <c r="O582" s="7"/>
      <c r="P582" s="7"/>
      <c r="Q582" s="7"/>
      <c r="R582" s="7"/>
      <c r="S582" s="7"/>
      <c r="T582" s="7"/>
      <c r="U582" s="4"/>
      <c r="V582" s="7"/>
      <c r="W582" s="7"/>
      <c r="X582" s="7"/>
      <c r="Y582" s="7"/>
      <c r="Z582" s="7"/>
      <c r="AA582" s="7"/>
      <c r="AB582" s="4"/>
      <c r="AC582" s="7"/>
      <c r="AD582" s="7"/>
      <c r="AE582" s="7"/>
      <c r="AF582" s="7"/>
      <c r="AG582" s="7"/>
      <c r="AH582" s="7"/>
      <c r="AI582" s="8"/>
      <c r="AJ582" s="7"/>
      <c r="AK582" s="7"/>
      <c r="AL582" s="7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7"/>
      <c r="BB582" s="4"/>
      <c r="BC582" s="4"/>
      <c r="BD582" s="4"/>
      <c r="BE582" s="7"/>
      <c r="BF582" s="7"/>
      <c r="BG582" s="6"/>
      <c r="BH582" s="4"/>
      <c r="BI582" s="4"/>
      <c r="BJ582" s="4"/>
      <c r="BK582" s="4"/>
      <c r="BL582" s="6"/>
      <c r="BM582" s="6"/>
      <c r="BN582" s="6"/>
      <c r="BO582" s="6"/>
      <c r="BP582" s="6"/>
      <c r="BQ582" s="6"/>
      <c r="BR582" s="6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7"/>
      <c r="CD582" s="4"/>
      <c r="CE582" s="4"/>
      <c r="CF582" s="7"/>
      <c r="CG582" s="4"/>
      <c r="CH582" s="4"/>
      <c r="CI582" s="4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</row>
    <row r="583" spans="1:158" x14ac:dyDescent="0.25">
      <c r="A583" t="s">
        <v>91</v>
      </c>
      <c r="C583" s="5">
        <v>39946</v>
      </c>
      <c r="D583" s="4"/>
      <c r="E583" s="5"/>
      <c r="F583">
        <v>163</v>
      </c>
      <c r="G583" t="s">
        <v>77</v>
      </c>
      <c r="H583" s="6">
        <v>8.3000000000000007</v>
      </c>
      <c r="I583">
        <v>750</v>
      </c>
      <c r="J583" s="4">
        <f>1000000/H583/I583</f>
        <v>160.64257028112448</v>
      </c>
      <c r="K583" s="4"/>
      <c r="L583" s="7"/>
      <c r="M583" s="7"/>
      <c r="N583" s="7"/>
      <c r="O583" s="7"/>
      <c r="P583" s="7"/>
      <c r="Q583" s="7"/>
      <c r="R583" s="7"/>
      <c r="S583" s="7"/>
      <c r="T583" s="7"/>
      <c r="U583" s="4"/>
      <c r="V583" s="7"/>
      <c r="W583" s="7"/>
      <c r="X583" s="7"/>
      <c r="Y583" s="7"/>
      <c r="Z583" s="7"/>
      <c r="AA583" s="7"/>
      <c r="AB583" s="4"/>
      <c r="AC583" s="7"/>
      <c r="AD583" s="7"/>
      <c r="AE583" s="7"/>
      <c r="AF583" s="7"/>
      <c r="AG583" s="7"/>
      <c r="AH583" s="7"/>
      <c r="AI583" s="8"/>
      <c r="AJ583" s="7"/>
      <c r="AK583" s="7"/>
      <c r="AL583" s="7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7"/>
      <c r="BB583" s="4"/>
      <c r="BC583" s="4"/>
      <c r="BD583" s="4"/>
      <c r="BE583" s="7"/>
      <c r="BF583" s="7"/>
      <c r="BG583" s="6"/>
      <c r="BH583" s="4"/>
      <c r="BI583" s="4"/>
      <c r="BJ583" s="4"/>
      <c r="BK583" s="4"/>
      <c r="BL583" s="6"/>
      <c r="BM583" s="6"/>
      <c r="BN583" s="6"/>
      <c r="BO583" s="6"/>
      <c r="BP583" s="6"/>
      <c r="BQ583" s="6"/>
      <c r="BR583" s="6"/>
      <c r="BS583" s="4"/>
      <c r="BT583" s="4"/>
      <c r="BU583" s="4"/>
      <c r="BV583" s="4"/>
      <c r="BW583" s="4"/>
      <c r="BX583" s="4"/>
      <c r="BY583" s="4"/>
      <c r="BZ583" s="4"/>
      <c r="CA583" s="4"/>
      <c r="CB583" s="4">
        <v>62.813002252900297</v>
      </c>
      <c r="CC583" s="7">
        <v>5.0596059113300491</v>
      </c>
      <c r="CD583" s="4"/>
      <c r="CE583" s="4"/>
      <c r="CF583" s="7"/>
      <c r="CG583" s="4"/>
      <c r="CH583" s="4"/>
      <c r="CI583" s="4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</row>
    <row r="584" spans="1:158" x14ac:dyDescent="0.25">
      <c r="A584" t="s">
        <v>91</v>
      </c>
      <c r="C584" s="5">
        <v>39953</v>
      </c>
      <c r="D584" s="4">
        <v>9</v>
      </c>
      <c r="E584" s="5" t="s">
        <v>70</v>
      </c>
      <c r="F584">
        <v>170</v>
      </c>
      <c r="G584" t="s">
        <v>77</v>
      </c>
      <c r="H584" s="6">
        <v>8.3000000000000007</v>
      </c>
      <c r="I584">
        <v>750</v>
      </c>
      <c r="J584" s="4">
        <f>1000000/H584/I584</f>
        <v>160.64257028112448</v>
      </c>
      <c r="K584" s="4"/>
      <c r="L584" s="7"/>
      <c r="M584" s="7"/>
      <c r="N584" s="7"/>
      <c r="O584" s="7"/>
      <c r="P584" s="7"/>
      <c r="Q584" s="7"/>
      <c r="R584" s="7"/>
      <c r="S584" s="7"/>
      <c r="T584" s="7"/>
      <c r="U584" s="4"/>
      <c r="V584" s="7"/>
      <c r="W584" s="7"/>
      <c r="X584" s="7"/>
      <c r="Y584" s="7"/>
      <c r="Z584" s="7"/>
      <c r="AA584" s="7"/>
      <c r="AB584" s="4"/>
      <c r="AC584" s="7"/>
      <c r="AD584" s="7"/>
      <c r="AE584" s="7"/>
      <c r="AF584" s="7"/>
      <c r="AG584" s="7"/>
      <c r="AH584" s="7"/>
      <c r="AI584" s="8"/>
      <c r="AJ584" s="7"/>
      <c r="AK584" s="7"/>
      <c r="AL584" s="7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>
        <v>505.78909049027618</v>
      </c>
      <c r="AZ584" s="4"/>
      <c r="BA584" s="7"/>
      <c r="BB584" s="4"/>
      <c r="BC584" s="4"/>
      <c r="BD584" s="4"/>
      <c r="BE584" s="7"/>
      <c r="BF584" s="4">
        <f>BH584*(1/(BG584/100))</f>
        <v>505.78909049027624</v>
      </c>
      <c r="BG584" s="6">
        <v>36.753793760503925</v>
      </c>
      <c r="BH584" s="4">
        <v>185.89667918192467</v>
      </c>
      <c r="BI584" s="4">
        <f>BF584-BH584</f>
        <v>319.8924113083516</v>
      </c>
      <c r="BJ584" s="4"/>
      <c r="BK584" s="4"/>
      <c r="BL584" s="6">
        <v>8.1892810212301619</v>
      </c>
      <c r="BM584" s="6"/>
      <c r="BN584" s="6"/>
      <c r="BO584" s="6"/>
      <c r="BP584" s="6"/>
      <c r="BQ584" s="6"/>
      <c r="BR584" s="6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7"/>
      <c r="CD584" s="4"/>
      <c r="CE584" s="4"/>
      <c r="CF584" s="7"/>
      <c r="CG584" s="4"/>
      <c r="CH584" s="4"/>
      <c r="CI584" s="4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</row>
    <row r="585" spans="1:158" x14ac:dyDescent="0.25">
      <c r="A585" t="s">
        <v>91</v>
      </c>
      <c r="C585" s="5">
        <v>39954</v>
      </c>
      <c r="D585" s="4"/>
      <c r="E585" s="5"/>
      <c r="F585">
        <v>171</v>
      </c>
      <c r="G585" t="s">
        <v>77</v>
      </c>
      <c r="H585" s="6">
        <v>8.3000000000000007</v>
      </c>
      <c r="I585">
        <v>750</v>
      </c>
      <c r="J585" s="4">
        <f>1000000/H585/I585</f>
        <v>160.64257028112448</v>
      </c>
      <c r="K585" s="4"/>
      <c r="L585" s="7"/>
      <c r="M585" s="7"/>
      <c r="N585" s="7"/>
      <c r="O585" s="7"/>
      <c r="P585" s="7"/>
      <c r="Q585" s="7"/>
      <c r="R585" s="7"/>
      <c r="S585" s="7"/>
      <c r="T585" s="7"/>
      <c r="U585" s="4"/>
      <c r="V585" s="7"/>
      <c r="W585" s="7"/>
      <c r="X585" s="7"/>
      <c r="Y585" s="7"/>
      <c r="Z585" s="7"/>
      <c r="AA585" s="7"/>
      <c r="AB585" s="4"/>
      <c r="AC585" s="7"/>
      <c r="AD585" s="7"/>
      <c r="AE585" s="7"/>
      <c r="AF585" s="7"/>
      <c r="AG585" s="7"/>
      <c r="AH585" s="7"/>
      <c r="AI585" s="8"/>
      <c r="AJ585" s="7"/>
      <c r="AK585" s="7"/>
      <c r="AL585" s="7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7"/>
      <c r="BB585" s="4"/>
      <c r="BC585" s="4"/>
      <c r="BD585" s="4"/>
      <c r="BE585" s="7"/>
      <c r="BF585" s="7"/>
      <c r="BG585" s="6"/>
      <c r="BH585" s="4"/>
      <c r="BI585" s="4"/>
      <c r="BJ585" s="4"/>
      <c r="BK585" s="4"/>
      <c r="BL585" s="6"/>
      <c r="BM585" s="6"/>
      <c r="BN585" s="6"/>
      <c r="BO585" s="6"/>
      <c r="BP585" s="6"/>
      <c r="BQ585" s="6"/>
      <c r="BR585" s="6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89.916691815865747</v>
      </c>
      <c r="CC585" s="7">
        <v>4.6332417582417582</v>
      </c>
      <c r="CD585" s="4"/>
      <c r="CE585" s="4"/>
      <c r="CF585" s="7"/>
      <c r="CG585" s="4"/>
      <c r="CH585" s="4"/>
      <c r="CI585" s="4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</row>
    <row r="586" spans="1:158" x14ac:dyDescent="0.25">
      <c r="A586" t="s">
        <v>91</v>
      </c>
      <c r="C586" s="5">
        <v>39960</v>
      </c>
      <c r="D586" s="4"/>
      <c r="E586" s="5"/>
      <c r="F586">
        <v>177</v>
      </c>
      <c r="G586" t="s">
        <v>77</v>
      </c>
      <c r="H586" s="6">
        <v>8.3000000000000007</v>
      </c>
      <c r="I586">
        <v>750</v>
      </c>
      <c r="J586" s="4">
        <f>1000000/H586/I586</f>
        <v>160.64257028112448</v>
      </c>
      <c r="K586" s="4"/>
      <c r="L586" s="7"/>
      <c r="M586" s="7"/>
      <c r="N586" s="7"/>
      <c r="O586" s="7"/>
      <c r="P586" s="7"/>
      <c r="Q586" s="7"/>
      <c r="R586" s="7"/>
      <c r="S586" s="7"/>
      <c r="T586" s="7"/>
      <c r="U586" s="4"/>
      <c r="V586" s="7"/>
      <c r="W586" s="7"/>
      <c r="X586" s="7"/>
      <c r="Y586" s="7"/>
      <c r="Z586" s="7"/>
      <c r="AA586" s="7"/>
      <c r="AB586" s="4"/>
      <c r="AC586" s="7"/>
      <c r="AD586" s="7"/>
      <c r="AE586" s="7"/>
      <c r="AF586" s="7"/>
      <c r="AG586" s="7"/>
      <c r="AH586" s="7"/>
      <c r="AI586" s="8"/>
      <c r="AJ586" s="7"/>
      <c r="AK586" s="7"/>
      <c r="AL586" s="7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7"/>
      <c r="BB586" s="4"/>
      <c r="BC586" s="4"/>
      <c r="BD586" s="4"/>
      <c r="BE586" s="7"/>
      <c r="BF586" s="7"/>
      <c r="BG586" s="6"/>
      <c r="BH586" s="4"/>
      <c r="BI586" s="4"/>
      <c r="BJ586" s="4"/>
      <c r="BK586" s="4"/>
      <c r="BL586" s="6"/>
      <c r="BM586" s="6"/>
      <c r="BN586" s="6"/>
      <c r="BO586" s="6"/>
      <c r="BP586" s="6"/>
      <c r="BQ586" s="6"/>
      <c r="BR586" s="6"/>
      <c r="BS586" s="4"/>
      <c r="BT586" s="4"/>
      <c r="BU586" s="4"/>
      <c r="BV586" s="4"/>
      <c r="BW586" s="4"/>
      <c r="BX586" s="4"/>
      <c r="BY586" s="4"/>
      <c r="BZ586" s="4"/>
      <c r="CA586" s="4"/>
      <c r="CB586" s="4">
        <v>100</v>
      </c>
      <c r="CC586" s="7">
        <v>3.9847619047619047</v>
      </c>
      <c r="CD586" s="4"/>
      <c r="CE586" s="4"/>
      <c r="CF586" s="7"/>
      <c r="CG586" s="4"/>
      <c r="CH586" s="4"/>
      <c r="CI586" s="4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</row>
    <row r="587" spans="1:158" x14ac:dyDescent="0.25">
      <c r="A587" t="s">
        <v>93</v>
      </c>
      <c r="C587" s="5">
        <v>39783</v>
      </c>
      <c r="D587" s="4">
        <v>1</v>
      </c>
      <c r="E587" s="5" t="s">
        <v>167</v>
      </c>
      <c r="F587">
        <v>0</v>
      </c>
      <c r="G587" t="s">
        <v>78</v>
      </c>
      <c r="H587" s="6">
        <v>8.3000000000000007</v>
      </c>
      <c r="I587">
        <v>750</v>
      </c>
      <c r="J587" s="4">
        <f>1000000/H587/I587</f>
        <v>160.64257028112448</v>
      </c>
      <c r="K587" s="4"/>
      <c r="L587" s="7"/>
      <c r="M587" s="7"/>
      <c r="N587" s="7"/>
      <c r="O587" s="7"/>
      <c r="P587" s="7"/>
      <c r="Q587" s="7"/>
      <c r="R587" s="7"/>
      <c r="S587" s="7"/>
      <c r="T587" s="7"/>
      <c r="U587" s="4"/>
      <c r="V587" s="7"/>
      <c r="W587" s="7"/>
      <c r="X587" s="7"/>
      <c r="Y587" s="7"/>
      <c r="Z587" s="7"/>
      <c r="AA587" s="7"/>
      <c r="AB587" s="4"/>
      <c r="AC587" s="7"/>
      <c r="AD587" s="7"/>
      <c r="AE587" s="7"/>
      <c r="AF587" s="7"/>
      <c r="AG587" s="7"/>
      <c r="AH587" s="7"/>
      <c r="AI587" s="8"/>
      <c r="AJ587" s="7"/>
      <c r="AK587" s="7"/>
      <c r="AL587" s="7"/>
      <c r="AM587" s="4">
        <v>0</v>
      </c>
      <c r="AN587" s="4"/>
      <c r="AO587" s="4"/>
      <c r="AP587" s="4"/>
      <c r="AQ587" s="4">
        <v>0</v>
      </c>
      <c r="AR587" s="4"/>
      <c r="AS587" s="4"/>
      <c r="AT587" s="4"/>
      <c r="AU587" s="4"/>
      <c r="AV587" s="4"/>
      <c r="AW587" s="4"/>
      <c r="AX587" s="4">
        <v>0</v>
      </c>
      <c r="AY587" s="4">
        <v>0</v>
      </c>
      <c r="AZ587" s="4"/>
      <c r="BA587" s="7"/>
      <c r="BB587" s="4"/>
      <c r="BC587" s="4"/>
      <c r="BD587" s="4"/>
      <c r="BE587" s="7"/>
      <c r="BF587" s="7"/>
      <c r="BG587" s="6"/>
      <c r="BH587" s="4"/>
      <c r="BI587" s="4"/>
      <c r="BJ587" s="4"/>
      <c r="BK587" s="4"/>
      <c r="BL587" s="6"/>
      <c r="BM587" s="6"/>
      <c r="BN587" s="6"/>
      <c r="BO587" s="6"/>
      <c r="BP587" s="6"/>
      <c r="BQ587" s="6"/>
      <c r="BR587" s="6"/>
      <c r="BS587" s="4">
        <v>0</v>
      </c>
      <c r="BT587" s="4">
        <v>0</v>
      </c>
      <c r="BU587" s="4">
        <v>0</v>
      </c>
      <c r="BV587" s="4">
        <v>0</v>
      </c>
      <c r="BW587" s="4"/>
      <c r="BX587" s="4"/>
      <c r="BY587" s="4"/>
      <c r="BZ587" s="4"/>
      <c r="CA587" s="4">
        <v>0</v>
      </c>
      <c r="CB587" s="4"/>
      <c r="CC587" s="7"/>
      <c r="CD587" s="4"/>
      <c r="CE587" s="4"/>
      <c r="CF587" s="7"/>
      <c r="CG587" s="4"/>
      <c r="CH587" s="4"/>
      <c r="CI587" s="4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</row>
    <row r="588" spans="1:158" x14ac:dyDescent="0.25">
      <c r="A588" t="s">
        <v>93</v>
      </c>
      <c r="C588" s="5">
        <v>39798</v>
      </c>
      <c r="D588" s="4"/>
      <c r="E588" s="5"/>
      <c r="F588">
        <v>15</v>
      </c>
      <c r="G588" t="s">
        <v>78</v>
      </c>
      <c r="H588" s="6">
        <v>8.3000000000000007</v>
      </c>
      <c r="I588">
        <v>750</v>
      </c>
      <c r="J588" s="4">
        <f>1000000/H588/I588</f>
        <v>160.64257028112448</v>
      </c>
      <c r="K588" s="4"/>
      <c r="L588" s="7"/>
      <c r="M588" s="6">
        <v>5.4</v>
      </c>
      <c r="N588" s="6"/>
      <c r="O588" s="6"/>
      <c r="P588" s="7"/>
      <c r="Q588" s="7"/>
      <c r="R588" s="7"/>
      <c r="S588" s="7"/>
      <c r="T588" s="7"/>
      <c r="U588" s="4"/>
      <c r="V588" s="7"/>
      <c r="W588" s="7"/>
      <c r="X588" s="7"/>
      <c r="Y588" s="7"/>
      <c r="Z588" s="7"/>
      <c r="AA588" s="7"/>
      <c r="AB588" s="4"/>
      <c r="AC588" s="7"/>
      <c r="AD588" s="7"/>
      <c r="AE588" s="7"/>
      <c r="AF588" s="7"/>
      <c r="AG588" s="7"/>
      <c r="AH588" s="7"/>
      <c r="AI588" s="8"/>
      <c r="AJ588" s="7"/>
      <c r="AK588" s="7"/>
      <c r="AL588" s="7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7"/>
      <c r="BB588" s="4"/>
      <c r="BC588" s="4"/>
      <c r="BD588" s="4"/>
      <c r="BE588" s="7"/>
      <c r="BF588" s="7"/>
      <c r="BG588" s="6"/>
      <c r="BH588" s="4"/>
      <c r="BI588" s="4"/>
      <c r="BJ588" s="4"/>
      <c r="BK588" s="4"/>
      <c r="BL588" s="6"/>
      <c r="BM588" s="6"/>
      <c r="BN588" s="6"/>
      <c r="BO588" s="6"/>
      <c r="BP588" s="6"/>
      <c r="BQ588" s="6"/>
      <c r="BR588" s="6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7"/>
      <c r="CD588" s="4"/>
      <c r="CE588" s="4"/>
      <c r="CF588" s="7"/>
      <c r="CG588" s="4"/>
      <c r="CH588" s="4"/>
      <c r="CI588" s="4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</row>
    <row r="589" spans="1:158" x14ac:dyDescent="0.25">
      <c r="A589" t="s">
        <v>93</v>
      </c>
      <c r="C589" s="5">
        <v>39804</v>
      </c>
      <c r="D589" s="4">
        <v>4</v>
      </c>
      <c r="E589" t="s">
        <v>168</v>
      </c>
      <c r="F589">
        <v>21</v>
      </c>
      <c r="G589" t="s">
        <v>78</v>
      </c>
      <c r="H589" s="6">
        <v>8.3000000000000007</v>
      </c>
      <c r="I589">
        <v>750</v>
      </c>
      <c r="J589" s="4">
        <f>1000000/H589/I589</f>
        <v>160.64257028112448</v>
      </c>
      <c r="K589" s="4"/>
      <c r="L589" s="7"/>
      <c r="M589" s="7"/>
      <c r="N589" s="7"/>
      <c r="O589" s="7"/>
      <c r="P589" s="7"/>
      <c r="Q589" s="7"/>
      <c r="R589" s="7"/>
      <c r="S589" s="7"/>
      <c r="T589" s="7"/>
      <c r="U589" s="4"/>
      <c r="V589" s="7"/>
      <c r="W589" s="7"/>
      <c r="X589" s="7"/>
      <c r="Y589" s="7"/>
      <c r="Z589" s="7"/>
      <c r="AA589" s="7"/>
      <c r="AB589" s="4"/>
      <c r="AC589" s="7"/>
      <c r="AD589" s="7"/>
      <c r="AE589" s="7"/>
      <c r="AF589" s="7"/>
      <c r="AG589" s="7"/>
      <c r="AH589" s="7"/>
      <c r="AI589" s="8"/>
      <c r="AJ589" s="7"/>
      <c r="AK589" s="7"/>
      <c r="AL589" s="7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7"/>
      <c r="BB589" s="4"/>
      <c r="BC589" s="4"/>
      <c r="BD589" s="4"/>
      <c r="BE589" s="7"/>
      <c r="BF589" s="7"/>
      <c r="BG589" s="6"/>
      <c r="BH589" s="4"/>
      <c r="BI589" s="4"/>
      <c r="BJ589" s="4"/>
      <c r="BK589" s="4"/>
      <c r="BL589" s="6"/>
      <c r="BM589" s="6"/>
      <c r="BN589" s="6"/>
      <c r="BO589" s="6"/>
      <c r="BP589" s="6"/>
      <c r="BQ589" s="6"/>
      <c r="BR589" s="6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7"/>
      <c r="CD589" s="4"/>
      <c r="CE589" s="4"/>
      <c r="CF589" s="7"/>
      <c r="CG589" s="4"/>
      <c r="CH589" s="4"/>
      <c r="CI589" s="4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</row>
    <row r="590" spans="1:158" x14ac:dyDescent="0.25">
      <c r="A590" t="s">
        <v>93</v>
      </c>
      <c r="C590" s="5">
        <v>39806</v>
      </c>
      <c r="D590" s="4"/>
      <c r="E590" s="5"/>
      <c r="F590">
        <v>23</v>
      </c>
      <c r="G590" t="s">
        <v>78</v>
      </c>
      <c r="H590" s="6">
        <v>8.3000000000000007</v>
      </c>
      <c r="I590">
        <v>750</v>
      </c>
      <c r="J590" s="4">
        <f>1000000/H590/I590</f>
        <v>160.64257028112448</v>
      </c>
      <c r="K590" s="4"/>
      <c r="L590" s="7"/>
      <c r="M590" s="6">
        <v>9.1333333333333329</v>
      </c>
      <c r="N590" s="6"/>
      <c r="O590" s="6"/>
      <c r="P590" s="7"/>
      <c r="Q590" s="7"/>
      <c r="R590" s="7"/>
      <c r="S590" s="7"/>
      <c r="T590" s="7"/>
      <c r="U590" s="4"/>
      <c r="V590" s="7"/>
      <c r="W590" s="7"/>
      <c r="X590" s="7"/>
      <c r="Y590" s="7"/>
      <c r="Z590" s="7"/>
      <c r="AA590" s="7"/>
      <c r="AB590" s="4"/>
      <c r="AC590" s="7"/>
      <c r="AD590" s="7"/>
      <c r="AE590" s="7"/>
      <c r="AF590" s="7"/>
      <c r="AG590" s="7"/>
      <c r="AH590" s="7"/>
      <c r="AI590" s="8"/>
      <c r="AJ590" s="7"/>
      <c r="AK590" s="7"/>
      <c r="AL590" s="7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7"/>
      <c r="BB590" s="4"/>
      <c r="BC590" s="4"/>
      <c r="BD590" s="4"/>
      <c r="BE590" s="7"/>
      <c r="BF590" s="7"/>
      <c r="BG590" s="6"/>
      <c r="BH590" s="4"/>
      <c r="BI590" s="4"/>
      <c r="BJ590" s="4"/>
      <c r="BK590" s="4"/>
      <c r="BL590" s="6"/>
      <c r="BM590" s="6"/>
      <c r="BN590" s="6"/>
      <c r="BO590" s="6"/>
      <c r="BP590" s="6"/>
      <c r="BQ590" s="6"/>
      <c r="BR590" s="6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7"/>
      <c r="CD590" s="4"/>
      <c r="CE590" s="4"/>
      <c r="CF590" s="7"/>
      <c r="CG590" s="4"/>
      <c r="CH590" s="4"/>
      <c r="CI590" s="4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</row>
    <row r="591" spans="1:158" x14ac:dyDescent="0.25">
      <c r="A591" t="s">
        <v>93</v>
      </c>
      <c r="C591" s="5">
        <v>39813</v>
      </c>
      <c r="D591" s="4"/>
      <c r="E591" s="5"/>
      <c r="F591">
        <v>30</v>
      </c>
      <c r="G591" t="s">
        <v>78</v>
      </c>
      <c r="H591" s="6">
        <v>8.3000000000000007</v>
      </c>
      <c r="I591">
        <v>750</v>
      </c>
      <c r="J591" s="4">
        <f>1000000/H591/I591</f>
        <v>160.64257028112448</v>
      </c>
      <c r="K591" s="4"/>
      <c r="L591" s="7"/>
      <c r="M591" s="6">
        <v>11</v>
      </c>
      <c r="N591" s="6"/>
      <c r="O591" s="6"/>
      <c r="P591" s="7"/>
      <c r="Q591" s="7"/>
      <c r="R591" s="7"/>
      <c r="S591" s="7"/>
      <c r="T591" s="7"/>
      <c r="U591" s="4"/>
      <c r="V591" s="7"/>
      <c r="W591" s="7"/>
      <c r="X591" s="7"/>
      <c r="Y591" s="7"/>
      <c r="Z591" s="7"/>
      <c r="AA591" s="7"/>
      <c r="AB591" s="4"/>
      <c r="AC591" s="7"/>
      <c r="AD591" s="7"/>
      <c r="AE591" s="7"/>
      <c r="AF591" s="7"/>
      <c r="AG591" s="7"/>
      <c r="AH591" s="7"/>
      <c r="AI591" s="8"/>
      <c r="AJ591" s="7"/>
      <c r="AK591" s="7"/>
      <c r="AL591" s="7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7"/>
      <c r="BB591" s="4"/>
      <c r="BC591" s="4"/>
      <c r="BD591" s="4"/>
      <c r="BE591" s="7"/>
      <c r="BF591" s="7"/>
      <c r="BG591" s="6"/>
      <c r="BH591" s="4"/>
      <c r="BI591" s="4"/>
      <c r="BJ591" s="4"/>
      <c r="BK591" s="4"/>
      <c r="BL591" s="6"/>
      <c r="BM591" s="6"/>
      <c r="BN591" s="6"/>
      <c r="BO591" s="6"/>
      <c r="BP591" s="6"/>
      <c r="BQ591" s="6"/>
      <c r="BR591" s="6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7"/>
      <c r="CD591" s="4"/>
      <c r="CE591" s="4"/>
      <c r="CF591" s="7"/>
      <c r="CG591" s="4"/>
      <c r="CH591" s="4"/>
      <c r="CI591" s="4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</row>
    <row r="592" spans="1:158" x14ac:dyDescent="0.25">
      <c r="A592" t="s">
        <v>93</v>
      </c>
      <c r="C592" s="5">
        <v>39818</v>
      </c>
      <c r="D592" s="4"/>
      <c r="E592" s="5"/>
      <c r="F592">
        <v>35</v>
      </c>
      <c r="G592" t="s">
        <v>78</v>
      </c>
      <c r="H592" s="6">
        <v>8.3000000000000007</v>
      </c>
      <c r="I592">
        <v>750</v>
      </c>
      <c r="J592" s="4">
        <f>1000000/H592/I592</f>
        <v>160.64257028112448</v>
      </c>
      <c r="K592" s="4"/>
      <c r="L592" s="7"/>
      <c r="M592" s="7"/>
      <c r="N592" s="7"/>
      <c r="O592" s="7"/>
      <c r="P592" s="7"/>
      <c r="Q592" s="7"/>
      <c r="R592" s="7"/>
      <c r="S592" s="7"/>
      <c r="T592" s="7"/>
      <c r="U592" s="4"/>
      <c r="V592" s="7"/>
      <c r="W592" s="7"/>
      <c r="X592" s="7"/>
      <c r="Y592" s="7"/>
      <c r="Z592" s="7"/>
      <c r="AA592" s="7"/>
      <c r="AB592" s="4">
        <v>114.38120553117798</v>
      </c>
      <c r="AC592" s="7">
        <v>1.395519352185056</v>
      </c>
      <c r="AD592" s="7"/>
      <c r="AE592" s="7"/>
      <c r="AF592" s="7"/>
      <c r="AG592" s="7"/>
      <c r="AH592" s="7"/>
      <c r="AI592" s="8">
        <f>AC592/AB592</f>
        <v>1.2200600139720208E-2</v>
      </c>
      <c r="AJ592" s="7"/>
      <c r="AK592" s="7"/>
      <c r="AL592" s="7"/>
      <c r="AM592" s="4">
        <v>0</v>
      </c>
      <c r="AN592" s="4"/>
      <c r="AO592" s="4"/>
      <c r="AP592" s="4"/>
      <c r="AQ592" s="4">
        <v>0</v>
      </c>
      <c r="AR592" s="4"/>
      <c r="AS592" s="4"/>
      <c r="AT592" s="4"/>
      <c r="AU592" s="4"/>
      <c r="AV592" s="4"/>
      <c r="AW592" s="4"/>
      <c r="AX592" s="4">
        <v>0</v>
      </c>
      <c r="AY592" s="4">
        <v>0</v>
      </c>
      <c r="AZ592" s="4"/>
      <c r="BA592" s="7"/>
      <c r="BB592" s="4"/>
      <c r="BC592" s="4">
        <f>U592+AB592+AZ592</f>
        <v>114.38120553117798</v>
      </c>
      <c r="BD592" s="4"/>
      <c r="BE592" s="7">
        <f>AZ592/BC592</f>
        <v>0</v>
      </c>
      <c r="BF592" s="7"/>
      <c r="BG592" s="6"/>
      <c r="BH592" s="4"/>
      <c r="BI592" s="4"/>
      <c r="BJ592" s="4"/>
      <c r="BK592" s="4"/>
      <c r="BL592" s="6"/>
      <c r="BM592" s="6"/>
      <c r="BN592" s="6"/>
      <c r="BO592" s="6"/>
      <c r="BP592" s="7">
        <f>U592/BC592</f>
        <v>0</v>
      </c>
      <c r="BQ592" s="7">
        <f>AB592/BC592</f>
        <v>1</v>
      </c>
      <c r="BR592" s="7">
        <f>AZ592/BC592</f>
        <v>0</v>
      </c>
      <c r="BS592" s="4">
        <v>227.51136911724114</v>
      </c>
      <c r="BT592" s="4">
        <v>227.51136911724114</v>
      </c>
      <c r="BU592" s="4">
        <v>0</v>
      </c>
      <c r="BV592" s="4">
        <v>0</v>
      </c>
      <c r="BW592" s="4"/>
      <c r="BX592" s="4"/>
      <c r="BY592" s="4"/>
      <c r="BZ592" s="4"/>
      <c r="CA592" s="4">
        <v>0</v>
      </c>
      <c r="CB592" s="4"/>
      <c r="CC592" s="7"/>
      <c r="CD592" s="4"/>
      <c r="CE592" s="4"/>
      <c r="CF592" s="7"/>
      <c r="CG592" s="4"/>
      <c r="CH592" s="4"/>
      <c r="CI592" s="4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</row>
    <row r="593" spans="1:158" x14ac:dyDescent="0.25">
      <c r="A593" t="s">
        <v>93</v>
      </c>
      <c r="C593" s="5">
        <v>39819</v>
      </c>
      <c r="D593" s="4"/>
      <c r="E593" s="5"/>
      <c r="F593">
        <v>36</v>
      </c>
      <c r="G593" t="s">
        <v>78</v>
      </c>
      <c r="H593" s="6">
        <v>8.3000000000000007</v>
      </c>
      <c r="I593">
        <v>750</v>
      </c>
      <c r="J593" s="4">
        <f>1000000/H593/I593</f>
        <v>160.64257028112448</v>
      </c>
      <c r="K593" s="4"/>
      <c r="L593" s="7"/>
      <c r="M593" s="6">
        <v>13.95</v>
      </c>
      <c r="N593" s="6"/>
      <c r="O593" s="6"/>
      <c r="P593" s="7"/>
      <c r="Q593" s="7"/>
      <c r="R593" s="7"/>
      <c r="S593" s="7"/>
      <c r="T593" s="7"/>
      <c r="U593" s="4"/>
      <c r="V593" s="7"/>
      <c r="W593" s="7"/>
      <c r="X593" s="7"/>
      <c r="Y593" s="7"/>
      <c r="Z593" s="7"/>
      <c r="AA593" s="7"/>
      <c r="AB593" s="4"/>
      <c r="AC593" s="7"/>
      <c r="AD593" s="7"/>
      <c r="AE593" s="7"/>
      <c r="AF593" s="7"/>
      <c r="AG593" s="7"/>
      <c r="AH593" s="7"/>
      <c r="AI593" s="8"/>
      <c r="AJ593" s="7"/>
      <c r="AK593" s="7"/>
      <c r="AL593" s="7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7"/>
      <c r="BB593" s="4"/>
      <c r="BC593" s="4"/>
      <c r="BD593" s="4"/>
      <c r="BE593" s="7"/>
      <c r="BF593" s="7"/>
      <c r="BG593" s="6"/>
      <c r="BH593" s="4"/>
      <c r="BI593" s="4"/>
      <c r="BJ593" s="4"/>
      <c r="BK593" s="4"/>
      <c r="BL593" s="6"/>
      <c r="BM593" s="6"/>
      <c r="BN593" s="6"/>
      <c r="BO593" s="6"/>
      <c r="BP593" s="6"/>
      <c r="BQ593" s="6"/>
      <c r="BR593" s="6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7"/>
      <c r="CD593" s="4"/>
      <c r="CE593" s="4"/>
      <c r="CF593" s="7"/>
      <c r="CG593" s="4"/>
      <c r="CH593" s="4"/>
      <c r="CI593" s="4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</row>
    <row r="594" spans="1:158" x14ac:dyDescent="0.25">
      <c r="A594" t="s">
        <v>93</v>
      </c>
      <c r="C594" s="5">
        <v>39825</v>
      </c>
      <c r="D594" s="4">
        <v>5</v>
      </c>
      <c r="E594" t="s">
        <v>164</v>
      </c>
      <c r="F594">
        <v>42</v>
      </c>
      <c r="G594" t="s">
        <v>78</v>
      </c>
      <c r="H594" s="6">
        <v>8.3000000000000007</v>
      </c>
      <c r="I594">
        <v>750</v>
      </c>
      <c r="J594" s="4">
        <f>1000000/H594/I594</f>
        <v>160.64257028112448</v>
      </c>
      <c r="K594" s="4"/>
      <c r="L594" s="7"/>
      <c r="M594" s="7"/>
      <c r="N594" s="7"/>
      <c r="O594" s="7"/>
      <c r="P594" s="7"/>
      <c r="Q594" s="7"/>
      <c r="R594" s="7"/>
      <c r="S594" s="7"/>
      <c r="T594" s="7"/>
      <c r="U594" s="4">
        <v>204.12341490065248</v>
      </c>
      <c r="V594" s="7"/>
      <c r="W594" s="7"/>
      <c r="X594" s="7"/>
      <c r="Y594" s="7"/>
      <c r="Z594" s="7"/>
      <c r="AA594" s="7"/>
      <c r="AB594" s="4">
        <v>175.32980175656607</v>
      </c>
      <c r="AC594" s="7">
        <v>3.7488861092383066</v>
      </c>
      <c r="AD594" s="7"/>
      <c r="AE594" s="7"/>
      <c r="AF594" s="7"/>
      <c r="AG594" s="7"/>
      <c r="AH594" s="7"/>
      <c r="AI594" s="8">
        <f>AC594/AB594</f>
        <v>2.1381910386480612E-2</v>
      </c>
      <c r="AJ594" s="7"/>
      <c r="AK594" s="7"/>
      <c r="AL594" s="7"/>
      <c r="AM594" s="4">
        <v>21.0971075893947</v>
      </c>
      <c r="AN594" s="4"/>
      <c r="AO594" s="4"/>
      <c r="AP594" s="4"/>
      <c r="AQ594" s="4">
        <v>2.3121648754266082</v>
      </c>
      <c r="AR594" s="4"/>
      <c r="AS594" s="4"/>
      <c r="AT594" s="4"/>
      <c r="AU594" s="4"/>
      <c r="AV594" s="4"/>
      <c r="AW594" s="4"/>
      <c r="AX594" s="4">
        <v>0</v>
      </c>
      <c r="AY594" s="4">
        <v>0</v>
      </c>
      <c r="AZ594" s="4">
        <v>23.409272464821306</v>
      </c>
      <c r="BA594" s="7"/>
      <c r="BB594" s="4"/>
      <c r="BC594" s="4">
        <f>U594+AB594+AZ594</f>
        <v>402.86248912203985</v>
      </c>
      <c r="BD594" s="4"/>
      <c r="BE594" s="7">
        <f>AZ594/BC594</f>
        <v>5.8107352004494753E-2</v>
      </c>
      <c r="BF594" s="7"/>
      <c r="BG594" s="6"/>
      <c r="BH594" s="4"/>
      <c r="BI594" s="4"/>
      <c r="BJ594" s="4"/>
      <c r="BK594" s="4"/>
      <c r="BL594" s="6"/>
      <c r="BM594" s="6"/>
      <c r="BN594" s="6"/>
      <c r="BO594" s="6"/>
      <c r="BP594" s="7">
        <f>U594/BC594</f>
        <v>0.50668260364845485</v>
      </c>
      <c r="BQ594" s="7">
        <f>AB594/BC594</f>
        <v>0.43521004434705041</v>
      </c>
      <c r="BR594" s="7">
        <f>AZ594/BC594</f>
        <v>5.8107352004494753E-2</v>
      </c>
      <c r="BS594" s="4">
        <v>196.93081672551736</v>
      </c>
      <c r="BT594" s="4">
        <v>191.3228619585787</v>
      </c>
      <c r="BU594" s="4">
        <v>5.6079547669386622</v>
      </c>
      <c r="BV594" s="4">
        <v>0</v>
      </c>
      <c r="BW594" s="4"/>
      <c r="BX594" s="4"/>
      <c r="BY594" s="4"/>
      <c r="BZ594" s="4"/>
      <c r="CA594" s="4">
        <v>0</v>
      </c>
      <c r="CB594" s="4"/>
      <c r="CC594" s="7"/>
      <c r="CD594" s="4"/>
      <c r="CE594" s="4"/>
      <c r="CF594" s="7"/>
      <c r="CG594" s="4"/>
      <c r="CH594" s="4"/>
      <c r="CI594" s="4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</row>
    <row r="595" spans="1:158" x14ac:dyDescent="0.25">
      <c r="A595" t="s">
        <v>93</v>
      </c>
      <c r="C595" s="5">
        <v>39827</v>
      </c>
      <c r="D595" s="4"/>
      <c r="E595" s="5"/>
      <c r="F595">
        <v>44</v>
      </c>
      <c r="G595" t="s">
        <v>78</v>
      </c>
      <c r="H595" s="6">
        <v>8.3000000000000007</v>
      </c>
      <c r="I595">
        <v>750</v>
      </c>
      <c r="J595" s="4">
        <f>1000000/H595/I595</f>
        <v>160.64257028112448</v>
      </c>
      <c r="K595" s="4"/>
      <c r="L595" s="7"/>
      <c r="M595" s="6">
        <v>15.6</v>
      </c>
      <c r="N595" s="6"/>
      <c r="O595" s="6"/>
      <c r="P595" s="7"/>
      <c r="Q595" s="7"/>
      <c r="R595" s="7"/>
      <c r="S595" s="7"/>
      <c r="T595" s="7"/>
      <c r="U595" s="4"/>
      <c r="V595" s="7"/>
      <c r="W595" s="7"/>
      <c r="X595" s="7"/>
      <c r="Y595" s="7"/>
      <c r="Z595" s="7"/>
      <c r="AA595" s="7"/>
      <c r="AB595" s="4"/>
      <c r="AC595" s="7"/>
      <c r="AD595" s="7"/>
      <c r="AE595" s="7"/>
      <c r="AF595" s="7"/>
      <c r="AG595" s="7"/>
      <c r="AH595" s="7"/>
      <c r="AI595" s="8"/>
      <c r="AJ595" s="7"/>
      <c r="AK595" s="7"/>
      <c r="AL595" s="7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7"/>
      <c r="BB595" s="4"/>
      <c r="BC595" s="4"/>
      <c r="BD595" s="4"/>
      <c r="BE595" s="7"/>
      <c r="BF595" s="7"/>
      <c r="BG595" s="6"/>
      <c r="BH595" s="4"/>
      <c r="BI595" s="4"/>
      <c r="BJ595" s="4"/>
      <c r="BK595" s="4"/>
      <c r="BL595" s="6"/>
      <c r="BM595" s="6"/>
      <c r="BN595" s="6"/>
      <c r="BO595" s="6"/>
      <c r="BP595" s="6"/>
      <c r="BQ595" s="6"/>
      <c r="BR595" s="6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7"/>
      <c r="CD595" s="4"/>
      <c r="CE595" s="4"/>
      <c r="CF595" s="7"/>
      <c r="CG595" s="4"/>
      <c r="CH595" s="4"/>
      <c r="CI595" s="4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</row>
    <row r="596" spans="1:158" x14ac:dyDescent="0.25">
      <c r="A596" t="s">
        <v>93</v>
      </c>
      <c r="C596" s="5">
        <v>39833</v>
      </c>
      <c r="D596" s="4"/>
      <c r="E596" s="5"/>
      <c r="F596">
        <v>50</v>
      </c>
      <c r="G596" t="s">
        <v>78</v>
      </c>
      <c r="H596" s="6">
        <v>8.3000000000000007</v>
      </c>
      <c r="I596">
        <v>750</v>
      </c>
      <c r="J596" s="4">
        <f>1000000/H596/I596</f>
        <v>160.64257028112448</v>
      </c>
      <c r="K596" s="4"/>
      <c r="L596" s="7"/>
      <c r="M596" s="6">
        <v>17.899999999999999</v>
      </c>
      <c r="N596" s="6"/>
      <c r="O596" s="6"/>
      <c r="P596" s="7"/>
      <c r="Q596" s="7"/>
      <c r="R596" s="7"/>
      <c r="S596" s="7"/>
      <c r="T596" s="7"/>
      <c r="U596" s="4"/>
      <c r="V596" s="7"/>
      <c r="W596" s="7"/>
      <c r="X596" s="7"/>
      <c r="Y596" s="7"/>
      <c r="Z596" s="7"/>
      <c r="AA596" s="7"/>
      <c r="AB596" s="4"/>
      <c r="AC596" s="7"/>
      <c r="AD596" s="7"/>
      <c r="AE596" s="7"/>
      <c r="AF596" s="7"/>
      <c r="AG596" s="7"/>
      <c r="AH596" s="7"/>
      <c r="AI596" s="8"/>
      <c r="AJ596" s="7"/>
      <c r="AK596" s="7"/>
      <c r="AL596" s="7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7"/>
      <c r="BB596" s="4"/>
      <c r="BC596" s="4"/>
      <c r="BD596" s="4"/>
      <c r="BE596" s="7"/>
      <c r="BF596" s="7"/>
      <c r="BG596" s="6"/>
      <c r="BH596" s="4"/>
      <c r="BI596" s="4"/>
      <c r="BJ596" s="4"/>
      <c r="BK596" s="4"/>
      <c r="BL596" s="6"/>
      <c r="BM596" s="6"/>
      <c r="BN596" s="6"/>
      <c r="BO596" s="6"/>
      <c r="BP596" s="6"/>
      <c r="BQ596" s="6"/>
      <c r="BR596" s="6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7"/>
      <c r="CD596" s="4"/>
      <c r="CE596" s="4"/>
      <c r="CF596" s="7"/>
      <c r="CG596" s="4"/>
      <c r="CH596" s="4"/>
      <c r="CI596" s="4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</row>
    <row r="597" spans="1:158" x14ac:dyDescent="0.25">
      <c r="A597" t="s">
        <v>93</v>
      </c>
      <c r="C597" s="5">
        <v>39840</v>
      </c>
      <c r="D597" s="4"/>
      <c r="E597" s="5"/>
      <c r="F597">
        <v>57</v>
      </c>
      <c r="G597" t="s">
        <v>78</v>
      </c>
      <c r="H597" s="6">
        <v>8.3000000000000007</v>
      </c>
      <c r="I597">
        <v>750</v>
      </c>
      <c r="J597" s="4">
        <f>1000000/H597/I597</f>
        <v>160.64257028112448</v>
      </c>
      <c r="K597" s="4"/>
      <c r="L597" s="7"/>
      <c r="M597" s="6">
        <v>19.399999999999999</v>
      </c>
      <c r="N597" s="6"/>
      <c r="O597" s="6"/>
      <c r="P597" s="7"/>
      <c r="Q597" s="7"/>
      <c r="R597" s="7"/>
      <c r="S597" s="7"/>
      <c r="T597" s="7"/>
      <c r="U597" s="4"/>
      <c r="V597" s="7"/>
      <c r="W597" s="7"/>
      <c r="X597" s="7"/>
      <c r="Y597" s="7"/>
      <c r="Z597" s="7"/>
      <c r="AA597" s="7"/>
      <c r="AB597" s="4"/>
      <c r="AC597" s="7"/>
      <c r="AD597" s="7"/>
      <c r="AE597" s="7"/>
      <c r="AF597" s="7"/>
      <c r="AG597" s="7"/>
      <c r="AH597" s="7"/>
      <c r="AI597" s="8"/>
      <c r="AJ597" s="7"/>
      <c r="AK597" s="7"/>
      <c r="AL597" s="7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7"/>
      <c r="BB597" s="4"/>
      <c r="BC597" s="4"/>
      <c r="BD597" s="4"/>
      <c r="BE597" s="7"/>
      <c r="BF597" s="7"/>
      <c r="BG597" s="6"/>
      <c r="BH597" s="4"/>
      <c r="BI597" s="4"/>
      <c r="BJ597" s="4"/>
      <c r="BK597" s="4"/>
      <c r="BL597" s="6"/>
      <c r="BM597" s="6"/>
      <c r="BN597" s="6"/>
      <c r="BO597" s="6"/>
      <c r="BP597" s="6"/>
      <c r="BQ597" s="6"/>
      <c r="BR597" s="6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7"/>
      <c r="CD597" s="4"/>
      <c r="CE597" s="4"/>
      <c r="CF597" s="7"/>
      <c r="CG597" s="4"/>
      <c r="CH597" s="4"/>
      <c r="CI597" s="4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</row>
    <row r="598" spans="1:158" x14ac:dyDescent="0.25">
      <c r="A598" t="s">
        <v>93</v>
      </c>
      <c r="C598" s="5">
        <v>39841</v>
      </c>
      <c r="D598" s="4"/>
      <c r="E598" s="5"/>
      <c r="F598">
        <v>58</v>
      </c>
      <c r="G598" t="s">
        <v>78</v>
      </c>
      <c r="H598" s="6">
        <v>8.3000000000000007</v>
      </c>
      <c r="I598">
        <v>750</v>
      </c>
      <c r="J598" s="4">
        <f>1000000/H598/I598</f>
        <v>160.64257028112448</v>
      </c>
      <c r="K598" s="4"/>
      <c r="L598" s="7"/>
      <c r="M598" s="7"/>
      <c r="N598" s="7"/>
      <c r="O598" s="7"/>
      <c r="P598" s="7"/>
      <c r="Q598" s="7"/>
      <c r="R598" s="7"/>
      <c r="S598" s="7"/>
      <c r="T598" s="7"/>
      <c r="U598" s="4">
        <v>321.88136583074692</v>
      </c>
      <c r="V598" s="7"/>
      <c r="W598" s="7"/>
      <c r="X598" s="7"/>
      <c r="Y598" s="7"/>
      <c r="Z598" s="7"/>
      <c r="AA598" s="7"/>
      <c r="AB598" s="4">
        <v>218.14895299328128</v>
      </c>
      <c r="AC598" s="7">
        <v>3.9367623439628341</v>
      </c>
      <c r="AD598" s="7"/>
      <c r="AE598" s="7"/>
      <c r="AF598" s="7"/>
      <c r="AG598" s="7"/>
      <c r="AH598" s="7"/>
      <c r="AI598" s="8">
        <f>AC598/AB598</f>
        <v>1.8046212415624482E-2</v>
      </c>
      <c r="AJ598" s="7"/>
      <c r="AK598" s="7"/>
      <c r="AL598" s="7"/>
      <c r="AM598" s="4">
        <v>21.110752977061743</v>
      </c>
      <c r="AN598" s="4"/>
      <c r="AO598" s="4"/>
      <c r="AP598" s="4"/>
      <c r="AQ598" s="4">
        <v>27.554054960545425</v>
      </c>
      <c r="AR598" s="4"/>
      <c r="AS598" s="4"/>
      <c r="AT598" s="4"/>
      <c r="AU598" s="4"/>
      <c r="AV598" s="4"/>
      <c r="AW598" s="4"/>
      <c r="AX598" s="4">
        <v>0</v>
      </c>
      <c r="AY598" s="4">
        <v>0</v>
      </c>
      <c r="AZ598" s="4">
        <v>48.664807937607165</v>
      </c>
      <c r="BA598" s="7"/>
      <c r="BB598" s="4"/>
      <c r="BC598" s="4">
        <f>U598+AB598+AZ598</f>
        <v>588.69512676163538</v>
      </c>
      <c r="BD598" s="4"/>
      <c r="BE598" s="7">
        <f>AZ598/BC598</f>
        <v>8.2665552550618804E-2</v>
      </c>
      <c r="BF598" s="7"/>
      <c r="BG598" s="6"/>
      <c r="BH598" s="4"/>
      <c r="BI598" s="4"/>
      <c r="BJ598" s="4"/>
      <c r="BK598" s="4"/>
      <c r="BL598" s="6"/>
      <c r="BM598" s="6"/>
      <c r="BN598" s="6"/>
      <c r="BO598" s="6"/>
      <c r="BP598" s="7">
        <f>U598/BC598</f>
        <v>0.54677090262559236</v>
      </c>
      <c r="BQ598" s="7">
        <f>AB598/BC598</f>
        <v>0.37056354482378878</v>
      </c>
      <c r="BR598" s="7">
        <f>AZ598/BC598</f>
        <v>8.2665552550618804E-2</v>
      </c>
      <c r="BS598" s="4">
        <v>163.27585785003487</v>
      </c>
      <c r="BT598" s="4">
        <v>128.95886776335669</v>
      </c>
      <c r="BU598" s="4">
        <v>34.316990086678167</v>
      </c>
      <c r="BV598" s="4">
        <v>0</v>
      </c>
      <c r="BW598" s="4"/>
      <c r="BX598" s="4"/>
      <c r="BY598" s="4"/>
      <c r="BZ598" s="4"/>
      <c r="CA598" s="4">
        <v>0</v>
      </c>
      <c r="CB598" s="4"/>
      <c r="CC598" s="7"/>
      <c r="CD598" s="4"/>
      <c r="CE598" s="4"/>
      <c r="CF598" s="7"/>
      <c r="CG598" s="4"/>
      <c r="CH598" s="4"/>
      <c r="CI598" s="4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</row>
    <row r="599" spans="1:158" x14ac:dyDescent="0.25">
      <c r="A599" t="s">
        <v>93</v>
      </c>
      <c r="C599" s="5">
        <v>39848</v>
      </c>
      <c r="D599" s="4"/>
      <c r="E599" s="5"/>
      <c r="F599">
        <v>65</v>
      </c>
      <c r="G599" t="s">
        <v>78</v>
      </c>
      <c r="H599" s="6">
        <v>8.3000000000000007</v>
      </c>
      <c r="I599">
        <v>750</v>
      </c>
      <c r="J599" s="4">
        <f>1000000/H599/I599</f>
        <v>160.64257028112448</v>
      </c>
      <c r="K599" s="4"/>
      <c r="L599" s="7"/>
      <c r="M599" s="6">
        <v>19</v>
      </c>
      <c r="N599" s="6"/>
      <c r="O599" s="6"/>
      <c r="P599" s="7"/>
      <c r="Q599" s="7"/>
      <c r="R599" s="7"/>
      <c r="S599" s="7"/>
      <c r="T599" s="7"/>
      <c r="U599" s="4"/>
      <c r="V599" s="7"/>
      <c r="W599" s="7"/>
      <c r="X599" s="7"/>
      <c r="Y599" s="7"/>
      <c r="Z599" s="7"/>
      <c r="AA599" s="7"/>
      <c r="AB599" s="4"/>
      <c r="AC599" s="7"/>
      <c r="AD599" s="7"/>
      <c r="AE599" s="7"/>
      <c r="AF599" s="7"/>
      <c r="AG599" s="7"/>
      <c r="AH599" s="7"/>
      <c r="AI599" s="8"/>
      <c r="AJ599" s="7"/>
      <c r="AK599" s="7"/>
      <c r="AL599" s="7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7"/>
      <c r="BB599" s="4"/>
      <c r="BC599" s="4"/>
      <c r="BD599" s="4"/>
      <c r="BE599" s="7"/>
      <c r="BF599" s="7"/>
      <c r="BG599" s="6"/>
      <c r="BH599" s="4"/>
      <c r="BI599" s="4"/>
      <c r="BJ599" s="4"/>
      <c r="BK599" s="4"/>
      <c r="BL599" s="6"/>
      <c r="BM599" s="6"/>
      <c r="BN599" s="6"/>
      <c r="BO599" s="6"/>
      <c r="BP599" s="6"/>
      <c r="BQ599" s="6"/>
      <c r="BR599" s="6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7"/>
      <c r="CD599" s="4"/>
      <c r="CE599" s="4"/>
      <c r="CF599" s="7"/>
      <c r="CG599" s="4"/>
      <c r="CH599" s="4"/>
      <c r="CI599" s="4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</row>
    <row r="600" spans="1:158" x14ac:dyDescent="0.25">
      <c r="A600" t="s">
        <v>93</v>
      </c>
      <c r="C600" s="5">
        <v>39853</v>
      </c>
      <c r="D600" s="4">
        <v>6</v>
      </c>
      <c r="E600" s="5" t="s">
        <v>183</v>
      </c>
      <c r="F600">
        <v>70</v>
      </c>
      <c r="G600" t="s">
        <v>78</v>
      </c>
      <c r="H600" s="6">
        <v>8.3000000000000007</v>
      </c>
      <c r="I600">
        <v>750</v>
      </c>
      <c r="J600" s="4">
        <f>1000000/H600/I600</f>
        <v>160.64257028112448</v>
      </c>
      <c r="K600" s="4"/>
      <c r="L600" s="7"/>
      <c r="M600" s="7"/>
      <c r="N600" s="7"/>
      <c r="O600" s="7"/>
      <c r="P600" s="7"/>
      <c r="Q600" s="7"/>
      <c r="R600" s="7"/>
      <c r="S600" s="7"/>
      <c r="T600" s="7"/>
      <c r="U600" s="4">
        <v>373.81068005468154</v>
      </c>
      <c r="V600" s="7"/>
      <c r="W600" s="7"/>
      <c r="X600" s="7"/>
      <c r="Y600" s="7"/>
      <c r="Z600" s="7"/>
      <c r="AA600" s="7"/>
      <c r="AB600" s="4">
        <v>201.8673678801552</v>
      </c>
      <c r="AC600" s="7">
        <v>4.5736193928957141</v>
      </c>
      <c r="AD600" s="7"/>
      <c r="AE600" s="7"/>
      <c r="AF600" s="7"/>
      <c r="AG600" s="7"/>
      <c r="AH600" s="7"/>
      <c r="AI600" s="8">
        <f>AC600/AB600</f>
        <v>2.2656556336589202E-2</v>
      </c>
      <c r="AJ600" s="7"/>
      <c r="AK600" s="7"/>
      <c r="AL600" s="7"/>
      <c r="AM600" s="4">
        <v>3.8330485333967119</v>
      </c>
      <c r="AN600" s="4"/>
      <c r="AO600" s="4"/>
      <c r="AP600" s="4"/>
      <c r="AQ600" s="4">
        <v>78.101047250421146</v>
      </c>
      <c r="AR600" s="4"/>
      <c r="AS600" s="4"/>
      <c r="AT600" s="4"/>
      <c r="AU600" s="4"/>
      <c r="AV600" s="4"/>
      <c r="AW600" s="4"/>
      <c r="AX600" s="4">
        <v>0</v>
      </c>
      <c r="AY600" s="4">
        <v>0</v>
      </c>
      <c r="AZ600" s="4">
        <v>81.934095783817867</v>
      </c>
      <c r="BA600" s="7"/>
      <c r="BB600" s="4"/>
      <c r="BC600" s="4">
        <f>U600+AB600+AZ600</f>
        <v>657.61214371865458</v>
      </c>
      <c r="BD600" s="4"/>
      <c r="BE600" s="7">
        <f>AZ600/BC600</f>
        <v>0.12459334360904326</v>
      </c>
      <c r="BF600" s="7"/>
      <c r="BG600" s="6"/>
      <c r="BH600" s="4"/>
      <c r="BI600" s="4"/>
      <c r="BJ600" s="4"/>
      <c r="BK600" s="4"/>
      <c r="BL600" s="6"/>
      <c r="BM600" s="6"/>
      <c r="BN600" s="6"/>
      <c r="BO600" s="6"/>
      <c r="BP600" s="7">
        <f>U600/BC600</f>
        <v>0.56843640073442514</v>
      </c>
      <c r="BQ600" s="7">
        <f>AB600/BC600</f>
        <v>0.30697025565653158</v>
      </c>
      <c r="BR600" s="7">
        <f>AZ600/BC600</f>
        <v>0.12459334360904326</v>
      </c>
      <c r="BS600" s="4">
        <v>83.319689400047437</v>
      </c>
      <c r="BT600" s="4">
        <v>33.569376619558142</v>
      </c>
      <c r="BU600" s="4">
        <v>49.750312780489296</v>
      </c>
      <c r="BV600" s="4">
        <v>0</v>
      </c>
      <c r="BW600" s="4"/>
      <c r="BX600" s="4"/>
      <c r="BY600" s="4"/>
      <c r="BZ600" s="4"/>
      <c r="CA600" s="4">
        <v>0</v>
      </c>
      <c r="CB600" s="4"/>
      <c r="CC600" s="7"/>
      <c r="CD600" s="4"/>
      <c r="CE600" s="4"/>
      <c r="CF600" s="7"/>
      <c r="CG600" s="4"/>
      <c r="CH600" s="4"/>
      <c r="CI600" s="4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</row>
    <row r="601" spans="1:158" x14ac:dyDescent="0.25">
      <c r="A601" t="s">
        <v>93</v>
      </c>
      <c r="C601" s="5">
        <v>39854</v>
      </c>
      <c r="D601" s="4"/>
      <c r="E601" s="5"/>
      <c r="F601">
        <v>71</v>
      </c>
      <c r="G601" t="s">
        <v>78</v>
      </c>
      <c r="H601" s="6">
        <v>8.3000000000000007</v>
      </c>
      <c r="I601">
        <v>750</v>
      </c>
      <c r="J601" s="4">
        <f>1000000/H601/I601</f>
        <v>160.64257028112448</v>
      </c>
      <c r="K601" s="4"/>
      <c r="L601" s="7"/>
      <c r="M601" s="6">
        <v>20.5</v>
      </c>
      <c r="N601" s="6"/>
      <c r="O601" s="6"/>
      <c r="P601" s="7"/>
      <c r="Q601" s="7"/>
      <c r="R601" s="7"/>
      <c r="S601" s="7"/>
      <c r="T601" s="7"/>
      <c r="U601" s="4"/>
      <c r="V601" s="7"/>
      <c r="W601" s="7"/>
      <c r="X601" s="7"/>
      <c r="Y601" s="7"/>
      <c r="Z601" s="7"/>
      <c r="AA601" s="7"/>
      <c r="AB601" s="4"/>
      <c r="AC601" s="7"/>
      <c r="AD601" s="7"/>
      <c r="AE601" s="7"/>
      <c r="AF601" s="7"/>
      <c r="AG601" s="7"/>
      <c r="AH601" s="7"/>
      <c r="AI601" s="8"/>
      <c r="AJ601" s="7"/>
      <c r="AK601" s="7"/>
      <c r="AL601" s="7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7"/>
      <c r="BB601" s="4"/>
      <c r="BC601" s="4"/>
      <c r="BD601" s="4"/>
      <c r="BE601" s="7"/>
      <c r="BF601" s="7"/>
      <c r="BG601" s="6"/>
      <c r="BH601" s="4"/>
      <c r="BI601" s="4"/>
      <c r="BJ601" s="4"/>
      <c r="BK601" s="4"/>
      <c r="BL601" s="6"/>
      <c r="BM601" s="6"/>
      <c r="BN601" s="6"/>
      <c r="BO601" s="6"/>
      <c r="BP601" s="6"/>
      <c r="BQ601" s="6"/>
      <c r="BR601" s="6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7"/>
      <c r="CD601" s="4"/>
      <c r="CE601" s="4"/>
      <c r="CF601" s="7"/>
      <c r="CG601" s="4"/>
      <c r="CH601" s="4"/>
      <c r="CI601" s="4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</row>
    <row r="602" spans="1:158" x14ac:dyDescent="0.25">
      <c r="A602" t="s">
        <v>93</v>
      </c>
      <c r="C602" s="5">
        <v>39860</v>
      </c>
      <c r="D602" s="4"/>
      <c r="E602" s="5"/>
      <c r="F602">
        <v>77</v>
      </c>
      <c r="G602" t="s">
        <v>78</v>
      </c>
      <c r="H602" s="6">
        <v>8.3000000000000007</v>
      </c>
      <c r="I602">
        <v>750</v>
      </c>
      <c r="J602" s="4">
        <f>1000000/H602/I602</f>
        <v>160.64257028112448</v>
      </c>
      <c r="K602" s="4"/>
      <c r="L602" s="7"/>
      <c r="M602" s="6">
        <v>21.8</v>
      </c>
      <c r="N602" s="6"/>
      <c r="O602" s="6"/>
      <c r="P602" s="7"/>
      <c r="Q602" s="7"/>
      <c r="R602" s="7"/>
      <c r="S602" s="7"/>
      <c r="T602" s="7"/>
      <c r="U602" s="4"/>
      <c r="V602" s="7"/>
      <c r="W602" s="7"/>
      <c r="X602" s="7"/>
      <c r="Y602" s="7"/>
      <c r="Z602" s="7"/>
      <c r="AA602" s="7"/>
      <c r="AB602" s="4"/>
      <c r="AC602" s="7"/>
      <c r="AD602" s="7"/>
      <c r="AE602" s="7"/>
      <c r="AF602" s="7"/>
      <c r="AG602" s="7"/>
      <c r="AH602" s="7"/>
      <c r="AI602" s="8"/>
      <c r="AJ602" s="7"/>
      <c r="AK602" s="7"/>
      <c r="AL602" s="7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7"/>
      <c r="BB602" s="4"/>
      <c r="BC602" s="4"/>
      <c r="BD602" s="4"/>
      <c r="BE602" s="7"/>
      <c r="BF602" s="7"/>
      <c r="BG602" s="6"/>
      <c r="BH602" s="4"/>
      <c r="BI602" s="4"/>
      <c r="BJ602" s="4"/>
      <c r="BK602" s="4"/>
      <c r="BL602" s="6"/>
      <c r="BM602" s="6"/>
      <c r="BN602" s="6"/>
      <c r="BO602" s="6"/>
      <c r="BP602" s="6"/>
      <c r="BQ602" s="6"/>
      <c r="BR602" s="6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7"/>
      <c r="CD602" s="4"/>
      <c r="CE602" s="4"/>
      <c r="CF602" s="7"/>
      <c r="CG602" s="4"/>
      <c r="CH602" s="4"/>
      <c r="CI602" s="4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</row>
    <row r="603" spans="1:158" x14ac:dyDescent="0.25">
      <c r="A603" t="s">
        <v>93</v>
      </c>
      <c r="C603" s="5">
        <v>39874</v>
      </c>
      <c r="D603" s="4"/>
      <c r="E603" s="5"/>
      <c r="F603">
        <v>91</v>
      </c>
      <c r="G603" t="s">
        <v>78</v>
      </c>
      <c r="H603" s="6">
        <v>8.3000000000000007</v>
      </c>
      <c r="I603">
        <v>750</v>
      </c>
      <c r="J603" s="4">
        <f>1000000/H603/I603</f>
        <v>160.64257028112448</v>
      </c>
      <c r="K603" s="4"/>
      <c r="L603" s="7"/>
      <c r="M603" s="6">
        <v>25.2</v>
      </c>
      <c r="N603" s="6"/>
      <c r="O603" s="6"/>
      <c r="P603" s="7"/>
      <c r="Q603" s="7"/>
      <c r="R603" s="7"/>
      <c r="S603" s="7"/>
      <c r="T603" s="7"/>
      <c r="U603" s="4"/>
      <c r="V603" s="7"/>
      <c r="W603" s="7"/>
      <c r="X603" s="7"/>
      <c r="Y603" s="7"/>
      <c r="Z603" s="7"/>
      <c r="AA603" s="7"/>
      <c r="AB603" s="4"/>
      <c r="AC603" s="7"/>
      <c r="AD603" s="7"/>
      <c r="AE603" s="7"/>
      <c r="AF603" s="7"/>
      <c r="AG603" s="7"/>
      <c r="AH603" s="7"/>
      <c r="AI603" s="8"/>
      <c r="AJ603" s="7"/>
      <c r="AK603" s="7"/>
      <c r="AL603" s="7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7"/>
      <c r="BB603" s="4"/>
      <c r="BC603" s="4"/>
      <c r="BD603" s="4"/>
      <c r="BE603" s="7"/>
      <c r="BF603" s="7"/>
      <c r="BG603" s="6"/>
      <c r="BH603" s="4"/>
      <c r="BI603" s="4"/>
      <c r="BJ603" s="4"/>
      <c r="BK603" s="4"/>
      <c r="BL603" s="6"/>
      <c r="BM603" s="6"/>
      <c r="BN603" s="6"/>
      <c r="BO603" s="6"/>
      <c r="BP603" s="6"/>
      <c r="BQ603" s="6"/>
      <c r="BR603" s="6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7"/>
      <c r="CD603" s="4"/>
      <c r="CE603" s="4"/>
      <c r="CF603" s="7"/>
      <c r="CG603" s="4"/>
      <c r="CH603" s="4"/>
      <c r="CI603" s="4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</row>
    <row r="604" spans="1:158" x14ac:dyDescent="0.25">
      <c r="A604" t="s">
        <v>93</v>
      </c>
      <c r="C604" s="5">
        <v>39875</v>
      </c>
      <c r="D604" s="4"/>
      <c r="E604" s="5"/>
      <c r="F604">
        <v>92</v>
      </c>
      <c r="G604" t="s">
        <v>78</v>
      </c>
      <c r="H604" s="6">
        <v>8.3000000000000007</v>
      </c>
      <c r="I604">
        <v>750</v>
      </c>
      <c r="J604" s="4">
        <f>1000000/H604/I604</f>
        <v>160.64257028112448</v>
      </c>
      <c r="K604" s="4"/>
      <c r="L604" s="7"/>
      <c r="M604" s="7"/>
      <c r="N604" s="7"/>
      <c r="O604" s="7"/>
      <c r="P604" s="7"/>
      <c r="Q604" s="7"/>
      <c r="R604" s="7"/>
      <c r="S604" s="7"/>
      <c r="T604" s="7"/>
      <c r="U604" s="4">
        <v>450.42303307694965</v>
      </c>
      <c r="V604" s="7"/>
      <c r="W604" s="7"/>
      <c r="X604" s="7"/>
      <c r="Y604" s="7"/>
      <c r="Z604" s="7"/>
      <c r="AA604" s="7"/>
      <c r="AB604" s="4">
        <v>200.34202891867852</v>
      </c>
      <c r="AC604" s="7">
        <v>2.299597058748752</v>
      </c>
      <c r="AD604" s="7"/>
      <c r="AE604" s="7"/>
      <c r="AF604" s="7"/>
      <c r="AG604" s="7"/>
      <c r="AH604" s="7"/>
      <c r="AI604" s="8">
        <f>AC604/AB604</f>
        <v>1.1478355645894896E-2</v>
      </c>
      <c r="AJ604" s="7"/>
      <c r="AK604" s="7"/>
      <c r="AL604" s="7"/>
      <c r="AM604" s="4">
        <v>5.6896984035699516</v>
      </c>
      <c r="AN604" s="4"/>
      <c r="AO604" s="4"/>
      <c r="AP604" s="4"/>
      <c r="AQ604" s="4">
        <v>183.76293685157037</v>
      </c>
      <c r="AR604" s="4"/>
      <c r="AS604" s="4"/>
      <c r="AT604" s="4"/>
      <c r="AU604" s="4"/>
      <c r="AV604" s="4"/>
      <c r="AW604" s="4"/>
      <c r="AX604" s="4">
        <v>0</v>
      </c>
      <c r="AY604" s="4">
        <v>0</v>
      </c>
      <c r="AZ604" s="4">
        <v>189.45263525514034</v>
      </c>
      <c r="BA604" s="7"/>
      <c r="BB604" s="4"/>
      <c r="BC604" s="4">
        <f>U604+AB604+AZ604</f>
        <v>840.21769725076854</v>
      </c>
      <c r="BD604" s="4"/>
      <c r="BE604" s="7">
        <f>AZ604/BC604</f>
        <v>0.22548041522457596</v>
      </c>
      <c r="BF604" s="7"/>
      <c r="BG604" s="6"/>
      <c r="BH604" s="4"/>
      <c r="BI604" s="4"/>
      <c r="BJ604" s="4"/>
      <c r="BK604" s="4"/>
      <c r="BL604" s="6"/>
      <c r="BM604" s="6"/>
      <c r="BN604" s="6"/>
      <c r="BO604" s="6"/>
      <c r="BP604" s="7">
        <f>U604/BC604</f>
        <v>0.53607896447641468</v>
      </c>
      <c r="BQ604" s="7">
        <f>AB604/BC604</f>
        <v>0.23844062029900939</v>
      </c>
      <c r="BR604" s="7">
        <f>AZ604/BC604</f>
        <v>0.22548041522457596</v>
      </c>
      <c r="BS604" s="4">
        <v>163.45260959678177</v>
      </c>
      <c r="BT604" s="4">
        <v>108.04433621154178</v>
      </c>
      <c r="BU604" s="4">
        <v>55.40827338523998</v>
      </c>
      <c r="BV604" s="4">
        <v>0</v>
      </c>
      <c r="BW604" s="4"/>
      <c r="BX604" s="4"/>
      <c r="BY604" s="4"/>
      <c r="BZ604" s="4"/>
      <c r="CA604" s="4">
        <v>0</v>
      </c>
      <c r="CB604" s="4"/>
      <c r="CC604" s="7"/>
      <c r="CD604" s="4"/>
      <c r="CE604" s="4"/>
      <c r="CF604" s="7"/>
      <c r="CG604" s="4"/>
      <c r="CH604" s="4"/>
      <c r="CI604" s="4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</row>
    <row r="605" spans="1:158" x14ac:dyDescent="0.25">
      <c r="A605" t="s">
        <v>93</v>
      </c>
      <c r="C605" s="5">
        <v>39877</v>
      </c>
      <c r="D605" s="4">
        <v>7</v>
      </c>
      <c r="E605" t="s">
        <v>166</v>
      </c>
      <c r="F605">
        <v>94</v>
      </c>
      <c r="G605" t="s">
        <v>78</v>
      </c>
      <c r="H605" s="6">
        <v>8.3000000000000007</v>
      </c>
      <c r="I605">
        <v>750</v>
      </c>
      <c r="J605" s="4">
        <f>1000000/H605/I605</f>
        <v>160.64257028112448</v>
      </c>
      <c r="K605" s="4"/>
      <c r="L605" s="7"/>
      <c r="M605" s="7"/>
      <c r="N605" s="7"/>
      <c r="O605" s="7"/>
      <c r="P605" s="7"/>
      <c r="Q605" s="7"/>
      <c r="R605" s="7"/>
      <c r="S605" s="7"/>
      <c r="T605" s="7"/>
      <c r="U605" s="4"/>
      <c r="V605" s="7"/>
      <c r="W605" s="7"/>
      <c r="X605" s="7"/>
      <c r="Y605" s="7"/>
      <c r="Z605" s="7"/>
      <c r="AA605" s="7"/>
      <c r="AB605" s="4"/>
      <c r="AC605" s="7"/>
      <c r="AD605" s="7"/>
      <c r="AE605" s="7"/>
      <c r="AF605" s="7"/>
      <c r="AG605" s="7"/>
      <c r="AH605" s="7"/>
      <c r="AI605" s="8"/>
      <c r="AJ605" s="7"/>
      <c r="AK605" s="7"/>
      <c r="AL605" s="7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7"/>
      <c r="BB605" s="4"/>
      <c r="BC605" s="4"/>
      <c r="BD605" s="4"/>
      <c r="BE605" s="7"/>
      <c r="BF605" s="7"/>
      <c r="BG605" s="6"/>
      <c r="BH605" s="4"/>
      <c r="BI605" s="4"/>
      <c r="BJ605" s="4"/>
      <c r="BK605" s="4"/>
      <c r="BL605" s="6"/>
      <c r="BM605" s="6"/>
      <c r="BN605" s="6"/>
      <c r="BO605" s="6"/>
      <c r="BP605" s="6"/>
      <c r="BQ605" s="6"/>
      <c r="BR605" s="6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7"/>
      <c r="CD605" s="4"/>
      <c r="CE605" s="4"/>
      <c r="CF605" s="7"/>
      <c r="CG605" s="4"/>
      <c r="CH605" s="4"/>
      <c r="CI605" s="4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</row>
    <row r="606" spans="1:158" x14ac:dyDescent="0.25">
      <c r="A606" t="s">
        <v>93</v>
      </c>
      <c r="C606" s="5">
        <v>39884</v>
      </c>
      <c r="D606" s="4"/>
      <c r="E606" s="5"/>
      <c r="F606">
        <v>101</v>
      </c>
      <c r="G606" t="s">
        <v>78</v>
      </c>
      <c r="H606" s="6">
        <v>8.3000000000000007</v>
      </c>
      <c r="I606">
        <v>750</v>
      </c>
      <c r="J606" s="4">
        <f>1000000/H606/I606</f>
        <v>160.64257028112448</v>
      </c>
      <c r="K606" s="4"/>
      <c r="L606" s="7"/>
      <c r="M606" s="6">
        <v>27.95</v>
      </c>
      <c r="N606" s="6"/>
      <c r="O606" s="6"/>
      <c r="P606" s="7"/>
      <c r="Q606" s="7"/>
      <c r="R606" s="7"/>
      <c r="S606" s="7"/>
      <c r="T606" s="7"/>
      <c r="U606" s="4"/>
      <c r="V606" s="7"/>
      <c r="W606" s="7"/>
      <c r="X606" s="7"/>
      <c r="Y606" s="7"/>
      <c r="Z606" s="7"/>
      <c r="AA606" s="7"/>
      <c r="AB606" s="4"/>
      <c r="AC606" s="7"/>
      <c r="AD606" s="7"/>
      <c r="AE606" s="7"/>
      <c r="AF606" s="7"/>
      <c r="AG606" s="7"/>
      <c r="AH606" s="7"/>
      <c r="AI606" s="8"/>
      <c r="AJ606" s="7"/>
      <c r="AK606" s="7"/>
      <c r="AL606" s="7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7"/>
      <c r="BB606" s="4"/>
      <c r="BC606" s="4"/>
      <c r="BD606" s="4"/>
      <c r="BE606" s="7"/>
      <c r="BF606" s="7"/>
      <c r="BG606" s="6"/>
      <c r="BH606" s="4"/>
      <c r="BI606" s="4"/>
      <c r="BJ606" s="4"/>
      <c r="BK606" s="4"/>
      <c r="BL606" s="6"/>
      <c r="BM606" s="6"/>
      <c r="BN606" s="6"/>
      <c r="BO606" s="6"/>
      <c r="BP606" s="6"/>
      <c r="BQ606" s="6"/>
      <c r="BR606" s="6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7"/>
      <c r="CD606" s="4"/>
      <c r="CE606" s="4"/>
      <c r="CF606" s="7"/>
      <c r="CG606" s="4"/>
      <c r="CH606" s="4"/>
      <c r="CI606" s="4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</row>
    <row r="607" spans="1:158" x14ac:dyDescent="0.25">
      <c r="A607" t="s">
        <v>93</v>
      </c>
      <c r="C607" s="5">
        <v>39889</v>
      </c>
      <c r="D607" s="4"/>
      <c r="E607" s="5"/>
      <c r="F607">
        <v>106</v>
      </c>
      <c r="G607" t="s">
        <v>78</v>
      </c>
      <c r="H607" s="6">
        <v>8.3000000000000007</v>
      </c>
      <c r="I607">
        <v>750</v>
      </c>
      <c r="J607" s="4">
        <f>1000000/H607/I607</f>
        <v>160.64257028112448</v>
      </c>
      <c r="K607" s="4"/>
      <c r="L607" s="7"/>
      <c r="M607" s="7"/>
      <c r="N607" s="7"/>
      <c r="O607" s="7"/>
      <c r="P607" s="7"/>
      <c r="Q607" s="7"/>
      <c r="R607" s="7"/>
      <c r="S607" s="7"/>
      <c r="T607" s="7"/>
      <c r="U607" s="4">
        <v>652.79856117330144</v>
      </c>
      <c r="V607" s="7"/>
      <c r="W607" s="7"/>
      <c r="X607" s="7"/>
      <c r="Y607" s="7"/>
      <c r="Z607" s="7"/>
      <c r="AA607" s="7"/>
      <c r="AB607" s="4">
        <v>279.89370186424514</v>
      </c>
      <c r="AC607" s="7">
        <v>3.4003132965527243</v>
      </c>
      <c r="AD607" s="7"/>
      <c r="AE607" s="7"/>
      <c r="AF607" s="7"/>
      <c r="AG607" s="7"/>
      <c r="AH607" s="7"/>
      <c r="AI607" s="8">
        <f>AC607/AB607</f>
        <v>1.2148588102928997E-2</v>
      </c>
      <c r="AJ607" s="7"/>
      <c r="AK607" s="7"/>
      <c r="AL607" s="7"/>
      <c r="AM607" s="4">
        <v>21.543922157185889</v>
      </c>
      <c r="AN607" s="4"/>
      <c r="AO607" s="4"/>
      <c r="AP607" s="4"/>
      <c r="AQ607" s="4">
        <v>151.19217990618938</v>
      </c>
      <c r="AR607" s="4"/>
      <c r="AS607" s="4"/>
      <c r="AT607" s="4"/>
      <c r="AU607" s="4"/>
      <c r="AV607" s="4"/>
      <c r="AW607" s="4"/>
      <c r="AX607" s="4">
        <v>43.266100281335056</v>
      </c>
      <c r="AY607" s="4">
        <v>53.94652842227233</v>
      </c>
      <c r="AZ607" s="4">
        <v>269.94873076698269</v>
      </c>
      <c r="BA607" s="7"/>
      <c r="BB607" s="4"/>
      <c r="BC607" s="4">
        <f>U607+AB607+AZ607</f>
        <v>1202.6409938045292</v>
      </c>
      <c r="BD607" s="4"/>
      <c r="BE607" s="7">
        <f>AZ607/BC607</f>
        <v>0.22446327055009627</v>
      </c>
      <c r="BF607" s="7"/>
      <c r="BG607" s="6"/>
      <c r="BH607" s="4"/>
      <c r="BI607" s="4"/>
      <c r="BJ607" s="4"/>
      <c r="BK607" s="4"/>
      <c r="BL607" s="6"/>
      <c r="BM607" s="6"/>
      <c r="BN607" s="6"/>
      <c r="BO607" s="6"/>
      <c r="BP607" s="7">
        <f>U607/BC607</f>
        <v>0.54280418224243887</v>
      </c>
      <c r="BQ607" s="7">
        <f>AB607/BC607</f>
        <v>0.23273254720746495</v>
      </c>
      <c r="BR607" s="7">
        <f>AZ607/BC607</f>
        <v>0.22446327055009627</v>
      </c>
      <c r="BS607" s="4">
        <v>247.27129346235324</v>
      </c>
      <c r="BT607" s="4">
        <v>164.28366644829089</v>
      </c>
      <c r="BU607" s="4">
        <v>57.219972096744897</v>
      </c>
      <c r="BV607" s="4">
        <v>11.369016506943169</v>
      </c>
      <c r="BW607" s="4"/>
      <c r="BX607" s="4"/>
      <c r="BY607" s="4"/>
      <c r="BZ607" s="4"/>
      <c r="CA607" s="4">
        <v>14.398638410374312</v>
      </c>
      <c r="CB607" s="4"/>
      <c r="CC607" s="7"/>
      <c r="CD607" s="4"/>
      <c r="CE607" s="4"/>
      <c r="CF607" s="7"/>
      <c r="CG607" s="4"/>
      <c r="CH607" s="4"/>
      <c r="CI607" s="4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</row>
    <row r="608" spans="1:158" x14ac:dyDescent="0.25">
      <c r="A608" t="s">
        <v>93</v>
      </c>
      <c r="C608" s="5">
        <v>39895</v>
      </c>
      <c r="D608" s="4"/>
      <c r="E608" s="5"/>
      <c r="F608">
        <v>112</v>
      </c>
      <c r="G608" t="s">
        <v>78</v>
      </c>
      <c r="H608" s="6">
        <v>8.3000000000000007</v>
      </c>
      <c r="I608">
        <v>750</v>
      </c>
      <c r="J608" s="4">
        <f>1000000/H608/I608</f>
        <v>160.64257028112448</v>
      </c>
      <c r="K608" s="4"/>
      <c r="L608" s="7"/>
      <c r="M608" s="6">
        <v>27.1</v>
      </c>
      <c r="N608" s="6"/>
      <c r="O608" s="6"/>
      <c r="P608" s="7"/>
      <c r="Q608" s="7"/>
      <c r="R608" s="7"/>
      <c r="S608" s="7"/>
      <c r="T608" s="7"/>
      <c r="U608" s="4"/>
      <c r="V608" s="7"/>
      <c r="W608" s="7"/>
      <c r="X608" s="7"/>
      <c r="Y608" s="7"/>
      <c r="Z608" s="7"/>
      <c r="AA608" s="7"/>
      <c r="AB608" s="4"/>
      <c r="AC608" s="7"/>
      <c r="AD608" s="7"/>
      <c r="AE608" s="7"/>
      <c r="AF608" s="7"/>
      <c r="AG608" s="7"/>
      <c r="AH608" s="7"/>
      <c r="AI608" s="8"/>
      <c r="AJ608" s="7"/>
      <c r="AK608" s="7"/>
      <c r="AL608" s="7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7"/>
      <c r="BB608" s="4"/>
      <c r="BC608" s="4"/>
      <c r="BD608" s="4"/>
      <c r="BE608" s="7"/>
      <c r="BF608" s="7"/>
      <c r="BG608" s="6"/>
      <c r="BH608" s="4"/>
      <c r="BI608" s="4"/>
      <c r="BJ608" s="4"/>
      <c r="BK608" s="4"/>
      <c r="BL608" s="6"/>
      <c r="BM608" s="6"/>
      <c r="BN608" s="6"/>
      <c r="BO608" s="6"/>
      <c r="BP608" s="6"/>
      <c r="BQ608" s="6"/>
      <c r="BR608" s="6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7"/>
      <c r="CD608" s="4"/>
      <c r="CE608" s="4"/>
      <c r="CF608" s="7"/>
      <c r="CG608" s="4"/>
      <c r="CH608" s="4"/>
      <c r="CI608" s="4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</row>
    <row r="609" spans="1:158" x14ac:dyDescent="0.25">
      <c r="A609" t="s">
        <v>93</v>
      </c>
      <c r="C609" s="5">
        <v>39904</v>
      </c>
      <c r="D609" s="4"/>
      <c r="E609" s="5"/>
      <c r="F609">
        <v>121</v>
      </c>
      <c r="G609" t="s">
        <v>78</v>
      </c>
      <c r="H609" s="6">
        <v>8.3000000000000007</v>
      </c>
      <c r="I609">
        <v>750</v>
      </c>
      <c r="J609" s="4">
        <f>1000000/H609/I609</f>
        <v>160.64257028112448</v>
      </c>
      <c r="K609" s="4"/>
      <c r="L609" s="7"/>
      <c r="M609" s="7"/>
      <c r="N609" s="7"/>
      <c r="O609" s="7"/>
      <c r="P609" s="7"/>
      <c r="Q609" s="7"/>
      <c r="R609" s="7"/>
      <c r="S609" s="7"/>
      <c r="T609" s="7"/>
      <c r="U609" s="4"/>
      <c r="V609" s="7"/>
      <c r="W609" s="7"/>
      <c r="X609" s="7"/>
      <c r="Y609" s="7"/>
      <c r="Z609" s="7"/>
      <c r="AA609" s="7"/>
      <c r="AB609" s="4"/>
      <c r="AC609" s="7"/>
      <c r="AD609" s="7"/>
      <c r="AE609" s="7"/>
      <c r="AF609" s="7"/>
      <c r="AG609" s="7"/>
      <c r="AH609" s="7"/>
      <c r="AI609" s="8"/>
      <c r="AJ609" s="7"/>
      <c r="AK609" s="7"/>
      <c r="AL609" s="7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7"/>
      <c r="BB609" s="4"/>
      <c r="BC609" s="4"/>
      <c r="BD609" s="4"/>
      <c r="BE609" s="7"/>
      <c r="BF609" s="7"/>
      <c r="BG609" s="6"/>
      <c r="BH609" s="4"/>
      <c r="BI609" s="4"/>
      <c r="BJ609" s="4"/>
      <c r="BK609" s="4"/>
      <c r="BL609" s="6"/>
      <c r="BM609" s="6"/>
      <c r="BN609" s="6"/>
      <c r="BO609" s="6"/>
      <c r="BP609" s="6"/>
      <c r="BQ609" s="6"/>
      <c r="BR609" s="6"/>
      <c r="BS609" s="4"/>
      <c r="BT609" s="4"/>
      <c r="BU609" s="4"/>
      <c r="BV609" s="4"/>
      <c r="BW609" s="4"/>
      <c r="BX609" s="4"/>
      <c r="BY609" s="4"/>
      <c r="BZ609" s="4"/>
      <c r="CA609" s="4"/>
      <c r="CB609" s="4">
        <v>0</v>
      </c>
      <c r="CC609" s="7">
        <v>4.1657738095238095</v>
      </c>
      <c r="CD609" s="4"/>
      <c r="CE609" s="4"/>
      <c r="CF609" s="7"/>
      <c r="CG609" s="4"/>
      <c r="CH609" s="4"/>
      <c r="CI609" s="4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</row>
    <row r="610" spans="1:158" x14ac:dyDescent="0.25">
      <c r="A610" t="s">
        <v>93</v>
      </c>
      <c r="C610" s="5">
        <v>39910</v>
      </c>
      <c r="D610" s="4"/>
      <c r="E610" s="5"/>
      <c r="F610">
        <v>127</v>
      </c>
      <c r="G610" t="s">
        <v>78</v>
      </c>
      <c r="H610" s="6">
        <v>8.3000000000000007</v>
      </c>
      <c r="I610">
        <v>750</v>
      </c>
      <c r="J610" s="4">
        <f>1000000/H610/I610</f>
        <v>160.64257028112448</v>
      </c>
      <c r="K610" s="4"/>
      <c r="L610" s="7"/>
      <c r="M610" s="7"/>
      <c r="N610" s="7"/>
      <c r="O610" s="7"/>
      <c r="P610" s="7"/>
      <c r="Q610" s="7"/>
      <c r="R610" s="7"/>
      <c r="S610" s="7"/>
      <c r="T610" s="7"/>
      <c r="U610" s="4">
        <v>717.96905912346676</v>
      </c>
      <c r="V610" s="7"/>
      <c r="W610" s="7"/>
      <c r="X610" s="7"/>
      <c r="Y610" s="7"/>
      <c r="Z610" s="7"/>
      <c r="AA610" s="7"/>
      <c r="AB610" s="4">
        <v>251.81156007978274</v>
      </c>
      <c r="AC610" s="7">
        <v>2.8266036841214532</v>
      </c>
      <c r="AD610" s="7"/>
      <c r="AE610" s="7"/>
      <c r="AF610" s="7"/>
      <c r="AG610" s="7"/>
      <c r="AH610" s="7"/>
      <c r="AI610" s="8">
        <f>AC610/AB610</f>
        <v>1.1225075144389265E-2</v>
      </c>
      <c r="AJ610" s="7"/>
      <c r="AK610" s="7"/>
      <c r="AL610" s="7"/>
      <c r="AM610" s="4">
        <v>11.797422229984084</v>
      </c>
      <c r="AN610" s="4"/>
      <c r="AO610" s="4"/>
      <c r="AP610" s="4"/>
      <c r="AQ610" s="4">
        <v>258.09913066122414</v>
      </c>
      <c r="AR610" s="4"/>
      <c r="AS610" s="4"/>
      <c r="AT610" s="4"/>
      <c r="AU610" s="4"/>
      <c r="AV610" s="4"/>
      <c r="AW610" s="4"/>
      <c r="AX610" s="4">
        <v>80.692353640980855</v>
      </c>
      <c r="AY610" s="4">
        <v>78.591284576489642</v>
      </c>
      <c r="AZ610" s="4">
        <v>429.18019110867874</v>
      </c>
      <c r="BA610" s="7"/>
      <c r="BB610" s="4"/>
      <c r="BC610" s="4">
        <f>U610+AB610+AZ610</f>
        <v>1398.9608103119281</v>
      </c>
      <c r="BD610" s="4"/>
      <c r="BE610" s="7">
        <f>AZ610/BC610</f>
        <v>0.30678499922594965</v>
      </c>
      <c r="BF610" s="7"/>
      <c r="BG610" s="6"/>
      <c r="BH610" s="4"/>
      <c r="BI610" s="4"/>
      <c r="BJ610" s="4"/>
      <c r="BK610" s="4"/>
      <c r="BL610" s="6"/>
      <c r="BM610" s="6"/>
      <c r="BN610" s="6"/>
      <c r="BO610" s="6"/>
      <c r="BP610" s="7">
        <f>U610/BC610</f>
        <v>0.5132159913495935</v>
      </c>
      <c r="BQ610" s="7">
        <f>AB610/BC610</f>
        <v>0.17999900942445698</v>
      </c>
      <c r="BR610" s="7">
        <f>AZ610/BC610</f>
        <v>0.30678499922594965</v>
      </c>
      <c r="BS610" s="4">
        <v>221.57927106114863</v>
      </c>
      <c r="BT610" s="4">
        <v>63.728225468054681</v>
      </c>
      <c r="BU610" s="4">
        <v>120.03619129620695</v>
      </c>
      <c r="BV610" s="4">
        <v>15.731396982112658</v>
      </c>
      <c r="BW610" s="4"/>
      <c r="BX610" s="4"/>
      <c r="BY610" s="4"/>
      <c r="BZ610" s="4"/>
      <c r="CA610" s="4">
        <v>22.083457314774328</v>
      </c>
      <c r="CB610" s="4"/>
      <c r="CC610" s="7"/>
      <c r="CD610" s="4"/>
      <c r="CE610" s="4"/>
      <c r="CF610" s="7"/>
      <c r="CG610" s="4"/>
      <c r="CH610" s="4"/>
      <c r="CI610" s="4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</row>
    <row r="611" spans="1:158" x14ac:dyDescent="0.25">
      <c r="A611" t="s">
        <v>93</v>
      </c>
      <c r="C611" s="5">
        <v>39911</v>
      </c>
      <c r="D611" s="4"/>
      <c r="E611" s="5"/>
      <c r="F611">
        <v>128</v>
      </c>
      <c r="G611" t="s">
        <v>78</v>
      </c>
      <c r="H611" s="6">
        <v>8.3000000000000007</v>
      </c>
      <c r="I611">
        <v>750</v>
      </c>
      <c r="J611" s="4">
        <f>1000000/H611/I611</f>
        <v>160.64257028112448</v>
      </c>
      <c r="K611" s="4"/>
      <c r="L611" s="7"/>
      <c r="M611" s="7"/>
      <c r="N611" s="7"/>
      <c r="O611" s="7"/>
      <c r="P611" s="7"/>
      <c r="Q611" s="7"/>
      <c r="R611" s="7"/>
      <c r="S611" s="7"/>
      <c r="T611" s="7"/>
      <c r="U611" s="4"/>
      <c r="V611" s="7"/>
      <c r="W611" s="7"/>
      <c r="X611" s="7"/>
      <c r="Y611" s="7"/>
      <c r="Z611" s="7"/>
      <c r="AA611" s="7"/>
      <c r="AB611" s="4"/>
      <c r="AC611" s="7"/>
      <c r="AD611" s="7"/>
      <c r="AE611" s="7"/>
      <c r="AF611" s="7"/>
      <c r="AG611" s="7"/>
      <c r="AH611" s="7"/>
      <c r="AI611" s="8"/>
      <c r="AJ611" s="7"/>
      <c r="AK611" s="7"/>
      <c r="AL611" s="7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7"/>
      <c r="BB611" s="4"/>
      <c r="BC611" s="4"/>
      <c r="BD611" s="4"/>
      <c r="BE611" s="7"/>
      <c r="BF611" s="7"/>
      <c r="BG611" s="6"/>
      <c r="BH611" s="4"/>
      <c r="BI611" s="4"/>
      <c r="BJ611" s="4"/>
      <c r="BK611" s="4"/>
      <c r="BL611" s="6"/>
      <c r="BM611" s="6"/>
      <c r="BN611" s="6"/>
      <c r="BO611" s="6"/>
      <c r="BP611" s="6"/>
      <c r="BQ611" s="6"/>
      <c r="BR611" s="6"/>
      <c r="BS611" s="4"/>
      <c r="BT611" s="4"/>
      <c r="BU611" s="4"/>
      <c r="BV611" s="4"/>
      <c r="BW611" s="4"/>
      <c r="BX611" s="4"/>
      <c r="BY611" s="4"/>
      <c r="BZ611" s="4"/>
      <c r="CA611" s="4"/>
      <c r="CB611" s="4">
        <v>3.7402794714431358</v>
      </c>
      <c r="CC611" s="7">
        <v>4.3134095634095635</v>
      </c>
      <c r="CD611" s="4"/>
      <c r="CE611" s="4"/>
      <c r="CF611" s="7"/>
      <c r="CG611" s="4"/>
      <c r="CH611" s="4"/>
      <c r="CI611" s="4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</row>
    <row r="612" spans="1:158" x14ac:dyDescent="0.25">
      <c r="A612" t="s">
        <v>93</v>
      </c>
      <c r="C612" s="5">
        <v>39920</v>
      </c>
      <c r="D612" s="4"/>
      <c r="E612" s="5"/>
      <c r="F612">
        <v>137</v>
      </c>
      <c r="G612" t="s">
        <v>78</v>
      </c>
      <c r="H612" s="6">
        <v>8.3000000000000007</v>
      </c>
      <c r="I612">
        <v>750</v>
      </c>
      <c r="J612" s="4">
        <f>1000000/H612/I612</f>
        <v>160.64257028112448</v>
      </c>
      <c r="K612" s="4"/>
      <c r="L612" s="7"/>
      <c r="M612" s="7"/>
      <c r="N612" s="7"/>
      <c r="O612" s="7"/>
      <c r="P612" s="7"/>
      <c r="Q612" s="7"/>
      <c r="R612" s="7"/>
      <c r="S612" s="7"/>
      <c r="T612" s="7"/>
      <c r="U612" s="4"/>
      <c r="V612" s="7"/>
      <c r="W612" s="7"/>
      <c r="X612" s="7"/>
      <c r="Y612" s="7"/>
      <c r="Z612" s="7"/>
      <c r="AA612" s="7"/>
      <c r="AB612" s="4"/>
      <c r="AC612" s="7"/>
      <c r="AD612" s="7"/>
      <c r="AE612" s="7"/>
      <c r="AF612" s="7"/>
      <c r="AG612" s="7"/>
      <c r="AH612" s="7"/>
      <c r="AI612" s="8"/>
      <c r="AJ612" s="7"/>
      <c r="AK612" s="7"/>
      <c r="AL612" s="7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7"/>
      <c r="BB612" s="4"/>
      <c r="BC612" s="4"/>
      <c r="BD612" s="4"/>
      <c r="BE612" s="7"/>
      <c r="BF612" s="7"/>
      <c r="BG612" s="6"/>
      <c r="BH612" s="4"/>
      <c r="BI612" s="4"/>
      <c r="BJ612" s="4"/>
      <c r="BK612" s="4"/>
      <c r="BL612" s="6"/>
      <c r="BM612" s="6"/>
      <c r="BN612" s="6"/>
      <c r="BO612" s="6"/>
      <c r="BP612" s="6"/>
      <c r="BQ612" s="6"/>
      <c r="BR612" s="6"/>
      <c r="BS612" s="4"/>
      <c r="BT612" s="4"/>
      <c r="BU612" s="4"/>
      <c r="BV612" s="4"/>
      <c r="BW612" s="4"/>
      <c r="BX612" s="4"/>
      <c r="BY612" s="4"/>
      <c r="BZ612" s="4"/>
      <c r="CA612" s="4"/>
      <c r="CB612" s="4">
        <v>8.4721028326969581</v>
      </c>
      <c r="CC612" s="7">
        <v>4.4774011299435026</v>
      </c>
      <c r="CD612" s="4"/>
      <c r="CE612" s="4"/>
      <c r="CF612" s="7"/>
      <c r="CG612" s="4"/>
      <c r="CH612" s="4"/>
      <c r="CI612" s="4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</row>
    <row r="613" spans="1:158" x14ac:dyDescent="0.25">
      <c r="A613" t="s">
        <v>93</v>
      </c>
      <c r="C613" s="5">
        <v>39925</v>
      </c>
      <c r="D613" s="4"/>
      <c r="E613" s="5"/>
      <c r="F613">
        <v>142</v>
      </c>
      <c r="G613" t="s">
        <v>78</v>
      </c>
      <c r="H613" s="6">
        <v>8.3000000000000007</v>
      </c>
      <c r="I613">
        <v>750</v>
      </c>
      <c r="J613" s="4">
        <f>1000000/H613/I613</f>
        <v>160.64257028112448</v>
      </c>
      <c r="K613" s="4"/>
      <c r="L613" s="7"/>
      <c r="M613" s="7"/>
      <c r="N613" s="7"/>
      <c r="O613" s="7"/>
      <c r="P613" s="7"/>
      <c r="Q613" s="7"/>
      <c r="R613" s="7"/>
      <c r="S613" s="7"/>
      <c r="T613" s="7"/>
      <c r="U613" s="4"/>
      <c r="V613" s="7"/>
      <c r="W613" s="7"/>
      <c r="X613" s="7"/>
      <c r="Y613" s="7"/>
      <c r="Z613" s="7"/>
      <c r="AA613" s="7"/>
      <c r="AB613" s="4"/>
      <c r="AC613" s="7"/>
      <c r="AD613" s="7"/>
      <c r="AE613" s="7"/>
      <c r="AF613" s="7"/>
      <c r="AG613" s="7"/>
      <c r="AH613" s="7"/>
      <c r="AI613" s="8"/>
      <c r="AJ613" s="7"/>
      <c r="AK613" s="7"/>
      <c r="AL613" s="7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7"/>
      <c r="BB613" s="4"/>
      <c r="BC613" s="4"/>
      <c r="BD613" s="4"/>
      <c r="BE613" s="7"/>
      <c r="BF613" s="7"/>
      <c r="BG613" s="6"/>
      <c r="BH613" s="4"/>
      <c r="BI613" s="4"/>
      <c r="BJ613" s="4"/>
      <c r="BK613" s="4"/>
      <c r="BL613" s="6"/>
      <c r="BM613" s="6"/>
      <c r="BN613" s="6"/>
      <c r="BO613" s="6"/>
      <c r="BP613" s="6"/>
      <c r="BQ613" s="6"/>
      <c r="BR613" s="6"/>
      <c r="BS613" s="4"/>
      <c r="BT613" s="4"/>
      <c r="BU613" s="4"/>
      <c r="BV613" s="4"/>
      <c r="BW613" s="4"/>
      <c r="BX613" s="4"/>
      <c r="BY613" s="4"/>
      <c r="BZ613" s="4"/>
      <c r="CA613" s="4"/>
      <c r="CB613" s="4">
        <v>13.107970333646524</v>
      </c>
      <c r="CC613" s="7">
        <v>4.8642857142857139</v>
      </c>
      <c r="CD613" s="4"/>
      <c r="CE613" s="4"/>
      <c r="CF613" s="7"/>
      <c r="CG613" s="4"/>
      <c r="CH613" s="4"/>
      <c r="CI613" s="4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</row>
    <row r="614" spans="1:158" x14ac:dyDescent="0.25">
      <c r="A614" t="s">
        <v>93</v>
      </c>
      <c r="C614" s="5">
        <v>39932</v>
      </c>
      <c r="D614" s="4"/>
      <c r="E614" s="5"/>
      <c r="F614">
        <v>149</v>
      </c>
      <c r="G614" t="s">
        <v>78</v>
      </c>
      <c r="H614" s="6">
        <v>8.3000000000000007</v>
      </c>
      <c r="I614">
        <v>750</v>
      </c>
      <c r="J614" s="4">
        <f>1000000/H614/I614</f>
        <v>160.64257028112448</v>
      </c>
      <c r="K614" s="4"/>
      <c r="L614" s="7"/>
      <c r="M614" s="7"/>
      <c r="N614" s="7"/>
      <c r="O614" s="7"/>
      <c r="P614" s="7"/>
      <c r="Q614" s="7"/>
      <c r="R614" s="7"/>
      <c r="S614" s="7"/>
      <c r="T614" s="7"/>
      <c r="U614" s="4"/>
      <c r="V614" s="7"/>
      <c r="W614" s="7"/>
      <c r="X614" s="7"/>
      <c r="Y614" s="7"/>
      <c r="Z614" s="7"/>
      <c r="AA614" s="7"/>
      <c r="AB614" s="4"/>
      <c r="AC614" s="7"/>
      <c r="AD614" s="7"/>
      <c r="AE614" s="7"/>
      <c r="AF614" s="7"/>
      <c r="AG614" s="7"/>
      <c r="AH614" s="7"/>
      <c r="AI614" s="8"/>
      <c r="AJ614" s="7"/>
      <c r="AK614" s="7"/>
      <c r="AL614" s="7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7"/>
      <c r="BB614" s="4"/>
      <c r="BC614" s="4"/>
      <c r="BD614" s="4"/>
      <c r="BE614" s="7"/>
      <c r="BF614" s="7"/>
      <c r="BG614" s="6"/>
      <c r="BH614" s="4"/>
      <c r="BI614" s="4"/>
      <c r="BJ614" s="4"/>
      <c r="BK614" s="4"/>
      <c r="BL614" s="6"/>
      <c r="BM614" s="6"/>
      <c r="BN614" s="6"/>
      <c r="BO614" s="6"/>
      <c r="BP614" s="6"/>
      <c r="BQ614" s="6"/>
      <c r="BR614" s="6"/>
      <c r="BS614" s="4"/>
      <c r="BT614" s="4"/>
      <c r="BU614" s="4"/>
      <c r="BV614" s="4"/>
      <c r="BW614" s="4"/>
      <c r="BX614" s="4"/>
      <c r="BY614" s="4"/>
      <c r="BZ614" s="4"/>
      <c r="CA614" s="4"/>
      <c r="CB614" s="4">
        <v>16.878236011434741</v>
      </c>
      <c r="CC614" s="7">
        <v>4.9790113636363635</v>
      </c>
      <c r="CD614" s="4"/>
      <c r="CE614" s="4"/>
      <c r="CF614" s="7"/>
      <c r="CG614" s="4"/>
      <c r="CH614" s="4"/>
      <c r="CI614" s="4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</row>
    <row r="615" spans="1:158" x14ac:dyDescent="0.25">
      <c r="A615" t="s">
        <v>93</v>
      </c>
      <c r="C615" s="5">
        <v>39939</v>
      </c>
      <c r="D615" s="4"/>
      <c r="E615" s="5"/>
      <c r="F615">
        <v>156</v>
      </c>
      <c r="G615" t="s">
        <v>78</v>
      </c>
      <c r="H615" s="6">
        <v>8.3000000000000007</v>
      </c>
      <c r="I615">
        <v>750</v>
      </c>
      <c r="J615" s="4">
        <f>1000000/H615/I615</f>
        <v>160.64257028112448</v>
      </c>
      <c r="K615" s="4"/>
      <c r="L615" s="7"/>
      <c r="M615" s="7"/>
      <c r="N615" s="7"/>
      <c r="O615" s="7"/>
      <c r="P615" s="7"/>
      <c r="Q615" s="7"/>
      <c r="R615" s="7"/>
      <c r="S615" s="7"/>
      <c r="T615" s="7"/>
      <c r="U615" s="4"/>
      <c r="V615" s="7"/>
      <c r="W615" s="7"/>
      <c r="X615" s="7"/>
      <c r="Y615" s="7"/>
      <c r="Z615" s="7"/>
      <c r="AA615" s="7"/>
      <c r="AB615" s="4"/>
      <c r="AC615" s="7"/>
      <c r="AD615" s="7"/>
      <c r="AE615" s="7"/>
      <c r="AF615" s="7"/>
      <c r="AG615" s="7"/>
      <c r="AH615" s="7"/>
      <c r="AI615" s="8"/>
      <c r="AJ615" s="7"/>
      <c r="AK615" s="7"/>
      <c r="AL615" s="7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7"/>
      <c r="BB615" s="4"/>
      <c r="BC615" s="4"/>
      <c r="BD615" s="4"/>
      <c r="BE615" s="7"/>
      <c r="BF615" s="7"/>
      <c r="BG615" s="6"/>
      <c r="BH615" s="4"/>
      <c r="BI615" s="4"/>
      <c r="BJ615" s="4"/>
      <c r="BK615" s="4"/>
      <c r="BL615" s="6"/>
      <c r="BM615" s="6"/>
      <c r="BN615" s="6"/>
      <c r="BO615" s="6"/>
      <c r="BP615" s="6"/>
      <c r="BQ615" s="6"/>
      <c r="BR615" s="6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33.572556623952984</v>
      </c>
      <c r="CC615" s="7">
        <v>4.8496528393966276</v>
      </c>
      <c r="CD615" s="4"/>
      <c r="CE615" s="4"/>
      <c r="CF615" s="7"/>
      <c r="CG615" s="4"/>
      <c r="CH615" s="4"/>
      <c r="CI615" s="4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</row>
    <row r="616" spans="1:158" x14ac:dyDescent="0.25">
      <c r="A616" t="s">
        <v>93</v>
      </c>
      <c r="C616" s="5">
        <v>39946</v>
      </c>
      <c r="D616" s="4"/>
      <c r="E616" s="5"/>
      <c r="F616">
        <v>163</v>
      </c>
      <c r="G616" t="s">
        <v>78</v>
      </c>
      <c r="H616" s="6">
        <v>8.3000000000000007</v>
      </c>
      <c r="I616">
        <v>750</v>
      </c>
      <c r="J616" s="4">
        <f>1000000/H616/I616</f>
        <v>160.64257028112448</v>
      </c>
      <c r="K616" s="4"/>
      <c r="L616" s="7"/>
      <c r="M616" s="7"/>
      <c r="N616" s="7"/>
      <c r="O616" s="7"/>
      <c r="P616" s="7"/>
      <c r="Q616" s="7"/>
      <c r="R616" s="7"/>
      <c r="S616" s="7"/>
      <c r="T616" s="7"/>
      <c r="U616" s="4"/>
      <c r="V616" s="7"/>
      <c r="W616" s="7"/>
      <c r="X616" s="7"/>
      <c r="Y616" s="7"/>
      <c r="Z616" s="7"/>
      <c r="AA616" s="7"/>
      <c r="AB616" s="4"/>
      <c r="AC616" s="7"/>
      <c r="AD616" s="7"/>
      <c r="AE616" s="7"/>
      <c r="AF616" s="7"/>
      <c r="AG616" s="7"/>
      <c r="AH616" s="7"/>
      <c r="AI616" s="8"/>
      <c r="AJ616" s="7"/>
      <c r="AK616" s="7"/>
      <c r="AL616" s="7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7"/>
      <c r="BB616" s="4"/>
      <c r="BC616" s="4"/>
      <c r="BD616" s="4"/>
      <c r="BE616" s="7"/>
      <c r="BF616" s="7"/>
      <c r="BG616" s="6"/>
      <c r="BH616" s="4"/>
      <c r="BI616" s="4"/>
      <c r="BJ616" s="4"/>
      <c r="BK616" s="4"/>
      <c r="BL616" s="6"/>
      <c r="BM616" s="6"/>
      <c r="BN616" s="6"/>
      <c r="BO616" s="6"/>
      <c r="BP616" s="6"/>
      <c r="BQ616" s="6"/>
      <c r="BR616" s="6"/>
      <c r="BS616" s="4"/>
      <c r="BT616" s="4"/>
      <c r="BU616" s="4"/>
      <c r="BV616" s="4"/>
      <c r="BW616" s="4"/>
      <c r="BX616" s="4"/>
      <c r="BY616" s="4"/>
      <c r="BZ616" s="4"/>
      <c r="CA616" s="4"/>
      <c r="CB616" s="4">
        <v>57.353617336025422</v>
      </c>
      <c r="CC616" s="7">
        <v>5.6788732394366201</v>
      </c>
      <c r="CD616" s="4"/>
      <c r="CE616" s="4"/>
      <c r="CF616" s="7"/>
      <c r="CG616" s="4"/>
      <c r="CH616" s="4"/>
      <c r="CI616" s="4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</row>
    <row r="617" spans="1:158" x14ac:dyDescent="0.25">
      <c r="A617" t="s">
        <v>93</v>
      </c>
      <c r="C617" s="5">
        <v>39947</v>
      </c>
      <c r="D617" s="4">
        <v>8</v>
      </c>
      <c r="E617" s="5" t="s">
        <v>165</v>
      </c>
      <c r="F617">
        <v>164</v>
      </c>
      <c r="G617" t="s">
        <v>78</v>
      </c>
      <c r="H617" s="6">
        <v>8.3000000000000007</v>
      </c>
      <c r="I617">
        <v>750</v>
      </c>
      <c r="J617" s="4">
        <f>1000000/H617/I617</f>
        <v>160.64257028112448</v>
      </c>
      <c r="K617" s="4"/>
      <c r="L617" s="7"/>
      <c r="M617" s="7"/>
      <c r="N617" s="7"/>
      <c r="O617" s="7"/>
      <c r="P617" s="7"/>
      <c r="Q617" s="7"/>
      <c r="R617" s="7"/>
      <c r="S617" s="7"/>
      <c r="T617" s="7"/>
      <c r="U617" s="4"/>
      <c r="V617" s="7"/>
      <c r="W617" s="7"/>
      <c r="X617" s="7"/>
      <c r="Y617" s="7"/>
      <c r="Z617" s="7"/>
      <c r="AA617" s="7"/>
      <c r="AB617" s="4"/>
      <c r="AC617" s="7"/>
      <c r="AD617" s="7"/>
      <c r="AE617" s="7"/>
      <c r="AF617" s="7"/>
      <c r="AG617" s="7"/>
      <c r="AH617" s="7"/>
      <c r="AI617" s="8"/>
      <c r="AJ617" s="7"/>
      <c r="AK617" s="7"/>
      <c r="AL617" s="7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7"/>
      <c r="BB617" s="4"/>
      <c r="BC617" s="4"/>
      <c r="BD617" s="4"/>
      <c r="BE617" s="7"/>
      <c r="BF617" s="7"/>
      <c r="BG617" s="6"/>
      <c r="BH617" s="4"/>
      <c r="BI617" s="4"/>
      <c r="BJ617" s="4"/>
      <c r="BK617" s="4"/>
      <c r="BL617" s="6"/>
      <c r="BM617" s="6"/>
      <c r="BN617" s="6"/>
      <c r="BO617" s="6"/>
      <c r="BP617" s="6"/>
      <c r="BQ617" s="6"/>
      <c r="BR617" s="6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7"/>
      <c r="CD617" s="4"/>
      <c r="CE617" s="4"/>
      <c r="CF617" s="7"/>
      <c r="CG617" s="4"/>
      <c r="CH617" s="4"/>
      <c r="CI617" s="4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</row>
    <row r="618" spans="1:158" x14ac:dyDescent="0.25">
      <c r="A618" t="s">
        <v>93</v>
      </c>
      <c r="C618" s="5">
        <v>39954</v>
      </c>
      <c r="D618" s="4"/>
      <c r="E618" s="5"/>
      <c r="F618">
        <v>171</v>
      </c>
      <c r="G618" t="s">
        <v>78</v>
      </c>
      <c r="H618" s="6">
        <v>8.3000000000000007</v>
      </c>
      <c r="I618">
        <v>750</v>
      </c>
      <c r="J618" s="4">
        <f>1000000/H618/I618</f>
        <v>160.64257028112448</v>
      </c>
      <c r="K618" s="4"/>
      <c r="L618" s="7"/>
      <c r="M618" s="7"/>
      <c r="N618" s="7"/>
      <c r="O618" s="7"/>
      <c r="P618" s="7"/>
      <c r="Q618" s="7"/>
      <c r="R618" s="7"/>
      <c r="S618" s="7"/>
      <c r="T618" s="7"/>
      <c r="U618" s="4"/>
      <c r="V618" s="7"/>
      <c r="W618" s="7"/>
      <c r="X618" s="7"/>
      <c r="Y618" s="7"/>
      <c r="Z618" s="7"/>
      <c r="AA618" s="7"/>
      <c r="AB618" s="4"/>
      <c r="AC618" s="7"/>
      <c r="AD618" s="7"/>
      <c r="AE618" s="7"/>
      <c r="AF618" s="7"/>
      <c r="AG618" s="7"/>
      <c r="AH618" s="7"/>
      <c r="AI618" s="8"/>
      <c r="AJ618" s="7"/>
      <c r="AK618" s="7"/>
      <c r="AL618" s="7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7"/>
      <c r="BB618" s="4"/>
      <c r="BC618" s="4"/>
      <c r="BD618" s="4"/>
      <c r="BE618" s="7"/>
      <c r="BF618" s="7"/>
      <c r="BG618" s="6"/>
      <c r="BH618" s="4"/>
      <c r="BI618" s="4"/>
      <c r="BJ618" s="4"/>
      <c r="BK618" s="4"/>
      <c r="BL618" s="6"/>
      <c r="BM618" s="6"/>
      <c r="BN618" s="6"/>
      <c r="BO618" s="6"/>
      <c r="BP618" s="6"/>
      <c r="BQ618" s="6"/>
      <c r="BR618" s="6"/>
      <c r="BS618" s="4"/>
      <c r="BT618" s="4"/>
      <c r="BU618" s="4"/>
      <c r="BV618" s="4"/>
      <c r="BW618" s="4"/>
      <c r="BX618" s="4"/>
      <c r="BY618" s="4"/>
      <c r="BZ618" s="4"/>
      <c r="CA618" s="4"/>
      <c r="CB618" s="4">
        <v>92.279551406353065</v>
      </c>
      <c r="CC618" s="7">
        <v>5.22</v>
      </c>
      <c r="CD618" s="4"/>
      <c r="CE618" s="4"/>
      <c r="CF618" s="7"/>
      <c r="CG618" s="4"/>
      <c r="CH618" s="4"/>
      <c r="CI618" s="4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</row>
    <row r="619" spans="1:158" x14ac:dyDescent="0.25">
      <c r="A619" t="s">
        <v>93</v>
      </c>
      <c r="C619" s="5">
        <v>39957</v>
      </c>
      <c r="D619" s="4">
        <v>9</v>
      </c>
      <c r="E619" s="5" t="s">
        <v>70</v>
      </c>
      <c r="F619">
        <v>174</v>
      </c>
      <c r="G619" t="s">
        <v>78</v>
      </c>
      <c r="H619" s="6">
        <v>8.3000000000000007</v>
      </c>
      <c r="I619">
        <v>750</v>
      </c>
      <c r="J619" s="4">
        <f>1000000/H619/I619</f>
        <v>160.64257028112448</v>
      </c>
      <c r="K619" s="4"/>
      <c r="L619" s="7"/>
      <c r="M619" s="7"/>
      <c r="N619" s="7"/>
      <c r="O619" s="7"/>
      <c r="P619" s="7"/>
      <c r="Q619" s="7"/>
      <c r="R619" s="7"/>
      <c r="S619" s="7"/>
      <c r="T619" s="7"/>
      <c r="U619" s="4"/>
      <c r="V619" s="7"/>
      <c r="W619" s="7"/>
      <c r="X619" s="7"/>
      <c r="Y619" s="7"/>
      <c r="Z619" s="7"/>
      <c r="AA619" s="7"/>
      <c r="AB619" s="4"/>
      <c r="AC619" s="7"/>
      <c r="AD619" s="7"/>
      <c r="AE619" s="7"/>
      <c r="AF619" s="7"/>
      <c r="AG619" s="7"/>
      <c r="AH619" s="7"/>
      <c r="AI619" s="8"/>
      <c r="AJ619" s="7"/>
      <c r="AK619" s="7"/>
      <c r="AL619" s="7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>
        <v>532.12734805897628</v>
      </c>
      <c r="AZ619" s="4"/>
      <c r="BA619" s="7"/>
      <c r="BB619" s="4"/>
      <c r="BC619" s="4"/>
      <c r="BD619" s="4"/>
      <c r="BE619" s="7"/>
      <c r="BF619" s="4">
        <f>BH619*(1/(BG619/100))</f>
        <v>532.12734805897628</v>
      </c>
      <c r="BG619" s="6">
        <v>39.992942058781779</v>
      </c>
      <c r="BH619" s="4">
        <v>212.81338198815843</v>
      </c>
      <c r="BI619" s="4">
        <f>BF619-BH619</f>
        <v>319.31396607081786</v>
      </c>
      <c r="BJ619" s="4"/>
      <c r="BK619" s="4"/>
      <c r="BL619" s="6">
        <v>9.3750388541038951</v>
      </c>
      <c r="BM619" s="6"/>
      <c r="BN619" s="6"/>
      <c r="BO619" s="6"/>
      <c r="BP619" s="6"/>
      <c r="BQ619" s="6"/>
      <c r="BR619" s="6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7"/>
      <c r="CD619" s="4"/>
      <c r="CE619" s="4"/>
      <c r="CF619" s="7"/>
      <c r="CG619" s="4"/>
      <c r="CH619" s="4"/>
      <c r="CI619" s="4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</row>
    <row r="620" spans="1:158" x14ac:dyDescent="0.25">
      <c r="A620" t="s">
        <v>93</v>
      </c>
      <c r="C620" s="5">
        <v>39960</v>
      </c>
      <c r="D620" s="4"/>
      <c r="E620" s="5"/>
      <c r="F620">
        <v>177</v>
      </c>
      <c r="G620" t="s">
        <v>78</v>
      </c>
      <c r="H620" s="6">
        <v>8.3000000000000007</v>
      </c>
      <c r="I620">
        <v>750</v>
      </c>
      <c r="J620" s="4">
        <f>1000000/H620/I620</f>
        <v>160.64257028112448</v>
      </c>
      <c r="K620" s="4"/>
      <c r="L620" s="7"/>
      <c r="M620" s="7"/>
      <c r="N620" s="7"/>
      <c r="O620" s="7"/>
      <c r="P620" s="7"/>
      <c r="Q620" s="7"/>
      <c r="R620" s="7"/>
      <c r="S620" s="7"/>
      <c r="T620" s="7"/>
      <c r="U620" s="4"/>
      <c r="V620" s="7"/>
      <c r="W620" s="7"/>
      <c r="X620" s="7"/>
      <c r="Y620" s="7"/>
      <c r="Z620" s="7"/>
      <c r="AA620" s="7"/>
      <c r="AB620" s="4"/>
      <c r="AC620" s="7"/>
      <c r="AD620" s="7"/>
      <c r="AE620" s="7"/>
      <c r="AF620" s="7"/>
      <c r="AG620" s="7"/>
      <c r="AH620" s="7"/>
      <c r="AI620" s="8"/>
      <c r="AJ620" s="7"/>
      <c r="AK620" s="7"/>
      <c r="AL620" s="7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7"/>
      <c r="BB620" s="4"/>
      <c r="BC620" s="4"/>
      <c r="BD620" s="4"/>
      <c r="BE620" s="7"/>
      <c r="BF620" s="7"/>
      <c r="BG620" s="6"/>
      <c r="BH620" s="4"/>
      <c r="BI620" s="4"/>
      <c r="BJ620" s="4"/>
      <c r="BK620" s="4"/>
      <c r="BL620" s="6"/>
      <c r="BM620" s="6"/>
      <c r="BN620" s="6"/>
      <c r="BO620" s="6"/>
      <c r="BP620" s="6"/>
      <c r="BQ620" s="6"/>
      <c r="BR620" s="6"/>
      <c r="BS620" s="4"/>
      <c r="BT620" s="4"/>
      <c r="BU620" s="4"/>
      <c r="BV620" s="4"/>
      <c r="BW620" s="4"/>
      <c r="BX620" s="4"/>
      <c r="BY620" s="4"/>
      <c r="BZ620" s="4"/>
      <c r="CA620" s="4"/>
      <c r="CB620" s="4">
        <v>100</v>
      </c>
      <c r="CC620" s="7">
        <v>4.5903529411764712</v>
      </c>
      <c r="CD620" s="4"/>
      <c r="CE620" s="4"/>
      <c r="CF620" s="7"/>
      <c r="CG620" s="4"/>
      <c r="CH620" s="4"/>
      <c r="CI620" s="4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</row>
    <row r="621" spans="1:158" x14ac:dyDescent="0.25">
      <c r="A621" t="s">
        <v>92</v>
      </c>
      <c r="C621" s="5">
        <v>39783</v>
      </c>
      <c r="D621" s="4">
        <v>1</v>
      </c>
      <c r="E621" s="5" t="s">
        <v>167</v>
      </c>
      <c r="F621">
        <v>0</v>
      </c>
      <c r="G621" t="s">
        <v>79</v>
      </c>
      <c r="H621" s="6">
        <v>8.3000000000000007</v>
      </c>
      <c r="I621">
        <v>750</v>
      </c>
      <c r="J621" s="4">
        <f>1000000/H621/I621</f>
        <v>160.64257028112448</v>
      </c>
      <c r="K621" s="4"/>
      <c r="L621" s="7"/>
      <c r="M621" s="7"/>
      <c r="N621" s="7"/>
      <c r="O621" s="7"/>
      <c r="P621" s="7"/>
      <c r="Q621" s="7"/>
      <c r="R621" s="7"/>
      <c r="S621" s="7"/>
      <c r="T621" s="7"/>
      <c r="U621" s="4"/>
      <c r="V621" s="7"/>
      <c r="W621" s="7"/>
      <c r="X621" s="7"/>
      <c r="Y621" s="7"/>
      <c r="Z621" s="7"/>
      <c r="AA621" s="7"/>
      <c r="AB621" s="4"/>
      <c r="AC621" s="7"/>
      <c r="AD621" s="7"/>
      <c r="AE621" s="7"/>
      <c r="AF621" s="7"/>
      <c r="AG621" s="7"/>
      <c r="AH621" s="7"/>
      <c r="AI621" s="8"/>
      <c r="AJ621" s="7"/>
      <c r="AK621" s="7"/>
      <c r="AL621" s="7"/>
      <c r="AM621" s="4">
        <v>0</v>
      </c>
      <c r="AN621" s="4"/>
      <c r="AO621" s="4"/>
      <c r="AP621" s="4"/>
      <c r="AQ621" s="4">
        <v>0</v>
      </c>
      <c r="AR621" s="4"/>
      <c r="AS621" s="4"/>
      <c r="AT621" s="4"/>
      <c r="AU621" s="4"/>
      <c r="AV621" s="4"/>
      <c r="AW621" s="4"/>
      <c r="AX621" s="4">
        <v>0</v>
      </c>
      <c r="AY621" s="4">
        <v>0</v>
      </c>
      <c r="AZ621" s="4"/>
      <c r="BA621" s="7"/>
      <c r="BB621" s="4"/>
      <c r="BC621" s="4"/>
      <c r="BD621" s="4"/>
      <c r="BE621" s="7"/>
      <c r="BF621" s="7"/>
      <c r="BG621" s="6"/>
      <c r="BH621" s="4"/>
      <c r="BI621" s="4"/>
      <c r="BJ621" s="4"/>
      <c r="BK621" s="4"/>
      <c r="BL621" s="6"/>
      <c r="BM621" s="6"/>
      <c r="BN621" s="6"/>
      <c r="BO621" s="6"/>
      <c r="BP621" s="6"/>
      <c r="BQ621" s="6"/>
      <c r="BR621" s="6"/>
      <c r="BS621" s="4">
        <v>0</v>
      </c>
      <c r="BT621" s="4">
        <v>0</v>
      </c>
      <c r="BU621" s="4">
        <v>0</v>
      </c>
      <c r="BV621" s="4">
        <v>0</v>
      </c>
      <c r="BW621" s="4"/>
      <c r="BX621" s="4"/>
      <c r="BY621" s="4"/>
      <c r="BZ621" s="4"/>
      <c r="CA621" s="4">
        <v>0</v>
      </c>
      <c r="CB621" s="4"/>
      <c r="CC621" s="7"/>
      <c r="CD621" s="4"/>
      <c r="CE621" s="4"/>
      <c r="CF621" s="7"/>
      <c r="CG621" s="4"/>
      <c r="CH621" s="4"/>
      <c r="CI621" s="4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</row>
    <row r="622" spans="1:158" x14ac:dyDescent="0.25">
      <c r="A622" t="s">
        <v>92</v>
      </c>
      <c r="C622" s="5">
        <v>39798</v>
      </c>
      <c r="D622" s="4"/>
      <c r="E622" s="5"/>
      <c r="F622">
        <v>15</v>
      </c>
      <c r="G622" t="s">
        <v>79</v>
      </c>
      <c r="H622" s="6">
        <v>8.3000000000000007</v>
      </c>
      <c r="I622">
        <v>750</v>
      </c>
      <c r="J622" s="4">
        <f>1000000/H622/I622</f>
        <v>160.64257028112448</v>
      </c>
      <c r="K622" s="4"/>
      <c r="L622" s="7"/>
      <c r="M622" s="6">
        <v>5.9</v>
      </c>
      <c r="N622" s="6"/>
      <c r="O622" s="6"/>
      <c r="P622" s="7"/>
      <c r="Q622" s="7"/>
      <c r="R622" s="7"/>
      <c r="S622" s="7"/>
      <c r="T622" s="7"/>
      <c r="U622" s="4"/>
      <c r="V622" s="7"/>
      <c r="W622" s="7"/>
      <c r="X622" s="7"/>
      <c r="Y622" s="7"/>
      <c r="Z622" s="7"/>
      <c r="AA622" s="7"/>
      <c r="AB622" s="4"/>
      <c r="AC622" s="7"/>
      <c r="AD622" s="7"/>
      <c r="AE622" s="7"/>
      <c r="AF622" s="7"/>
      <c r="AG622" s="7"/>
      <c r="AH622" s="7"/>
      <c r="AI622" s="8"/>
      <c r="AJ622" s="7"/>
      <c r="AK622" s="7"/>
      <c r="AL622" s="7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7"/>
      <c r="BB622" s="4"/>
      <c r="BC622" s="4"/>
      <c r="BD622" s="4"/>
      <c r="BE622" s="7"/>
      <c r="BF622" s="7"/>
      <c r="BG622" s="6"/>
      <c r="BH622" s="4"/>
      <c r="BI622" s="4"/>
      <c r="BJ622" s="4"/>
      <c r="BK622" s="4"/>
      <c r="BL622" s="6"/>
      <c r="BM622" s="6"/>
      <c r="BN622" s="6"/>
      <c r="BO622" s="6"/>
      <c r="BP622" s="6"/>
      <c r="BQ622" s="6"/>
      <c r="BR622" s="6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7"/>
      <c r="CD622" s="4"/>
      <c r="CE622" s="4"/>
      <c r="CF622" s="7"/>
      <c r="CG622" s="4"/>
      <c r="CH622" s="4"/>
      <c r="CI622" s="4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</row>
    <row r="623" spans="1:158" x14ac:dyDescent="0.25">
      <c r="A623" t="s">
        <v>92</v>
      </c>
      <c r="C623" s="5">
        <v>39804</v>
      </c>
      <c r="D623" s="4">
        <v>4</v>
      </c>
      <c r="E623" t="s">
        <v>168</v>
      </c>
      <c r="F623">
        <v>21</v>
      </c>
      <c r="G623" t="s">
        <v>79</v>
      </c>
      <c r="H623" s="6">
        <v>8.3000000000000007</v>
      </c>
      <c r="I623">
        <v>750</v>
      </c>
      <c r="J623" s="4">
        <f>1000000/H623/I623</f>
        <v>160.64257028112448</v>
      </c>
      <c r="K623" s="4"/>
      <c r="L623" s="7"/>
      <c r="M623" s="7"/>
      <c r="N623" s="7"/>
      <c r="O623" s="7"/>
      <c r="P623" s="7"/>
      <c r="Q623" s="7"/>
      <c r="R623" s="7"/>
      <c r="S623" s="7"/>
      <c r="T623" s="7"/>
      <c r="U623" s="4"/>
      <c r="V623" s="7"/>
      <c r="W623" s="7"/>
      <c r="X623" s="7"/>
      <c r="Y623" s="7"/>
      <c r="Z623" s="7"/>
      <c r="AA623" s="7"/>
      <c r="AB623" s="4"/>
      <c r="AC623" s="7"/>
      <c r="AD623" s="7"/>
      <c r="AE623" s="7"/>
      <c r="AF623" s="7"/>
      <c r="AG623" s="7"/>
      <c r="AH623" s="7"/>
      <c r="AI623" s="8"/>
      <c r="AJ623" s="7"/>
      <c r="AK623" s="7"/>
      <c r="AL623" s="7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7"/>
      <c r="BB623" s="4"/>
      <c r="BC623" s="4"/>
      <c r="BD623" s="4"/>
      <c r="BE623" s="7"/>
      <c r="BF623" s="7"/>
      <c r="BG623" s="6"/>
      <c r="BH623" s="4"/>
      <c r="BI623" s="4"/>
      <c r="BJ623" s="4"/>
      <c r="BK623" s="4"/>
      <c r="BL623" s="6"/>
      <c r="BM623" s="6"/>
      <c r="BN623" s="6"/>
      <c r="BO623" s="6"/>
      <c r="BP623" s="6"/>
      <c r="BQ623" s="6"/>
      <c r="BR623" s="6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7"/>
      <c r="CD623" s="4"/>
      <c r="CE623" s="4"/>
      <c r="CF623" s="7"/>
      <c r="CG623" s="4"/>
      <c r="CH623" s="4"/>
      <c r="CI623" s="4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</row>
    <row r="624" spans="1:158" x14ac:dyDescent="0.25">
      <c r="A624" t="s">
        <v>92</v>
      </c>
      <c r="C624" s="5">
        <v>39806</v>
      </c>
      <c r="D624" s="4"/>
      <c r="E624" s="5"/>
      <c r="F624">
        <v>23</v>
      </c>
      <c r="G624" t="s">
        <v>79</v>
      </c>
      <c r="H624" s="6">
        <v>8.3000000000000007</v>
      </c>
      <c r="I624">
        <v>750</v>
      </c>
      <c r="J624" s="4">
        <f>1000000/H624/I624</f>
        <v>160.64257028112448</v>
      </c>
      <c r="K624" s="4"/>
      <c r="L624" s="7"/>
      <c r="M624" s="6">
        <v>9.3333333333333339</v>
      </c>
      <c r="N624" s="6"/>
      <c r="O624" s="6"/>
      <c r="P624" s="7"/>
      <c r="Q624" s="7"/>
      <c r="R624" s="7"/>
      <c r="S624" s="7"/>
      <c r="T624" s="7"/>
      <c r="U624" s="4"/>
      <c r="V624" s="7"/>
      <c r="W624" s="7"/>
      <c r="X624" s="7"/>
      <c r="Y624" s="7"/>
      <c r="Z624" s="7"/>
      <c r="AA624" s="7"/>
      <c r="AB624" s="4"/>
      <c r="AC624" s="7"/>
      <c r="AD624" s="7"/>
      <c r="AE624" s="7"/>
      <c r="AF624" s="7"/>
      <c r="AG624" s="7"/>
      <c r="AH624" s="7"/>
      <c r="AI624" s="8"/>
      <c r="AJ624" s="7"/>
      <c r="AK624" s="7"/>
      <c r="AL624" s="7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7"/>
      <c r="BB624" s="4"/>
      <c r="BC624" s="4"/>
      <c r="BD624" s="4"/>
      <c r="BE624" s="7"/>
      <c r="BF624" s="7"/>
      <c r="BG624" s="6"/>
      <c r="BH624" s="4"/>
      <c r="BI624" s="4"/>
      <c r="BJ624" s="4"/>
      <c r="BK624" s="4"/>
      <c r="BL624" s="6"/>
      <c r="BM624" s="6"/>
      <c r="BN624" s="6"/>
      <c r="BO624" s="6"/>
      <c r="BP624" s="6"/>
      <c r="BQ624" s="6"/>
      <c r="BR624" s="6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7"/>
      <c r="CD624" s="4"/>
      <c r="CE624" s="4"/>
      <c r="CF624" s="7"/>
      <c r="CG624" s="4"/>
      <c r="CH624" s="4"/>
      <c r="CI624" s="4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</row>
    <row r="625" spans="1:158" x14ac:dyDescent="0.25">
      <c r="A625" t="s">
        <v>92</v>
      </c>
      <c r="C625" s="5">
        <v>39813</v>
      </c>
      <c r="D625" s="4"/>
      <c r="E625" s="5"/>
      <c r="F625">
        <v>30</v>
      </c>
      <c r="G625" t="s">
        <v>79</v>
      </c>
      <c r="H625" s="6">
        <v>8.3000000000000007</v>
      </c>
      <c r="I625">
        <v>750</v>
      </c>
      <c r="J625" s="4">
        <f>1000000/H625/I625</f>
        <v>160.64257028112448</v>
      </c>
      <c r="K625" s="4"/>
      <c r="L625" s="7"/>
      <c r="M625" s="6">
        <v>12.05</v>
      </c>
      <c r="N625" s="6"/>
      <c r="O625" s="6"/>
      <c r="P625" s="7"/>
      <c r="Q625" s="7"/>
      <c r="R625" s="7"/>
      <c r="S625" s="7"/>
      <c r="T625" s="7"/>
      <c r="U625" s="4"/>
      <c r="V625" s="7"/>
      <c r="W625" s="7"/>
      <c r="X625" s="7"/>
      <c r="Y625" s="7"/>
      <c r="Z625" s="7"/>
      <c r="AA625" s="7"/>
      <c r="AB625" s="4"/>
      <c r="AC625" s="7"/>
      <c r="AD625" s="7"/>
      <c r="AE625" s="7"/>
      <c r="AF625" s="7"/>
      <c r="AG625" s="7"/>
      <c r="AH625" s="7"/>
      <c r="AI625" s="8"/>
      <c r="AJ625" s="7"/>
      <c r="AK625" s="7"/>
      <c r="AL625" s="7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7"/>
      <c r="BB625" s="4"/>
      <c r="BC625" s="4"/>
      <c r="BD625" s="4"/>
      <c r="BE625" s="7"/>
      <c r="BF625" s="7"/>
      <c r="BG625" s="6"/>
      <c r="BH625" s="4"/>
      <c r="BI625" s="4"/>
      <c r="BJ625" s="4"/>
      <c r="BK625" s="4"/>
      <c r="BL625" s="6"/>
      <c r="BM625" s="6"/>
      <c r="BN625" s="6"/>
      <c r="BO625" s="6"/>
      <c r="BP625" s="6"/>
      <c r="BQ625" s="6"/>
      <c r="BR625" s="6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7"/>
      <c r="CD625" s="4"/>
      <c r="CE625" s="4"/>
      <c r="CF625" s="7"/>
      <c r="CG625" s="4"/>
      <c r="CH625" s="4"/>
      <c r="CI625" s="4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</row>
    <row r="626" spans="1:158" x14ac:dyDescent="0.25">
      <c r="A626" t="s">
        <v>92</v>
      </c>
      <c r="C626" s="5">
        <v>39818</v>
      </c>
      <c r="D626" s="4"/>
      <c r="E626" s="5"/>
      <c r="F626">
        <v>35</v>
      </c>
      <c r="G626" t="s">
        <v>79</v>
      </c>
      <c r="H626" s="6">
        <v>8.3000000000000007</v>
      </c>
      <c r="I626">
        <v>750</v>
      </c>
      <c r="J626" s="4">
        <f>1000000/H626/I626</f>
        <v>160.64257028112448</v>
      </c>
      <c r="K626" s="4"/>
      <c r="L626" s="7"/>
      <c r="M626" s="7"/>
      <c r="N626" s="7"/>
      <c r="O626" s="7"/>
      <c r="P626" s="7"/>
      <c r="Q626" s="7"/>
      <c r="R626" s="7"/>
      <c r="S626" s="7"/>
      <c r="T626" s="7"/>
      <c r="U626" s="4"/>
      <c r="V626" s="7"/>
      <c r="W626" s="7"/>
      <c r="X626" s="7"/>
      <c r="Y626" s="7"/>
      <c r="Z626" s="7"/>
      <c r="AA626" s="7"/>
      <c r="AB626" s="4">
        <v>120.14850737944582</v>
      </c>
      <c r="AC626" s="7">
        <v>1.8863467685558037</v>
      </c>
      <c r="AD626" s="7"/>
      <c r="AE626" s="7"/>
      <c r="AF626" s="7"/>
      <c r="AG626" s="7"/>
      <c r="AH626" s="7"/>
      <c r="AI626" s="8">
        <f>AC626/AB626</f>
        <v>1.5700126532562378E-2</v>
      </c>
      <c r="AJ626" s="7"/>
      <c r="AK626" s="7"/>
      <c r="AL626" s="7"/>
      <c r="AM626" s="4">
        <v>0</v>
      </c>
      <c r="AN626" s="4"/>
      <c r="AO626" s="4"/>
      <c r="AP626" s="4"/>
      <c r="AQ626" s="4">
        <v>0</v>
      </c>
      <c r="AR626" s="4"/>
      <c r="AS626" s="4"/>
      <c r="AT626" s="4"/>
      <c r="AU626" s="4"/>
      <c r="AV626" s="4"/>
      <c r="AW626" s="4"/>
      <c r="AX626" s="4">
        <v>0</v>
      </c>
      <c r="AY626" s="4">
        <v>0</v>
      </c>
      <c r="AZ626" s="4"/>
      <c r="BA626" s="7"/>
      <c r="BB626" s="4"/>
      <c r="BC626" s="4">
        <f>U626+AB626+AZ626</f>
        <v>120.14850737944582</v>
      </c>
      <c r="BD626" s="4"/>
      <c r="BE626" s="7">
        <f>AZ626/BC626</f>
        <v>0</v>
      </c>
      <c r="BF626" s="7"/>
      <c r="BG626" s="6"/>
      <c r="BH626" s="4"/>
      <c r="BI626" s="4"/>
      <c r="BJ626" s="4"/>
      <c r="BK626" s="4"/>
      <c r="BL626" s="6"/>
      <c r="BM626" s="6"/>
      <c r="BN626" s="6"/>
      <c r="BO626" s="6"/>
      <c r="BP626" s="7">
        <f>U626/BC626</f>
        <v>0</v>
      </c>
      <c r="BQ626" s="7">
        <f>AB626/BC626</f>
        <v>1</v>
      </c>
      <c r="BR626" s="7">
        <f>AZ626/BC626</f>
        <v>0</v>
      </c>
      <c r="BS626" s="4">
        <v>259.40269836649298</v>
      </c>
      <c r="BT626" s="4">
        <v>259.40269836649298</v>
      </c>
      <c r="BU626" s="4">
        <v>0</v>
      </c>
      <c r="BV626" s="4">
        <v>0</v>
      </c>
      <c r="BW626" s="4"/>
      <c r="BX626" s="4"/>
      <c r="BY626" s="4"/>
      <c r="BZ626" s="4"/>
      <c r="CA626" s="4">
        <v>0</v>
      </c>
      <c r="CB626" s="4"/>
      <c r="CC626" s="7"/>
      <c r="CD626" s="4"/>
      <c r="CE626" s="4"/>
      <c r="CF626" s="7"/>
      <c r="CG626" s="4"/>
      <c r="CH626" s="4"/>
      <c r="CI626" s="4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</row>
    <row r="627" spans="1:158" x14ac:dyDescent="0.25">
      <c r="A627" t="s">
        <v>92</v>
      </c>
      <c r="C627" s="5">
        <v>39819</v>
      </c>
      <c r="D627" s="4"/>
      <c r="E627" s="5"/>
      <c r="F627">
        <v>36</v>
      </c>
      <c r="G627" t="s">
        <v>79</v>
      </c>
      <c r="H627" s="6">
        <v>8.3000000000000007</v>
      </c>
      <c r="I627">
        <v>750</v>
      </c>
      <c r="J627" s="4">
        <f>1000000/H627/I627</f>
        <v>160.64257028112448</v>
      </c>
      <c r="K627" s="4"/>
      <c r="L627" s="7"/>
      <c r="M627" s="6">
        <v>14.1</v>
      </c>
      <c r="N627" s="6"/>
      <c r="O627" s="6"/>
      <c r="P627" s="7"/>
      <c r="Q627" s="7"/>
      <c r="R627" s="7"/>
      <c r="S627" s="7"/>
      <c r="T627" s="7"/>
      <c r="U627" s="4"/>
      <c r="V627" s="7"/>
      <c r="W627" s="7"/>
      <c r="X627" s="7"/>
      <c r="Y627" s="7"/>
      <c r="Z627" s="7"/>
      <c r="AA627" s="7"/>
      <c r="AB627" s="4"/>
      <c r="AC627" s="7"/>
      <c r="AD627" s="7"/>
      <c r="AE627" s="7"/>
      <c r="AF627" s="7"/>
      <c r="AG627" s="7"/>
      <c r="AH627" s="7"/>
      <c r="AI627" s="8"/>
      <c r="AJ627" s="7"/>
      <c r="AK627" s="7"/>
      <c r="AL627" s="7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7"/>
      <c r="BB627" s="4"/>
      <c r="BC627" s="4"/>
      <c r="BD627" s="4"/>
      <c r="BE627" s="7"/>
      <c r="BF627" s="7"/>
      <c r="BG627" s="6"/>
      <c r="BH627" s="4"/>
      <c r="BI627" s="4"/>
      <c r="BJ627" s="4"/>
      <c r="BK627" s="4"/>
      <c r="BL627" s="6"/>
      <c r="BM627" s="6"/>
      <c r="BN627" s="6"/>
      <c r="BO627" s="6"/>
      <c r="BP627" s="6"/>
      <c r="BQ627" s="6"/>
      <c r="BR627" s="6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7"/>
      <c r="CD627" s="4"/>
      <c r="CE627" s="4"/>
      <c r="CF627" s="7"/>
      <c r="CG627" s="4"/>
      <c r="CH627" s="4"/>
      <c r="CI627" s="4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</row>
    <row r="628" spans="1:158" x14ac:dyDescent="0.25">
      <c r="A628" t="s">
        <v>92</v>
      </c>
      <c r="C628" s="5">
        <v>39825</v>
      </c>
      <c r="D628" s="4">
        <v>5</v>
      </c>
      <c r="E628" t="s">
        <v>164</v>
      </c>
      <c r="F628">
        <v>42</v>
      </c>
      <c r="G628" t="s">
        <v>79</v>
      </c>
      <c r="H628" s="6">
        <v>8.3000000000000007</v>
      </c>
      <c r="I628">
        <v>750</v>
      </c>
      <c r="J628" s="4">
        <f>1000000/H628/I628</f>
        <v>160.64257028112448</v>
      </c>
      <c r="K628" s="4"/>
      <c r="L628" s="7"/>
      <c r="M628" s="7"/>
      <c r="N628" s="7"/>
      <c r="O628" s="7"/>
      <c r="P628" s="7"/>
      <c r="Q628" s="7"/>
      <c r="R628" s="7"/>
      <c r="S628" s="7"/>
      <c r="T628" s="7"/>
      <c r="U628" s="4">
        <v>205.26302856521821</v>
      </c>
      <c r="V628" s="7"/>
      <c r="W628" s="7"/>
      <c r="X628" s="7"/>
      <c r="Y628" s="7"/>
      <c r="Z628" s="7"/>
      <c r="AA628" s="7"/>
      <c r="AB628" s="4">
        <v>155.72053234277402</v>
      </c>
      <c r="AC628" s="7">
        <v>3.1609679288603729</v>
      </c>
      <c r="AD628" s="7"/>
      <c r="AE628" s="7"/>
      <c r="AF628" s="7"/>
      <c r="AG628" s="7"/>
      <c r="AH628" s="7"/>
      <c r="AI628" s="8">
        <f>AC628/AB628</f>
        <v>2.0298979725437941E-2</v>
      </c>
      <c r="AJ628" s="7"/>
      <c r="AK628" s="7"/>
      <c r="AL628" s="7"/>
      <c r="AM628" s="4">
        <v>21.079303346077086</v>
      </c>
      <c r="AN628" s="4"/>
      <c r="AO628" s="4"/>
      <c r="AP628" s="4"/>
      <c r="AQ628" s="4">
        <v>0.61379576544484959</v>
      </c>
      <c r="AR628" s="4"/>
      <c r="AS628" s="4"/>
      <c r="AT628" s="4"/>
      <c r="AU628" s="4"/>
      <c r="AV628" s="4"/>
      <c r="AW628" s="4"/>
      <c r="AX628" s="4">
        <v>0</v>
      </c>
      <c r="AY628" s="4">
        <v>0</v>
      </c>
      <c r="AZ628" s="4">
        <v>21.693099111521935</v>
      </c>
      <c r="BA628" s="7"/>
      <c r="BB628" s="4"/>
      <c r="BC628" s="4">
        <f>U628+AB628+AZ628</f>
        <v>382.67666001951415</v>
      </c>
      <c r="BD628" s="4"/>
      <c r="BE628" s="7">
        <f>AZ628/BC628</f>
        <v>5.6687802988600669E-2</v>
      </c>
      <c r="BF628" s="7"/>
      <c r="BG628" s="6"/>
      <c r="BH628" s="4"/>
      <c r="BI628" s="4"/>
      <c r="BJ628" s="4"/>
      <c r="BK628" s="4"/>
      <c r="BL628" s="6"/>
      <c r="BM628" s="6"/>
      <c r="BN628" s="6"/>
      <c r="BO628" s="6"/>
      <c r="BP628" s="7">
        <f>U628/BC628</f>
        <v>0.53638763481094209</v>
      </c>
      <c r="BQ628" s="7">
        <f>AB628/BC628</f>
        <v>0.40692456220045725</v>
      </c>
      <c r="BR628" s="7">
        <f>AZ628/BC628</f>
        <v>5.6687802988600669E-2</v>
      </c>
      <c r="BS628" s="4">
        <v>307.19500207816742</v>
      </c>
      <c r="BT628" s="4">
        <v>305.96741054727772</v>
      </c>
      <c r="BU628" s="4">
        <v>1.2275915308896992</v>
      </c>
      <c r="BV628" s="4">
        <v>0</v>
      </c>
      <c r="BW628" s="4"/>
      <c r="BX628" s="4"/>
      <c r="BY628" s="4"/>
      <c r="BZ628" s="4"/>
      <c r="CA628" s="4">
        <v>0</v>
      </c>
      <c r="CB628" s="4"/>
      <c r="CC628" s="7"/>
      <c r="CD628" s="4"/>
      <c r="CE628" s="4"/>
      <c r="CF628" s="7"/>
      <c r="CG628" s="4"/>
      <c r="CH628" s="4"/>
      <c r="CI628" s="4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</row>
    <row r="629" spans="1:158" x14ac:dyDescent="0.25">
      <c r="A629" t="s">
        <v>92</v>
      </c>
      <c r="C629" s="5">
        <v>39827</v>
      </c>
      <c r="D629" s="4"/>
      <c r="E629" s="5"/>
      <c r="F629">
        <v>44</v>
      </c>
      <c r="G629" t="s">
        <v>79</v>
      </c>
      <c r="H629" s="6">
        <v>8.3000000000000007</v>
      </c>
      <c r="I629">
        <v>750</v>
      </c>
      <c r="J629" s="4">
        <f>1000000/H629/I629</f>
        <v>160.64257028112448</v>
      </c>
      <c r="K629" s="4"/>
      <c r="L629" s="7"/>
      <c r="M629" s="6">
        <v>16.55</v>
      </c>
      <c r="N629" s="6"/>
      <c r="O629" s="6"/>
      <c r="P629" s="7"/>
      <c r="Q629" s="7"/>
      <c r="R629" s="7"/>
      <c r="S629" s="7"/>
      <c r="T629" s="7"/>
      <c r="U629" s="4"/>
      <c r="V629" s="7"/>
      <c r="W629" s="7"/>
      <c r="X629" s="7"/>
      <c r="Y629" s="7"/>
      <c r="Z629" s="7"/>
      <c r="AA629" s="7"/>
      <c r="AB629" s="4"/>
      <c r="AC629" s="7"/>
      <c r="AD629" s="7"/>
      <c r="AE629" s="7"/>
      <c r="AF629" s="7"/>
      <c r="AG629" s="7"/>
      <c r="AH629" s="7"/>
      <c r="AI629" s="8"/>
      <c r="AJ629" s="7"/>
      <c r="AK629" s="7"/>
      <c r="AL629" s="7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7"/>
      <c r="BB629" s="4"/>
      <c r="BC629" s="4"/>
      <c r="BD629" s="4"/>
      <c r="BE629" s="7"/>
      <c r="BF629" s="7"/>
      <c r="BG629" s="6"/>
      <c r="BH629" s="4"/>
      <c r="BI629" s="4"/>
      <c r="BJ629" s="4"/>
      <c r="BK629" s="4"/>
      <c r="BL629" s="6"/>
      <c r="BM629" s="6"/>
      <c r="BN629" s="6"/>
      <c r="BO629" s="6"/>
      <c r="BP629" s="6"/>
      <c r="BQ629" s="6"/>
      <c r="BR629" s="6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7"/>
      <c r="CD629" s="4"/>
      <c r="CE629" s="4"/>
      <c r="CF629" s="7"/>
      <c r="CG629" s="4"/>
      <c r="CH629" s="4"/>
      <c r="CI629" s="4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</row>
    <row r="630" spans="1:158" x14ac:dyDescent="0.25">
      <c r="A630" t="s">
        <v>92</v>
      </c>
      <c r="C630" s="5">
        <v>39833</v>
      </c>
      <c r="D630" s="4"/>
      <c r="E630" s="5"/>
      <c r="F630">
        <v>50</v>
      </c>
      <c r="G630" t="s">
        <v>79</v>
      </c>
      <c r="H630" s="6">
        <v>8.3000000000000007</v>
      </c>
      <c r="I630">
        <v>750</v>
      </c>
      <c r="J630" s="4">
        <f>1000000/H630/I630</f>
        <v>160.64257028112448</v>
      </c>
      <c r="K630" s="4"/>
      <c r="L630" s="7"/>
      <c r="M630" s="6">
        <v>17.850000000000001</v>
      </c>
      <c r="N630" s="6"/>
      <c r="O630" s="6"/>
      <c r="P630" s="7"/>
      <c r="Q630" s="7"/>
      <c r="R630" s="7"/>
      <c r="S630" s="7"/>
      <c r="T630" s="7"/>
      <c r="U630" s="4"/>
      <c r="V630" s="7"/>
      <c r="W630" s="7"/>
      <c r="X630" s="7"/>
      <c r="Y630" s="7"/>
      <c r="Z630" s="7"/>
      <c r="AA630" s="7"/>
      <c r="AB630" s="4"/>
      <c r="AC630" s="7"/>
      <c r="AD630" s="7"/>
      <c r="AE630" s="7"/>
      <c r="AF630" s="7"/>
      <c r="AG630" s="7"/>
      <c r="AH630" s="7"/>
      <c r="AI630" s="8"/>
      <c r="AJ630" s="7"/>
      <c r="AK630" s="7"/>
      <c r="AL630" s="7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7"/>
      <c r="BB630" s="4"/>
      <c r="BC630" s="4"/>
      <c r="BD630" s="4"/>
      <c r="BE630" s="7"/>
      <c r="BF630" s="7"/>
      <c r="BG630" s="6"/>
      <c r="BH630" s="4"/>
      <c r="BI630" s="4"/>
      <c r="BJ630" s="4"/>
      <c r="BK630" s="4"/>
      <c r="BL630" s="6"/>
      <c r="BM630" s="6"/>
      <c r="BN630" s="6"/>
      <c r="BO630" s="6"/>
      <c r="BP630" s="6"/>
      <c r="BQ630" s="6"/>
      <c r="BR630" s="6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7"/>
      <c r="CD630" s="4"/>
      <c r="CE630" s="4"/>
      <c r="CF630" s="7"/>
      <c r="CG630" s="4"/>
      <c r="CH630" s="4"/>
      <c r="CI630" s="4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</row>
    <row r="631" spans="1:158" x14ac:dyDescent="0.25">
      <c r="A631" t="s">
        <v>92</v>
      </c>
      <c r="C631" s="5">
        <v>39840</v>
      </c>
      <c r="D631" s="4"/>
      <c r="E631" s="5"/>
      <c r="F631">
        <v>57</v>
      </c>
      <c r="G631" t="s">
        <v>79</v>
      </c>
      <c r="H631" s="6">
        <v>8.3000000000000007</v>
      </c>
      <c r="I631">
        <v>750</v>
      </c>
      <c r="J631" s="4">
        <f>1000000/H631/I631</f>
        <v>160.64257028112448</v>
      </c>
      <c r="K631" s="4"/>
      <c r="L631" s="7"/>
      <c r="M631" s="6">
        <v>20.100000000000001</v>
      </c>
      <c r="N631" s="6"/>
      <c r="O631" s="6"/>
      <c r="P631" s="7"/>
      <c r="Q631" s="7"/>
      <c r="R631" s="7"/>
      <c r="S631" s="7"/>
      <c r="T631" s="7"/>
      <c r="U631" s="4"/>
      <c r="V631" s="7"/>
      <c r="W631" s="7"/>
      <c r="X631" s="7"/>
      <c r="Y631" s="7"/>
      <c r="Z631" s="7"/>
      <c r="AA631" s="7"/>
      <c r="AB631" s="4"/>
      <c r="AC631" s="7"/>
      <c r="AD631" s="7"/>
      <c r="AE631" s="7"/>
      <c r="AF631" s="7"/>
      <c r="AG631" s="7"/>
      <c r="AH631" s="7"/>
      <c r="AI631" s="8"/>
      <c r="AJ631" s="7"/>
      <c r="AK631" s="7"/>
      <c r="AL631" s="7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7"/>
      <c r="BB631" s="4"/>
      <c r="BC631" s="4"/>
      <c r="BD631" s="4"/>
      <c r="BE631" s="7"/>
      <c r="BF631" s="7"/>
      <c r="BG631" s="6"/>
      <c r="BH631" s="4"/>
      <c r="BI631" s="4"/>
      <c r="BJ631" s="4"/>
      <c r="BK631" s="4"/>
      <c r="BL631" s="6"/>
      <c r="BM631" s="6"/>
      <c r="BN631" s="6"/>
      <c r="BO631" s="6"/>
      <c r="BP631" s="6"/>
      <c r="BQ631" s="6"/>
      <c r="BR631" s="6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7"/>
      <c r="CD631" s="4"/>
      <c r="CE631" s="4"/>
      <c r="CF631" s="7"/>
      <c r="CG631" s="4"/>
      <c r="CH631" s="4"/>
      <c r="CI631" s="4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</row>
    <row r="632" spans="1:158" x14ac:dyDescent="0.25">
      <c r="A632" t="s">
        <v>92</v>
      </c>
      <c r="C632" s="5">
        <v>39841</v>
      </c>
      <c r="D632" s="4"/>
      <c r="E632" s="5"/>
      <c r="F632">
        <v>58</v>
      </c>
      <c r="G632" t="s">
        <v>79</v>
      </c>
      <c r="H632" s="6">
        <v>8.3000000000000007</v>
      </c>
      <c r="I632">
        <v>750</v>
      </c>
      <c r="J632" s="4">
        <f>1000000/H632/I632</f>
        <v>160.64257028112448</v>
      </c>
      <c r="K632" s="4"/>
      <c r="L632" s="7"/>
      <c r="M632" s="7"/>
      <c r="N632" s="7"/>
      <c r="O632" s="7"/>
      <c r="P632" s="7"/>
      <c r="Q632" s="7"/>
      <c r="R632" s="7"/>
      <c r="S632" s="7"/>
      <c r="T632" s="7"/>
      <c r="U632" s="4">
        <v>353.67316892320298</v>
      </c>
      <c r="V632" s="7"/>
      <c r="W632" s="7"/>
      <c r="X632" s="7"/>
      <c r="Y632" s="7"/>
      <c r="Z632" s="7"/>
      <c r="AA632" s="7"/>
      <c r="AB632" s="4">
        <v>204.61303092122949</v>
      </c>
      <c r="AC632" s="7">
        <v>4.0419939307092285</v>
      </c>
      <c r="AD632" s="7"/>
      <c r="AE632" s="7"/>
      <c r="AF632" s="7"/>
      <c r="AG632" s="7"/>
      <c r="AH632" s="7"/>
      <c r="AI632" s="8">
        <f>AC632/AB632</f>
        <v>1.9754332910816845E-2</v>
      </c>
      <c r="AJ632" s="7"/>
      <c r="AK632" s="7"/>
      <c r="AL632" s="7"/>
      <c r="AM632" s="4">
        <v>27.292334623156044</v>
      </c>
      <c r="AN632" s="4"/>
      <c r="AO632" s="4"/>
      <c r="AP632" s="4"/>
      <c r="AQ632" s="4">
        <v>47.442765692285619</v>
      </c>
      <c r="AR632" s="4"/>
      <c r="AS632" s="4"/>
      <c r="AT632" s="4"/>
      <c r="AU632" s="4"/>
      <c r="AV632" s="4"/>
      <c r="AW632" s="4"/>
      <c r="AX632" s="4">
        <v>0</v>
      </c>
      <c r="AY632" s="4">
        <v>0</v>
      </c>
      <c r="AZ632" s="4">
        <v>74.735100315441656</v>
      </c>
      <c r="BA632" s="7"/>
      <c r="BB632" s="4"/>
      <c r="BC632" s="4">
        <f>U632+AB632+AZ632</f>
        <v>633.02130015987416</v>
      </c>
      <c r="BD632" s="4"/>
      <c r="BE632" s="7">
        <f>AZ632/BC632</f>
        <v>0.11806095671119875</v>
      </c>
      <c r="BF632" s="7"/>
      <c r="BG632" s="6"/>
      <c r="BH632" s="4"/>
      <c r="BI632" s="4"/>
      <c r="BJ632" s="4"/>
      <c r="BK632" s="4"/>
      <c r="BL632" s="6"/>
      <c r="BM632" s="6"/>
      <c r="BN632" s="6"/>
      <c r="BO632" s="6"/>
      <c r="BP632" s="7">
        <f>U632/BC632</f>
        <v>0.55870658512419757</v>
      </c>
      <c r="BQ632" s="7">
        <f>AB632/BC632</f>
        <v>0.32323245816460361</v>
      </c>
      <c r="BR632" s="7">
        <f>AZ632/BC632</f>
        <v>0.11806095671119875</v>
      </c>
      <c r="BS632" s="4">
        <v>223.50454088313757</v>
      </c>
      <c r="BT632" s="4">
        <v>161.45564022404943</v>
      </c>
      <c r="BU632" s="4">
        <v>62.048900659088119</v>
      </c>
      <c r="BV632" s="4">
        <v>0</v>
      </c>
      <c r="BW632" s="4"/>
      <c r="BX632" s="4"/>
      <c r="BY632" s="4"/>
      <c r="BZ632" s="4"/>
      <c r="CA632" s="4">
        <v>0</v>
      </c>
      <c r="CB632" s="4"/>
      <c r="CC632" s="7"/>
      <c r="CD632" s="4"/>
      <c r="CE632" s="4"/>
      <c r="CF632" s="7"/>
      <c r="CG632" s="4"/>
      <c r="CH632" s="4"/>
      <c r="CI632" s="4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</row>
    <row r="633" spans="1:158" x14ac:dyDescent="0.25">
      <c r="A633" t="s">
        <v>92</v>
      </c>
      <c r="C633" s="5">
        <v>39848</v>
      </c>
      <c r="D633" s="4"/>
      <c r="E633" s="5"/>
      <c r="F633">
        <v>65</v>
      </c>
      <c r="G633" t="s">
        <v>79</v>
      </c>
      <c r="H633" s="6">
        <v>8.3000000000000007</v>
      </c>
      <c r="I633">
        <v>750</v>
      </c>
      <c r="J633" s="4">
        <f>1000000/H633/I633</f>
        <v>160.64257028112448</v>
      </c>
      <c r="K633" s="4"/>
      <c r="L633" s="7"/>
      <c r="M633" s="6">
        <v>21.4</v>
      </c>
      <c r="N633" s="6"/>
      <c r="O633" s="6"/>
      <c r="P633" s="7"/>
      <c r="Q633" s="7"/>
      <c r="R633" s="7"/>
      <c r="S633" s="7"/>
      <c r="T633" s="7"/>
      <c r="U633" s="4"/>
      <c r="V633" s="7"/>
      <c r="W633" s="7"/>
      <c r="X633" s="7"/>
      <c r="Y633" s="7"/>
      <c r="Z633" s="7"/>
      <c r="AA633" s="7"/>
      <c r="AB633" s="4"/>
      <c r="AC633" s="7"/>
      <c r="AD633" s="7"/>
      <c r="AE633" s="7"/>
      <c r="AF633" s="7"/>
      <c r="AG633" s="7"/>
      <c r="AH633" s="7"/>
      <c r="AI633" s="8"/>
      <c r="AJ633" s="7"/>
      <c r="AK633" s="7"/>
      <c r="AL633" s="7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7"/>
      <c r="BB633" s="4"/>
      <c r="BC633" s="4"/>
      <c r="BD633" s="4"/>
      <c r="BE633" s="7"/>
      <c r="BF633" s="7"/>
      <c r="BG633" s="6"/>
      <c r="BH633" s="4"/>
      <c r="BI633" s="4"/>
      <c r="BJ633" s="4"/>
      <c r="BK633" s="4"/>
      <c r="BL633" s="6"/>
      <c r="BM633" s="6"/>
      <c r="BN633" s="6"/>
      <c r="BO633" s="6"/>
      <c r="BP633" s="6"/>
      <c r="BQ633" s="6"/>
      <c r="BR633" s="6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7"/>
      <c r="CD633" s="4"/>
      <c r="CE633" s="4"/>
      <c r="CF633" s="7"/>
      <c r="CG633" s="4"/>
      <c r="CH633" s="4"/>
      <c r="CI633" s="4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</row>
    <row r="634" spans="1:158" x14ac:dyDescent="0.25">
      <c r="A634" t="s">
        <v>92</v>
      </c>
      <c r="C634" s="5">
        <v>39853</v>
      </c>
      <c r="D634" s="4">
        <v>6</v>
      </c>
      <c r="E634" s="5" t="s">
        <v>183</v>
      </c>
      <c r="F634">
        <v>70</v>
      </c>
      <c r="G634" t="s">
        <v>79</v>
      </c>
      <c r="H634" s="6">
        <v>8.3000000000000007</v>
      </c>
      <c r="I634">
        <v>750</v>
      </c>
      <c r="J634" s="4">
        <f>1000000/H634/I634</f>
        <v>160.64257028112448</v>
      </c>
      <c r="K634" s="4"/>
      <c r="L634" s="7"/>
      <c r="M634" s="7"/>
      <c r="N634" s="7"/>
      <c r="O634" s="7"/>
      <c r="P634" s="7"/>
      <c r="Q634" s="7"/>
      <c r="R634" s="7"/>
      <c r="S634" s="7"/>
      <c r="T634" s="7"/>
      <c r="U634" s="4">
        <v>408.58889184213115</v>
      </c>
      <c r="V634" s="7"/>
      <c r="W634" s="7"/>
      <c r="X634" s="7"/>
      <c r="Y634" s="7"/>
      <c r="Z634" s="7"/>
      <c r="AA634" s="7"/>
      <c r="AB634" s="4">
        <v>197.03961471052244</v>
      </c>
      <c r="AC634" s="7">
        <v>4.4288617192012385</v>
      </c>
      <c r="AD634" s="7"/>
      <c r="AE634" s="7"/>
      <c r="AF634" s="7"/>
      <c r="AG634" s="7"/>
      <c r="AH634" s="7"/>
      <c r="AI634" s="8">
        <f>AC634/AB634</f>
        <v>2.2477011669495138E-2</v>
      </c>
      <c r="AJ634" s="7"/>
      <c r="AK634" s="7"/>
      <c r="AL634" s="7"/>
      <c r="AM634" s="4">
        <v>5.1298208526700853</v>
      </c>
      <c r="AN634" s="4"/>
      <c r="AO634" s="4"/>
      <c r="AP634" s="4"/>
      <c r="AQ634" s="4">
        <v>132.53670939924814</v>
      </c>
      <c r="AR634" s="4"/>
      <c r="AS634" s="4"/>
      <c r="AT634" s="4"/>
      <c r="AU634" s="4"/>
      <c r="AV634" s="4"/>
      <c r="AW634" s="4"/>
      <c r="AX634" s="4">
        <v>0</v>
      </c>
      <c r="AY634" s="4">
        <v>0</v>
      </c>
      <c r="AZ634" s="4">
        <v>137.66653025191823</v>
      </c>
      <c r="BA634" s="7"/>
      <c r="BB634" s="4"/>
      <c r="BC634" s="4">
        <f>U634+AB634+AZ634</f>
        <v>743.29503680457174</v>
      </c>
      <c r="BD634" s="4"/>
      <c r="BE634" s="7">
        <f>AZ634/BC634</f>
        <v>0.18521115228180077</v>
      </c>
      <c r="BF634" s="7"/>
      <c r="BG634" s="6"/>
      <c r="BH634" s="4"/>
      <c r="BI634" s="4"/>
      <c r="BJ634" s="4"/>
      <c r="BK634" s="4"/>
      <c r="BL634" s="6"/>
      <c r="BM634" s="6"/>
      <c r="BN634" s="6"/>
      <c r="BO634" s="6"/>
      <c r="BP634" s="7">
        <f>U634/BC634</f>
        <v>0.54969947545816578</v>
      </c>
      <c r="BQ634" s="7">
        <f>AB634/BC634</f>
        <v>0.26508937226003354</v>
      </c>
      <c r="BR634" s="7">
        <f>AZ634/BC634</f>
        <v>0.18521115228180077</v>
      </c>
      <c r="BS634" s="4">
        <v>128.56892370806901</v>
      </c>
      <c r="BT634" s="4">
        <v>39.281270984330789</v>
      </c>
      <c r="BU634" s="4">
        <v>89.287652723738219</v>
      </c>
      <c r="BV634" s="4">
        <v>0</v>
      </c>
      <c r="BW634" s="4"/>
      <c r="BX634" s="4"/>
      <c r="BY634" s="4"/>
      <c r="BZ634" s="4"/>
      <c r="CA634" s="4">
        <v>0</v>
      </c>
      <c r="CB634" s="4"/>
      <c r="CC634" s="7"/>
      <c r="CD634" s="4"/>
      <c r="CE634" s="4"/>
      <c r="CF634" s="7"/>
      <c r="CG634" s="4"/>
      <c r="CH634" s="4"/>
      <c r="CI634" s="4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</row>
    <row r="635" spans="1:158" x14ac:dyDescent="0.25">
      <c r="A635" t="s">
        <v>92</v>
      </c>
      <c r="C635" s="5">
        <v>39854</v>
      </c>
      <c r="D635" s="4"/>
      <c r="E635" s="5"/>
      <c r="F635">
        <v>71</v>
      </c>
      <c r="G635" t="s">
        <v>79</v>
      </c>
      <c r="H635" s="6">
        <v>8.3000000000000007</v>
      </c>
      <c r="I635">
        <v>750</v>
      </c>
      <c r="J635" s="4">
        <f>1000000/H635/I635</f>
        <v>160.64257028112448</v>
      </c>
      <c r="K635" s="4"/>
      <c r="L635" s="7"/>
      <c r="M635" s="6">
        <v>22</v>
      </c>
      <c r="N635" s="6"/>
      <c r="O635" s="6"/>
      <c r="P635" s="7"/>
      <c r="Q635" s="7"/>
      <c r="R635" s="7"/>
      <c r="S635" s="7"/>
      <c r="T635" s="7"/>
      <c r="U635" s="4"/>
      <c r="V635" s="7"/>
      <c r="W635" s="7"/>
      <c r="X635" s="7"/>
      <c r="Y635" s="7"/>
      <c r="Z635" s="7"/>
      <c r="AA635" s="7"/>
      <c r="AB635" s="4"/>
      <c r="AC635" s="7"/>
      <c r="AD635" s="7"/>
      <c r="AE635" s="7"/>
      <c r="AF635" s="7"/>
      <c r="AG635" s="7"/>
      <c r="AH635" s="7"/>
      <c r="AI635" s="8"/>
      <c r="AJ635" s="7"/>
      <c r="AK635" s="7"/>
      <c r="AL635" s="7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7"/>
      <c r="BB635" s="4"/>
      <c r="BC635" s="4"/>
      <c r="BD635" s="4"/>
      <c r="BE635" s="7"/>
      <c r="BF635" s="7"/>
      <c r="BG635" s="6"/>
      <c r="BH635" s="4"/>
      <c r="BI635" s="4"/>
      <c r="BJ635" s="4"/>
      <c r="BK635" s="4"/>
      <c r="BL635" s="6"/>
      <c r="BM635" s="6"/>
      <c r="BN635" s="6"/>
      <c r="BO635" s="6"/>
      <c r="BP635" s="6"/>
      <c r="BQ635" s="6"/>
      <c r="BR635" s="6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7"/>
      <c r="CD635" s="4"/>
      <c r="CE635" s="4"/>
      <c r="CF635" s="7"/>
      <c r="CG635" s="4"/>
      <c r="CH635" s="4"/>
      <c r="CI635" s="4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</row>
    <row r="636" spans="1:158" x14ac:dyDescent="0.25">
      <c r="A636" t="s">
        <v>92</v>
      </c>
      <c r="C636" s="5">
        <v>39860</v>
      </c>
      <c r="D636" s="4"/>
      <c r="E636" s="5"/>
      <c r="F636">
        <v>77</v>
      </c>
      <c r="G636" t="s">
        <v>79</v>
      </c>
      <c r="H636" s="6">
        <v>8.3000000000000007</v>
      </c>
      <c r="I636">
        <v>750</v>
      </c>
      <c r="J636" s="4">
        <f>1000000/H636/I636</f>
        <v>160.64257028112448</v>
      </c>
      <c r="K636" s="4"/>
      <c r="L636" s="7"/>
      <c r="M636" s="6">
        <v>22.8</v>
      </c>
      <c r="N636" s="6"/>
      <c r="O636" s="6"/>
      <c r="P636" s="7"/>
      <c r="Q636" s="7"/>
      <c r="R636" s="7"/>
      <c r="S636" s="7"/>
      <c r="T636" s="7"/>
      <c r="U636" s="4"/>
      <c r="V636" s="7"/>
      <c r="W636" s="7"/>
      <c r="X636" s="7"/>
      <c r="Y636" s="7"/>
      <c r="Z636" s="7"/>
      <c r="AA636" s="7"/>
      <c r="AB636" s="4"/>
      <c r="AC636" s="7"/>
      <c r="AD636" s="7"/>
      <c r="AE636" s="7"/>
      <c r="AF636" s="7"/>
      <c r="AG636" s="7"/>
      <c r="AH636" s="7"/>
      <c r="AI636" s="8"/>
      <c r="AJ636" s="7"/>
      <c r="AK636" s="7"/>
      <c r="AL636" s="7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7"/>
      <c r="BB636" s="4"/>
      <c r="BC636" s="4"/>
      <c r="BD636" s="4"/>
      <c r="BE636" s="7"/>
      <c r="BF636" s="7"/>
      <c r="BG636" s="6"/>
      <c r="BH636" s="4"/>
      <c r="BI636" s="4"/>
      <c r="BJ636" s="4"/>
      <c r="BK636" s="4"/>
      <c r="BL636" s="6"/>
      <c r="BM636" s="6"/>
      <c r="BN636" s="6"/>
      <c r="BO636" s="6"/>
      <c r="BP636" s="6"/>
      <c r="BQ636" s="6"/>
      <c r="BR636" s="6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7"/>
      <c r="CD636" s="4"/>
      <c r="CE636" s="4"/>
      <c r="CF636" s="7"/>
      <c r="CG636" s="4"/>
      <c r="CH636" s="4"/>
      <c r="CI636" s="4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</row>
    <row r="637" spans="1:158" x14ac:dyDescent="0.25">
      <c r="A637" t="s">
        <v>92</v>
      </c>
      <c r="C637" s="5">
        <v>39874</v>
      </c>
      <c r="D637" s="4"/>
      <c r="E637" s="5"/>
      <c r="F637">
        <v>91</v>
      </c>
      <c r="G637" t="s">
        <v>79</v>
      </c>
      <c r="H637" s="6">
        <v>8.3000000000000007</v>
      </c>
      <c r="I637">
        <v>750</v>
      </c>
      <c r="J637" s="4">
        <f>1000000/H637/I637</f>
        <v>160.64257028112448</v>
      </c>
      <c r="K637" s="4"/>
      <c r="L637" s="7"/>
      <c r="M637" s="6">
        <v>25.75</v>
      </c>
      <c r="N637" s="6"/>
      <c r="O637" s="6"/>
      <c r="P637" s="7"/>
      <c r="Q637" s="7"/>
      <c r="R637" s="7"/>
      <c r="S637" s="7"/>
      <c r="T637" s="7"/>
      <c r="U637" s="4"/>
      <c r="V637" s="7"/>
      <c r="W637" s="7"/>
      <c r="X637" s="7"/>
      <c r="Y637" s="7"/>
      <c r="Z637" s="7"/>
      <c r="AA637" s="7"/>
      <c r="AB637" s="4"/>
      <c r="AC637" s="7"/>
      <c r="AD637" s="7"/>
      <c r="AE637" s="7"/>
      <c r="AF637" s="7"/>
      <c r="AG637" s="7"/>
      <c r="AH637" s="7"/>
      <c r="AI637" s="8"/>
      <c r="AJ637" s="7"/>
      <c r="AK637" s="7"/>
      <c r="AL637" s="7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7"/>
      <c r="BB637" s="4"/>
      <c r="BC637" s="4"/>
      <c r="BD637" s="4"/>
      <c r="BE637" s="7"/>
      <c r="BF637" s="7"/>
      <c r="BG637" s="6"/>
      <c r="BH637" s="4"/>
      <c r="BI637" s="4"/>
      <c r="BJ637" s="4"/>
      <c r="BK637" s="4"/>
      <c r="BL637" s="6"/>
      <c r="BM637" s="6"/>
      <c r="BN637" s="6"/>
      <c r="BO637" s="6"/>
      <c r="BP637" s="6"/>
      <c r="BQ637" s="6"/>
      <c r="BR637" s="6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7"/>
      <c r="CD637" s="4"/>
      <c r="CE637" s="4"/>
      <c r="CF637" s="7"/>
      <c r="CG637" s="4"/>
      <c r="CH637" s="4"/>
      <c r="CI637" s="4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</row>
    <row r="638" spans="1:158" x14ac:dyDescent="0.25">
      <c r="A638" t="s">
        <v>92</v>
      </c>
      <c r="C638" s="5">
        <v>39875</v>
      </c>
      <c r="D638" s="4"/>
      <c r="E638" s="5"/>
      <c r="F638">
        <v>92</v>
      </c>
      <c r="G638" t="s">
        <v>79</v>
      </c>
      <c r="H638" s="6">
        <v>8.3000000000000007</v>
      </c>
      <c r="I638">
        <v>750</v>
      </c>
      <c r="J638" s="4">
        <f>1000000/H638/I638</f>
        <v>160.64257028112448</v>
      </c>
      <c r="K638" s="4"/>
      <c r="L638" s="7"/>
      <c r="M638" s="7"/>
      <c r="N638" s="7"/>
      <c r="O638" s="7"/>
      <c r="P638" s="7"/>
      <c r="Q638" s="7"/>
      <c r="R638" s="7"/>
      <c r="S638" s="7"/>
      <c r="T638" s="7"/>
      <c r="U638" s="4">
        <v>587.58987943675311</v>
      </c>
      <c r="V638" s="7"/>
      <c r="W638" s="7"/>
      <c r="X638" s="7"/>
      <c r="Y638" s="7"/>
      <c r="Z638" s="7"/>
      <c r="AA638" s="7"/>
      <c r="AB638" s="4">
        <v>205.47131335200521</v>
      </c>
      <c r="AC638" s="7">
        <v>2.6842884612793219</v>
      </c>
      <c r="AD638" s="7"/>
      <c r="AE638" s="7"/>
      <c r="AF638" s="7"/>
      <c r="AG638" s="7"/>
      <c r="AH638" s="7"/>
      <c r="AI638" s="8">
        <f>AC638/AB638</f>
        <v>1.3064054623920695E-2</v>
      </c>
      <c r="AJ638" s="7"/>
      <c r="AK638" s="7"/>
      <c r="AL638" s="7"/>
      <c r="AM638" s="4">
        <v>6.6761084113543721</v>
      </c>
      <c r="AN638" s="4"/>
      <c r="AO638" s="4"/>
      <c r="AP638" s="4"/>
      <c r="AQ638" s="4">
        <v>251.39377930959046</v>
      </c>
      <c r="AR638" s="4"/>
      <c r="AS638" s="4"/>
      <c r="AT638" s="4"/>
      <c r="AU638" s="4"/>
      <c r="AV638" s="4"/>
      <c r="AW638" s="4"/>
      <c r="AX638" s="4">
        <v>0</v>
      </c>
      <c r="AY638" s="4">
        <v>0</v>
      </c>
      <c r="AZ638" s="4">
        <v>258.06988772094485</v>
      </c>
      <c r="BA638" s="7"/>
      <c r="BB638" s="4"/>
      <c r="BC638" s="4">
        <f>U638+AB638+AZ638</f>
        <v>1051.1310805097032</v>
      </c>
      <c r="BD638" s="4"/>
      <c r="BE638" s="7">
        <f>AZ638/BC638</f>
        <v>0.24551637041862026</v>
      </c>
      <c r="BF638" s="7"/>
      <c r="BG638" s="6"/>
      <c r="BH638" s="4"/>
      <c r="BI638" s="4"/>
      <c r="BJ638" s="4"/>
      <c r="BK638" s="4"/>
      <c r="BL638" s="6"/>
      <c r="BM638" s="6"/>
      <c r="BN638" s="6"/>
      <c r="BO638" s="6"/>
      <c r="BP638" s="7">
        <f>U638/BC638</f>
        <v>0.55900723547421438</v>
      </c>
      <c r="BQ638" s="7">
        <f>AB638/BC638</f>
        <v>0.19547639410716527</v>
      </c>
      <c r="BR638" s="7">
        <f>AZ638/BC638</f>
        <v>0.24551637041862026</v>
      </c>
      <c r="BS638" s="4">
        <v>209.37320216696696</v>
      </c>
      <c r="BT638" s="4">
        <v>140.88070942129917</v>
      </c>
      <c r="BU638" s="4">
        <v>68.492492745667803</v>
      </c>
      <c r="BV638" s="4">
        <v>0</v>
      </c>
      <c r="BW638" s="4"/>
      <c r="BX638" s="4"/>
      <c r="BY638" s="4"/>
      <c r="BZ638" s="4"/>
      <c r="CA638" s="4">
        <v>0</v>
      </c>
      <c r="CB638" s="4"/>
      <c r="CC638" s="7"/>
      <c r="CD638" s="4"/>
      <c r="CE638" s="4"/>
      <c r="CF638" s="7"/>
      <c r="CG638" s="4"/>
      <c r="CH638" s="4"/>
      <c r="CI638" s="4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</row>
    <row r="639" spans="1:158" x14ac:dyDescent="0.25">
      <c r="A639" t="s">
        <v>92</v>
      </c>
      <c r="C639" s="5">
        <v>39877</v>
      </c>
      <c r="D639" s="4">
        <v>7</v>
      </c>
      <c r="E639" t="s">
        <v>166</v>
      </c>
      <c r="F639">
        <v>94</v>
      </c>
      <c r="G639" t="s">
        <v>79</v>
      </c>
      <c r="H639" s="6">
        <v>8.3000000000000007</v>
      </c>
      <c r="I639">
        <v>750</v>
      </c>
      <c r="J639" s="4">
        <f>1000000/H639/I639</f>
        <v>160.64257028112448</v>
      </c>
      <c r="K639" s="4"/>
      <c r="L639" s="7"/>
      <c r="M639" s="7"/>
      <c r="N639" s="7"/>
      <c r="O639" s="7"/>
      <c r="P639" s="7"/>
      <c r="Q639" s="7"/>
      <c r="R639" s="7"/>
      <c r="S639" s="7"/>
      <c r="T639" s="7"/>
      <c r="U639" s="4"/>
      <c r="V639" s="7"/>
      <c r="W639" s="7"/>
      <c r="X639" s="7"/>
      <c r="Y639" s="7"/>
      <c r="Z639" s="7"/>
      <c r="AA639" s="7"/>
      <c r="AB639" s="4"/>
      <c r="AC639" s="7"/>
      <c r="AD639" s="7"/>
      <c r="AE639" s="7"/>
      <c r="AF639" s="7"/>
      <c r="AG639" s="7"/>
      <c r="AH639" s="7"/>
      <c r="AI639" s="8"/>
      <c r="AJ639" s="7"/>
      <c r="AK639" s="7"/>
      <c r="AL639" s="7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7"/>
      <c r="BB639" s="4"/>
      <c r="BC639" s="4"/>
      <c r="BD639" s="4"/>
      <c r="BE639" s="7"/>
      <c r="BF639" s="7"/>
      <c r="BG639" s="6"/>
      <c r="BH639" s="4"/>
      <c r="BI639" s="4"/>
      <c r="BJ639" s="4"/>
      <c r="BK639" s="4"/>
      <c r="BL639" s="6"/>
      <c r="BM639" s="6"/>
      <c r="BN639" s="6"/>
      <c r="BO639" s="6"/>
      <c r="BP639" s="6"/>
      <c r="BQ639" s="6"/>
      <c r="BR639" s="6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7"/>
      <c r="CD639" s="4"/>
      <c r="CE639" s="4"/>
      <c r="CF639" s="7"/>
      <c r="CG639" s="4"/>
      <c r="CH639" s="4"/>
      <c r="CI639" s="4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</row>
    <row r="640" spans="1:158" x14ac:dyDescent="0.25">
      <c r="A640" t="s">
        <v>92</v>
      </c>
      <c r="C640" s="5">
        <v>39884</v>
      </c>
      <c r="D640" s="4"/>
      <c r="E640" s="5"/>
      <c r="F640">
        <v>101</v>
      </c>
      <c r="G640" t="s">
        <v>79</v>
      </c>
      <c r="H640" s="6">
        <v>8.3000000000000007</v>
      </c>
      <c r="I640">
        <v>750</v>
      </c>
      <c r="J640" s="4">
        <f>1000000/H640/I640</f>
        <v>160.64257028112448</v>
      </c>
      <c r="K640" s="4"/>
      <c r="L640" s="7"/>
      <c r="M640" s="6">
        <v>28.4</v>
      </c>
      <c r="N640" s="6"/>
      <c r="O640" s="6"/>
      <c r="P640" s="7"/>
      <c r="Q640" s="7"/>
      <c r="R640" s="7"/>
      <c r="S640" s="7"/>
      <c r="T640" s="7"/>
      <c r="U640" s="4"/>
      <c r="V640" s="7"/>
      <c r="W640" s="7"/>
      <c r="X640" s="7"/>
      <c r="Y640" s="7"/>
      <c r="Z640" s="7"/>
      <c r="AA640" s="7"/>
      <c r="AB640" s="4"/>
      <c r="AC640" s="7"/>
      <c r="AD640" s="7"/>
      <c r="AE640" s="7"/>
      <c r="AF640" s="7"/>
      <c r="AG640" s="7"/>
      <c r="AH640" s="7"/>
      <c r="AI640" s="8"/>
      <c r="AJ640" s="7"/>
      <c r="AK640" s="7"/>
      <c r="AL640" s="7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7"/>
      <c r="BB640" s="4"/>
      <c r="BC640" s="4"/>
      <c r="BD640" s="4"/>
      <c r="BE640" s="7"/>
      <c r="BF640" s="7"/>
      <c r="BG640" s="6"/>
      <c r="BH640" s="4"/>
      <c r="BI640" s="4"/>
      <c r="BJ640" s="4"/>
      <c r="BK640" s="4"/>
      <c r="BL640" s="6"/>
      <c r="BM640" s="6"/>
      <c r="BN640" s="6"/>
      <c r="BO640" s="6"/>
      <c r="BP640" s="6"/>
      <c r="BQ640" s="6"/>
      <c r="BR640" s="6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7"/>
      <c r="CD640" s="4"/>
      <c r="CE640" s="4"/>
      <c r="CF640" s="7"/>
      <c r="CG640" s="4"/>
      <c r="CH640" s="4"/>
      <c r="CI640" s="4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</row>
    <row r="641" spans="1:158" x14ac:dyDescent="0.25">
      <c r="A641" t="s">
        <v>92</v>
      </c>
      <c r="C641" s="5">
        <v>39889</v>
      </c>
      <c r="D641" s="4"/>
      <c r="E641" s="5"/>
      <c r="F641">
        <v>106</v>
      </c>
      <c r="G641" t="s">
        <v>79</v>
      </c>
      <c r="H641" s="6">
        <v>8.3000000000000007</v>
      </c>
      <c r="I641">
        <v>750</v>
      </c>
      <c r="J641" s="4">
        <f>1000000/H641/I641</f>
        <v>160.64257028112448</v>
      </c>
      <c r="K641" s="4"/>
      <c r="L641" s="7"/>
      <c r="M641" s="7"/>
      <c r="N641" s="7"/>
      <c r="O641" s="7"/>
      <c r="P641" s="7"/>
      <c r="Q641" s="7"/>
      <c r="R641" s="7"/>
      <c r="S641" s="7"/>
      <c r="T641" s="7"/>
      <c r="U641" s="4">
        <v>819.45867691312355</v>
      </c>
      <c r="V641" s="7"/>
      <c r="W641" s="7"/>
      <c r="X641" s="7"/>
      <c r="Y641" s="7"/>
      <c r="Z641" s="7"/>
      <c r="AA641" s="7"/>
      <c r="AB641" s="4">
        <v>280.48546694381048</v>
      </c>
      <c r="AC641" s="7">
        <v>3.9668075217878358</v>
      </c>
      <c r="AD641" s="7"/>
      <c r="AE641" s="7"/>
      <c r="AF641" s="7"/>
      <c r="AG641" s="7"/>
      <c r="AH641" s="7"/>
      <c r="AI641" s="8">
        <f>AC641/AB641</f>
        <v>1.4142649047062765E-2</v>
      </c>
      <c r="AJ641" s="7"/>
      <c r="AK641" s="7"/>
      <c r="AL641" s="7"/>
      <c r="AM641" s="4">
        <v>36.401423540180488</v>
      </c>
      <c r="AN641" s="4"/>
      <c r="AO641" s="4"/>
      <c r="AP641" s="4"/>
      <c r="AQ641" s="4">
        <v>270.51483711839018</v>
      </c>
      <c r="AR641" s="4"/>
      <c r="AS641" s="4"/>
      <c r="AT641" s="4"/>
      <c r="AU641" s="4"/>
      <c r="AV641" s="4"/>
      <c r="AW641" s="4"/>
      <c r="AX641" s="4">
        <v>47.214625851477962</v>
      </c>
      <c r="AY641" s="4">
        <v>69.855429288648452</v>
      </c>
      <c r="AZ641" s="4">
        <v>423.98631579869709</v>
      </c>
      <c r="BA641" s="7"/>
      <c r="BB641" s="4"/>
      <c r="BC641" s="4">
        <f>U641+AB641+AZ641</f>
        <v>1523.9304596556312</v>
      </c>
      <c r="BD641" s="4"/>
      <c r="BE641" s="7">
        <f>AZ641/BC641</f>
        <v>0.27821893913355272</v>
      </c>
      <c r="BF641" s="7"/>
      <c r="BG641" s="6"/>
      <c r="BH641" s="4"/>
      <c r="BI641" s="4"/>
      <c r="BJ641" s="4"/>
      <c r="BK641" s="4"/>
      <c r="BL641" s="6"/>
      <c r="BM641" s="6"/>
      <c r="BN641" s="6"/>
      <c r="BO641" s="6"/>
      <c r="BP641" s="7">
        <f>U641/BC641</f>
        <v>0.53772708047209716</v>
      </c>
      <c r="BQ641" s="7">
        <f>AB641/BC641</f>
        <v>0.18405398039435009</v>
      </c>
      <c r="BR641" s="7">
        <f>AZ641/BC641</f>
        <v>0.27821893913355272</v>
      </c>
      <c r="BS641" s="4">
        <v>389.16764044578741</v>
      </c>
      <c r="BT641" s="4">
        <v>241.61904201362421</v>
      </c>
      <c r="BU641" s="4">
        <v>122.53922183632031</v>
      </c>
      <c r="BV641" s="4">
        <v>8.8340244325941395</v>
      </c>
      <c r="BW641" s="4"/>
      <c r="BX641" s="4"/>
      <c r="BY641" s="4"/>
      <c r="BZ641" s="4"/>
      <c r="CA641" s="4">
        <v>16.175352163248679</v>
      </c>
      <c r="CB641" s="4"/>
      <c r="CC641" s="7"/>
      <c r="CD641" s="4"/>
      <c r="CE641" s="4"/>
      <c r="CF641" s="7"/>
      <c r="CG641" s="4"/>
      <c r="CH641" s="4"/>
      <c r="CI641" s="4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</row>
    <row r="642" spans="1:158" x14ac:dyDescent="0.25">
      <c r="A642" t="s">
        <v>92</v>
      </c>
      <c r="C642" s="5">
        <v>39895</v>
      </c>
      <c r="D642" s="4"/>
      <c r="E642" s="5"/>
      <c r="F642">
        <v>112</v>
      </c>
      <c r="G642" t="s">
        <v>79</v>
      </c>
      <c r="H642" s="6">
        <v>8.3000000000000007</v>
      </c>
      <c r="I642">
        <v>750</v>
      </c>
      <c r="J642" s="4">
        <f>1000000/H642/I642</f>
        <v>160.64257028112448</v>
      </c>
      <c r="K642" s="4"/>
      <c r="L642" s="7"/>
      <c r="M642" s="6">
        <v>29.8</v>
      </c>
      <c r="N642" s="6"/>
      <c r="O642" s="6"/>
      <c r="P642" s="7"/>
      <c r="Q642" s="7"/>
      <c r="R642" s="7"/>
      <c r="S642" s="7"/>
      <c r="T642" s="7"/>
      <c r="U642" s="4"/>
      <c r="V642" s="7"/>
      <c r="W642" s="7"/>
      <c r="X642" s="7"/>
      <c r="Y642" s="7"/>
      <c r="Z642" s="7"/>
      <c r="AA642" s="7"/>
      <c r="AB642" s="4"/>
      <c r="AC642" s="7"/>
      <c r="AD642" s="7"/>
      <c r="AE642" s="7"/>
      <c r="AF642" s="7"/>
      <c r="AG642" s="7"/>
      <c r="AH642" s="7"/>
      <c r="AI642" s="8"/>
      <c r="AJ642" s="7"/>
      <c r="AK642" s="7"/>
      <c r="AL642" s="7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7"/>
      <c r="BB642" s="4"/>
      <c r="BC642" s="4"/>
      <c r="BD642" s="4"/>
      <c r="BE642" s="7"/>
      <c r="BF642" s="7"/>
      <c r="BG642" s="6"/>
      <c r="BH642" s="4"/>
      <c r="BI642" s="4"/>
      <c r="BJ642" s="4"/>
      <c r="BK642" s="4"/>
      <c r="BL642" s="6"/>
      <c r="BM642" s="6"/>
      <c r="BN642" s="6"/>
      <c r="BO642" s="6"/>
      <c r="BP642" s="6"/>
      <c r="BQ642" s="6"/>
      <c r="BR642" s="6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7"/>
      <c r="CD642" s="4"/>
      <c r="CE642" s="4"/>
      <c r="CF642" s="7"/>
      <c r="CG642" s="4"/>
      <c r="CH642" s="4"/>
      <c r="CI642" s="4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</row>
    <row r="643" spans="1:158" x14ac:dyDescent="0.25">
      <c r="A643" t="s">
        <v>92</v>
      </c>
      <c r="C643" s="5">
        <v>39904</v>
      </c>
      <c r="D643" s="4"/>
      <c r="E643" s="5"/>
      <c r="F643">
        <v>121</v>
      </c>
      <c r="G643" t="s">
        <v>79</v>
      </c>
      <c r="H643" s="6">
        <v>8.3000000000000007</v>
      </c>
      <c r="I643">
        <v>750</v>
      </c>
      <c r="J643" s="4">
        <f>1000000/H643/I643</f>
        <v>160.64257028112448</v>
      </c>
      <c r="K643" s="4"/>
      <c r="L643" s="7"/>
      <c r="M643" s="7"/>
      <c r="N643" s="7"/>
      <c r="O643" s="7"/>
      <c r="P643" s="7"/>
      <c r="Q643" s="7"/>
      <c r="R643" s="7"/>
      <c r="S643" s="7"/>
      <c r="T643" s="7"/>
      <c r="U643" s="4"/>
      <c r="V643" s="7"/>
      <c r="W643" s="7"/>
      <c r="X643" s="7"/>
      <c r="Y643" s="7"/>
      <c r="Z643" s="7"/>
      <c r="AA643" s="7"/>
      <c r="AB643" s="4"/>
      <c r="AC643" s="7"/>
      <c r="AD643" s="7"/>
      <c r="AE643" s="7"/>
      <c r="AF643" s="7"/>
      <c r="AG643" s="7"/>
      <c r="AH643" s="7"/>
      <c r="AI643" s="8"/>
      <c r="AJ643" s="7"/>
      <c r="AK643" s="7"/>
      <c r="AL643" s="7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7"/>
      <c r="BB643" s="4"/>
      <c r="BC643" s="4"/>
      <c r="BD643" s="4"/>
      <c r="BE643" s="7"/>
      <c r="BF643" s="7"/>
      <c r="BG643" s="6"/>
      <c r="BH643" s="4"/>
      <c r="BI643" s="4"/>
      <c r="BJ643" s="4"/>
      <c r="BK643" s="4"/>
      <c r="BL643" s="6"/>
      <c r="BM643" s="6"/>
      <c r="BN643" s="6"/>
      <c r="BO643" s="6"/>
      <c r="BP643" s="6"/>
      <c r="BQ643" s="6"/>
      <c r="BR643" s="6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1.418081946079256</v>
      </c>
      <c r="CC643" s="7">
        <v>3.9258199999999999</v>
      </c>
      <c r="CD643" s="4"/>
      <c r="CE643" s="4"/>
      <c r="CF643" s="7"/>
      <c r="CG643" s="4"/>
      <c r="CH643" s="4"/>
      <c r="CI643" s="4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</row>
    <row r="644" spans="1:158" x14ac:dyDescent="0.25">
      <c r="A644" t="s">
        <v>92</v>
      </c>
      <c r="C644" s="5">
        <v>39910</v>
      </c>
      <c r="D644" s="4"/>
      <c r="E644" s="5"/>
      <c r="F644">
        <v>127</v>
      </c>
      <c r="G644" t="s">
        <v>79</v>
      </c>
      <c r="H644" s="6">
        <v>8.3000000000000007</v>
      </c>
      <c r="I644">
        <v>750</v>
      </c>
      <c r="J644" s="4">
        <f>1000000/H644/I644</f>
        <v>160.64257028112448</v>
      </c>
      <c r="K644" s="4"/>
      <c r="L644" s="7"/>
      <c r="M644" s="7"/>
      <c r="N644" s="7"/>
      <c r="O644" s="7"/>
      <c r="P644" s="7"/>
      <c r="Q644" s="7"/>
      <c r="R644" s="7"/>
      <c r="S644" s="7"/>
      <c r="T644" s="7"/>
      <c r="U644" s="4">
        <v>857.13009892947014</v>
      </c>
      <c r="V644" s="7"/>
      <c r="W644" s="7"/>
      <c r="X644" s="7"/>
      <c r="Y644" s="7"/>
      <c r="Z644" s="7"/>
      <c r="AA644" s="7"/>
      <c r="AB644" s="4">
        <v>268.98098665470195</v>
      </c>
      <c r="AC644" s="7">
        <v>3.4066868988911074</v>
      </c>
      <c r="AD644" s="7"/>
      <c r="AE644" s="7"/>
      <c r="AF644" s="7"/>
      <c r="AG644" s="7"/>
      <c r="AH644" s="7"/>
      <c r="AI644" s="8">
        <f>AC644/AB644</f>
        <v>1.2665158758096021E-2</v>
      </c>
      <c r="AJ644" s="7"/>
      <c r="AK644" s="7"/>
      <c r="AL644" s="7"/>
      <c r="AM644" s="4">
        <v>12.31768486717913</v>
      </c>
      <c r="AN644" s="4"/>
      <c r="AO644" s="4"/>
      <c r="AP644" s="4"/>
      <c r="AQ644" s="4">
        <v>276.18850878069537</v>
      </c>
      <c r="AR644" s="4"/>
      <c r="AS644" s="4"/>
      <c r="AT644" s="4"/>
      <c r="AU644" s="4"/>
      <c r="AV644" s="4"/>
      <c r="AW644" s="4"/>
      <c r="AX644" s="4">
        <v>116.70979115453235</v>
      </c>
      <c r="AY644" s="4">
        <v>217.75409859939117</v>
      </c>
      <c r="AZ644" s="4">
        <v>622.97008340179809</v>
      </c>
      <c r="BA644" s="7"/>
      <c r="BB644" s="4"/>
      <c r="BC644" s="4">
        <f>U644+AB644+AZ644</f>
        <v>1749.0811689859702</v>
      </c>
      <c r="BD644" s="4"/>
      <c r="BE644" s="7">
        <f>AZ644/BC644</f>
        <v>0.35616991049247015</v>
      </c>
      <c r="BF644" s="7"/>
      <c r="BG644" s="6"/>
      <c r="BH644" s="4"/>
      <c r="BI644" s="4"/>
      <c r="BJ644" s="4"/>
      <c r="BK644" s="4"/>
      <c r="BL644" s="6"/>
      <c r="BM644" s="6"/>
      <c r="BN644" s="6"/>
      <c r="BO644" s="6"/>
      <c r="BP644" s="7">
        <f>U644/BC644</f>
        <v>0.49004592475624864</v>
      </c>
      <c r="BQ644" s="7">
        <f>AB644/BC644</f>
        <v>0.1537841647512812</v>
      </c>
      <c r="BR644" s="7">
        <f>AZ644/BC644</f>
        <v>0.35616991049247015</v>
      </c>
      <c r="BS644" s="4">
        <v>280.06977835665759</v>
      </c>
      <c r="BT644" s="4">
        <v>77.773594466092277</v>
      </c>
      <c r="BU644" s="4">
        <v>129.53389131600341</v>
      </c>
      <c r="BV644" s="4">
        <v>38.461694055731492</v>
      </c>
      <c r="BW644" s="4"/>
      <c r="BX644" s="4"/>
      <c r="BY644" s="4"/>
      <c r="BZ644" s="4"/>
      <c r="CA644" s="4">
        <v>34.300598518830419</v>
      </c>
      <c r="CB644" s="4"/>
      <c r="CC644" s="7"/>
      <c r="CD644" s="4"/>
      <c r="CE644" s="4"/>
      <c r="CF644" s="7"/>
      <c r="CG644" s="4"/>
      <c r="CH644" s="4"/>
      <c r="CI644" s="4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</row>
    <row r="645" spans="1:158" x14ac:dyDescent="0.25">
      <c r="A645" t="s">
        <v>92</v>
      </c>
      <c r="C645" s="5">
        <v>39911</v>
      </c>
      <c r="D645" s="4"/>
      <c r="E645" s="5"/>
      <c r="F645">
        <v>128</v>
      </c>
      <c r="G645" t="s">
        <v>79</v>
      </c>
      <c r="H645" s="6">
        <v>8.3000000000000007</v>
      </c>
      <c r="I645">
        <v>750</v>
      </c>
      <c r="J645" s="4">
        <f>1000000/H645/I645</f>
        <v>160.64257028112448</v>
      </c>
      <c r="K645" s="4"/>
      <c r="L645" s="7"/>
      <c r="M645" s="7"/>
      <c r="N645" s="7"/>
      <c r="O645" s="7"/>
      <c r="P645" s="7"/>
      <c r="Q645" s="7"/>
      <c r="R645" s="7"/>
      <c r="S645" s="7"/>
      <c r="T645" s="7"/>
      <c r="U645" s="4"/>
      <c r="V645" s="7"/>
      <c r="W645" s="7"/>
      <c r="X645" s="7"/>
      <c r="Y645" s="7"/>
      <c r="Z645" s="7"/>
      <c r="AA645" s="7"/>
      <c r="AB645" s="4"/>
      <c r="AC645" s="7"/>
      <c r="AD645" s="7"/>
      <c r="AE645" s="7"/>
      <c r="AF645" s="7"/>
      <c r="AG645" s="7"/>
      <c r="AH645" s="7"/>
      <c r="AI645" s="8"/>
      <c r="AJ645" s="7"/>
      <c r="AK645" s="7"/>
      <c r="AL645" s="7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7"/>
      <c r="BB645" s="4"/>
      <c r="BC645" s="4"/>
      <c r="BD645" s="4"/>
      <c r="BE645" s="7"/>
      <c r="BF645" s="7"/>
      <c r="BG645" s="6"/>
      <c r="BH645" s="4"/>
      <c r="BI645" s="4"/>
      <c r="BJ645" s="4"/>
      <c r="BK645" s="4"/>
      <c r="BL645" s="6"/>
      <c r="BM645" s="6"/>
      <c r="BN645" s="6"/>
      <c r="BO645" s="6"/>
      <c r="BP645" s="6"/>
      <c r="BQ645" s="6"/>
      <c r="BR645" s="6"/>
      <c r="BS645" s="4"/>
      <c r="BT645" s="4"/>
      <c r="BU645" s="4"/>
      <c r="BV645" s="4"/>
      <c r="BW645" s="4"/>
      <c r="BX645" s="4"/>
      <c r="BY645" s="4"/>
      <c r="BZ645" s="4"/>
      <c r="CA645" s="4"/>
      <c r="CB645" s="4">
        <v>9.8481026848270847</v>
      </c>
      <c r="CC645" s="7">
        <v>4.9804480144149998</v>
      </c>
      <c r="CD645" s="4"/>
      <c r="CE645" s="4"/>
      <c r="CF645" s="7"/>
      <c r="CG645" s="4"/>
      <c r="CH645" s="4"/>
      <c r="CI645" s="4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</row>
    <row r="646" spans="1:158" x14ac:dyDescent="0.25">
      <c r="A646" t="s">
        <v>92</v>
      </c>
      <c r="C646" s="5">
        <v>39920</v>
      </c>
      <c r="D646" s="4"/>
      <c r="E646" s="5"/>
      <c r="F646">
        <v>137</v>
      </c>
      <c r="G646" t="s">
        <v>79</v>
      </c>
      <c r="H646" s="6">
        <v>8.3000000000000007</v>
      </c>
      <c r="I646">
        <v>750</v>
      </c>
      <c r="J646" s="4">
        <f>1000000/H646/I646</f>
        <v>160.64257028112448</v>
      </c>
      <c r="K646" s="4"/>
      <c r="L646" s="7"/>
      <c r="M646" s="7"/>
      <c r="N646" s="7"/>
      <c r="O646" s="7"/>
      <c r="P646" s="7"/>
      <c r="Q646" s="7"/>
      <c r="R646" s="7"/>
      <c r="S646" s="7"/>
      <c r="T646" s="7"/>
      <c r="U646" s="4"/>
      <c r="V646" s="7"/>
      <c r="W646" s="7"/>
      <c r="X646" s="7"/>
      <c r="Y646" s="7"/>
      <c r="Z646" s="7"/>
      <c r="AA646" s="7"/>
      <c r="AB646" s="4"/>
      <c r="AC646" s="7"/>
      <c r="AD646" s="7"/>
      <c r="AE646" s="7"/>
      <c r="AF646" s="7"/>
      <c r="AG646" s="7"/>
      <c r="AH646" s="7"/>
      <c r="AI646" s="8"/>
      <c r="AJ646" s="7"/>
      <c r="AK646" s="7"/>
      <c r="AL646" s="7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7"/>
      <c r="BB646" s="4"/>
      <c r="BC646" s="4"/>
      <c r="BD646" s="4"/>
      <c r="BE646" s="7"/>
      <c r="BF646" s="7"/>
      <c r="BG646" s="6"/>
      <c r="BH646" s="4"/>
      <c r="BI646" s="4"/>
      <c r="BJ646" s="4"/>
      <c r="BK646" s="4"/>
      <c r="BL646" s="6"/>
      <c r="BM646" s="6"/>
      <c r="BN646" s="6"/>
      <c r="BO646" s="6"/>
      <c r="BP646" s="6"/>
      <c r="BQ646" s="6"/>
      <c r="BR646" s="6"/>
      <c r="BS646" s="4"/>
      <c r="BT646" s="4"/>
      <c r="BU646" s="4"/>
      <c r="BV646" s="4"/>
      <c r="BW646" s="4"/>
      <c r="BX646" s="4"/>
      <c r="BY646" s="4"/>
      <c r="BZ646" s="4"/>
      <c r="CA646" s="4"/>
      <c r="CB646" s="4">
        <v>15.391513928591449</v>
      </c>
      <c r="CC646" s="7">
        <v>5.3106499238602831</v>
      </c>
      <c r="CD646" s="4"/>
      <c r="CE646" s="4"/>
      <c r="CF646" s="7"/>
      <c r="CG646" s="4"/>
      <c r="CH646" s="4"/>
      <c r="CI646" s="4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</row>
    <row r="647" spans="1:158" x14ac:dyDescent="0.25">
      <c r="A647" t="s">
        <v>92</v>
      </c>
      <c r="C647" s="5">
        <v>39925</v>
      </c>
      <c r="D647" s="4"/>
      <c r="E647" s="5"/>
      <c r="F647">
        <v>142</v>
      </c>
      <c r="G647" t="s">
        <v>79</v>
      </c>
      <c r="H647" s="6">
        <v>8.3000000000000007</v>
      </c>
      <c r="I647">
        <v>750</v>
      </c>
      <c r="J647" s="4">
        <f>1000000/H647/I647</f>
        <v>160.64257028112448</v>
      </c>
      <c r="K647" s="4"/>
      <c r="L647" s="7"/>
      <c r="M647" s="7"/>
      <c r="N647" s="7"/>
      <c r="O647" s="7"/>
      <c r="P647" s="7"/>
      <c r="Q647" s="7"/>
      <c r="R647" s="7"/>
      <c r="S647" s="7"/>
      <c r="T647" s="7"/>
      <c r="U647" s="4"/>
      <c r="V647" s="7"/>
      <c r="W647" s="7"/>
      <c r="X647" s="7"/>
      <c r="Y647" s="7"/>
      <c r="Z647" s="7"/>
      <c r="AA647" s="7"/>
      <c r="AB647" s="4"/>
      <c r="AC647" s="7"/>
      <c r="AD647" s="7"/>
      <c r="AE647" s="7"/>
      <c r="AF647" s="7"/>
      <c r="AG647" s="7"/>
      <c r="AH647" s="7"/>
      <c r="AI647" s="8"/>
      <c r="AJ647" s="7"/>
      <c r="AK647" s="7"/>
      <c r="AL647" s="7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7"/>
      <c r="BB647" s="4"/>
      <c r="BC647" s="4"/>
      <c r="BD647" s="4"/>
      <c r="BE647" s="7"/>
      <c r="BF647" s="7"/>
      <c r="BG647" s="6"/>
      <c r="BH647" s="4"/>
      <c r="BI647" s="4"/>
      <c r="BJ647" s="4"/>
      <c r="BK647" s="4"/>
      <c r="BL647" s="6"/>
      <c r="BM647" s="6"/>
      <c r="BN647" s="6"/>
      <c r="BO647" s="6"/>
      <c r="BP647" s="6"/>
      <c r="BQ647" s="6"/>
      <c r="BR647" s="6"/>
      <c r="BS647" s="4"/>
      <c r="BT647" s="4"/>
      <c r="BU647" s="4"/>
      <c r="BV647" s="4"/>
      <c r="BW647" s="4"/>
      <c r="BX647" s="4"/>
      <c r="BY647" s="4"/>
      <c r="BZ647" s="4"/>
      <c r="CA647" s="4"/>
      <c r="CB647" s="4">
        <v>21.762606729817094</v>
      </c>
      <c r="CC647" s="7">
        <v>5.4817496944577293</v>
      </c>
      <c r="CD647" s="4"/>
      <c r="CE647" s="4"/>
      <c r="CF647" s="7"/>
      <c r="CG647" s="4"/>
      <c r="CH647" s="4"/>
      <c r="CI647" s="4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</row>
    <row r="648" spans="1:158" x14ac:dyDescent="0.25">
      <c r="A648" t="s">
        <v>92</v>
      </c>
      <c r="C648" s="5">
        <v>39932</v>
      </c>
      <c r="D648" s="4"/>
      <c r="E648" s="5"/>
      <c r="F648">
        <v>149</v>
      </c>
      <c r="G648" t="s">
        <v>79</v>
      </c>
      <c r="H648" s="6">
        <v>8.3000000000000007</v>
      </c>
      <c r="I648">
        <v>750</v>
      </c>
      <c r="J648" s="4">
        <f>1000000/H648/I648</f>
        <v>160.64257028112448</v>
      </c>
      <c r="K648" s="4"/>
      <c r="L648" s="7"/>
      <c r="M648" s="7"/>
      <c r="N648" s="7"/>
      <c r="O648" s="7"/>
      <c r="P648" s="7"/>
      <c r="Q648" s="7"/>
      <c r="R648" s="7"/>
      <c r="S648" s="7"/>
      <c r="T648" s="7"/>
      <c r="U648" s="4"/>
      <c r="V648" s="7"/>
      <c r="W648" s="7"/>
      <c r="X648" s="7"/>
      <c r="Y648" s="7"/>
      <c r="Z648" s="7"/>
      <c r="AA648" s="7"/>
      <c r="AB648" s="4"/>
      <c r="AC648" s="7"/>
      <c r="AD648" s="7"/>
      <c r="AE648" s="7"/>
      <c r="AF648" s="7"/>
      <c r="AG648" s="7"/>
      <c r="AH648" s="7"/>
      <c r="AI648" s="8"/>
      <c r="AJ648" s="7"/>
      <c r="AK648" s="7"/>
      <c r="AL648" s="7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7"/>
      <c r="BB648" s="4"/>
      <c r="BC648" s="4"/>
      <c r="BD648" s="4"/>
      <c r="BE648" s="7"/>
      <c r="BF648" s="7"/>
      <c r="BG648" s="6"/>
      <c r="BH648" s="4"/>
      <c r="BI648" s="4"/>
      <c r="BJ648" s="4"/>
      <c r="BK648" s="4"/>
      <c r="BL648" s="6"/>
      <c r="BM648" s="6"/>
      <c r="BN648" s="6"/>
      <c r="BO648" s="6"/>
      <c r="BP648" s="6"/>
      <c r="BQ648" s="6"/>
      <c r="BR648" s="6"/>
      <c r="BS648" s="4"/>
      <c r="BT648" s="4"/>
      <c r="BU648" s="4"/>
      <c r="BV648" s="4"/>
      <c r="BW648" s="4"/>
      <c r="BX648" s="4"/>
      <c r="BY648" s="4"/>
      <c r="BZ648" s="4"/>
      <c r="CA648" s="4"/>
      <c r="CB648" s="4">
        <v>27.072473516058526</v>
      </c>
      <c r="CC648" s="7">
        <v>5.4817496944577293</v>
      </c>
      <c r="CD648" s="4"/>
      <c r="CE648" s="4"/>
      <c r="CF648" s="7"/>
      <c r="CG648" s="4"/>
      <c r="CH648" s="4"/>
      <c r="CI648" s="4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</row>
    <row r="649" spans="1:158" x14ac:dyDescent="0.25">
      <c r="A649" t="s">
        <v>92</v>
      </c>
      <c r="C649" s="5">
        <v>39939</v>
      </c>
      <c r="D649" s="4"/>
      <c r="E649" s="5"/>
      <c r="F649">
        <v>156</v>
      </c>
      <c r="G649" t="s">
        <v>79</v>
      </c>
      <c r="H649" s="6">
        <v>8.3000000000000007</v>
      </c>
      <c r="I649">
        <v>750</v>
      </c>
      <c r="J649" s="4">
        <f>1000000/H649/I649</f>
        <v>160.64257028112448</v>
      </c>
      <c r="K649" s="4"/>
      <c r="L649" s="7"/>
      <c r="M649" s="7"/>
      <c r="N649" s="7"/>
      <c r="O649" s="7"/>
      <c r="P649" s="7"/>
      <c r="Q649" s="7"/>
      <c r="R649" s="7"/>
      <c r="S649" s="7"/>
      <c r="T649" s="7"/>
      <c r="U649" s="4"/>
      <c r="V649" s="7"/>
      <c r="W649" s="7"/>
      <c r="X649" s="7"/>
      <c r="Y649" s="7"/>
      <c r="Z649" s="7"/>
      <c r="AA649" s="7"/>
      <c r="AB649" s="4"/>
      <c r="AC649" s="7"/>
      <c r="AD649" s="7"/>
      <c r="AE649" s="7"/>
      <c r="AF649" s="7"/>
      <c r="AG649" s="7"/>
      <c r="AH649" s="7"/>
      <c r="AI649" s="8"/>
      <c r="AJ649" s="7"/>
      <c r="AK649" s="7"/>
      <c r="AL649" s="7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7"/>
      <c r="BB649" s="4"/>
      <c r="BC649" s="4"/>
      <c r="BD649" s="4"/>
      <c r="BE649" s="7"/>
      <c r="BF649" s="7"/>
      <c r="BG649" s="6"/>
      <c r="BH649" s="4"/>
      <c r="BI649" s="4"/>
      <c r="BJ649" s="4"/>
      <c r="BK649" s="4"/>
      <c r="BL649" s="6"/>
      <c r="BM649" s="6"/>
      <c r="BN649" s="6"/>
      <c r="BO649" s="6"/>
      <c r="BP649" s="6"/>
      <c r="BQ649" s="6"/>
      <c r="BR649" s="6"/>
      <c r="BS649" s="4"/>
      <c r="BT649" s="4"/>
      <c r="BU649" s="4"/>
      <c r="BV649" s="4"/>
      <c r="BW649" s="4"/>
      <c r="BX649" s="4"/>
      <c r="BY649" s="4"/>
      <c r="BZ649" s="4"/>
      <c r="CA649" s="4"/>
      <c r="CB649" s="4">
        <v>41.483100723053653</v>
      </c>
      <c r="CC649" s="7">
        <v>5.3106499238602831</v>
      </c>
      <c r="CD649" s="4"/>
      <c r="CE649" s="4"/>
      <c r="CF649" s="7"/>
      <c r="CG649" s="4"/>
      <c r="CH649" s="4"/>
      <c r="CI649" s="4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</row>
    <row r="650" spans="1:158" x14ac:dyDescent="0.25">
      <c r="A650" t="s">
        <v>92</v>
      </c>
      <c r="C650" s="5">
        <v>39946</v>
      </c>
      <c r="D650" s="4">
        <v>8</v>
      </c>
      <c r="E650" s="5" t="s">
        <v>165</v>
      </c>
      <c r="F650">
        <v>163</v>
      </c>
      <c r="G650" t="s">
        <v>79</v>
      </c>
      <c r="H650" s="6">
        <v>8.3000000000000007</v>
      </c>
      <c r="I650">
        <v>750</v>
      </c>
      <c r="J650" s="4">
        <f>1000000/H650/I650</f>
        <v>160.64257028112448</v>
      </c>
      <c r="K650" s="4"/>
      <c r="L650" s="7"/>
      <c r="M650" s="7"/>
      <c r="N650" s="7"/>
      <c r="O650" s="7"/>
      <c r="P650" s="7"/>
      <c r="Q650" s="7"/>
      <c r="R650" s="7"/>
      <c r="S650" s="7"/>
      <c r="T650" s="7"/>
      <c r="U650" s="4"/>
      <c r="V650" s="7"/>
      <c r="W650" s="7"/>
      <c r="X650" s="7"/>
      <c r="Y650" s="7"/>
      <c r="Z650" s="7"/>
      <c r="AA650" s="7"/>
      <c r="AB650" s="4"/>
      <c r="AC650" s="7"/>
      <c r="AD650" s="7"/>
      <c r="AE650" s="7"/>
      <c r="AF650" s="7"/>
      <c r="AG650" s="7"/>
      <c r="AH650" s="7"/>
      <c r="AI650" s="8"/>
      <c r="AJ650" s="7"/>
      <c r="AK650" s="7"/>
      <c r="AL650" s="7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7"/>
      <c r="BB650" s="4"/>
      <c r="BC650" s="4"/>
      <c r="BD650" s="4"/>
      <c r="BE650" s="7"/>
      <c r="BF650" s="7"/>
      <c r="BG650" s="6"/>
      <c r="BH650" s="4"/>
      <c r="BI650" s="4"/>
      <c r="BJ650" s="4"/>
      <c r="BK650" s="4"/>
      <c r="BL650" s="6"/>
      <c r="BM650" s="6"/>
      <c r="BN650" s="6"/>
      <c r="BO650" s="6"/>
      <c r="BP650" s="6"/>
      <c r="BQ650" s="6"/>
      <c r="BR650" s="6"/>
      <c r="BS650" s="4"/>
      <c r="BT650" s="4"/>
      <c r="BU650" s="4"/>
      <c r="BV650" s="4"/>
      <c r="BW650" s="4"/>
      <c r="BX650" s="4"/>
      <c r="BY650" s="4"/>
      <c r="BZ650" s="4"/>
      <c r="CA650" s="4"/>
      <c r="CB650" s="4">
        <v>60.67298170879809</v>
      </c>
      <c r="CC650" s="7">
        <v>5.3487499999999999</v>
      </c>
      <c r="CD650" s="4"/>
      <c r="CE650" s="4"/>
      <c r="CF650" s="7"/>
      <c r="CG650" s="4"/>
      <c r="CH650" s="4"/>
      <c r="CI650" s="4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</row>
    <row r="651" spans="1:158" x14ac:dyDescent="0.25">
      <c r="A651" t="s">
        <v>92</v>
      </c>
      <c r="C651" s="5">
        <v>39953</v>
      </c>
      <c r="D651" s="4">
        <v>9</v>
      </c>
      <c r="E651" s="5" t="s">
        <v>70</v>
      </c>
      <c r="F651">
        <v>170</v>
      </c>
      <c r="G651" t="s">
        <v>79</v>
      </c>
      <c r="H651" s="6">
        <v>8.3000000000000007</v>
      </c>
      <c r="I651">
        <v>750</v>
      </c>
      <c r="J651" s="4">
        <f>1000000/H651/I651</f>
        <v>160.64257028112448</v>
      </c>
      <c r="K651" s="4"/>
      <c r="L651" s="7"/>
      <c r="M651" s="7"/>
      <c r="N651" s="7"/>
      <c r="O651" s="7"/>
      <c r="P651" s="7"/>
      <c r="Q651" s="7"/>
      <c r="R651" s="7"/>
      <c r="S651" s="7"/>
      <c r="T651" s="7"/>
      <c r="U651" s="4"/>
      <c r="V651" s="7"/>
      <c r="W651" s="7"/>
      <c r="X651" s="7"/>
      <c r="Y651" s="7"/>
      <c r="Z651" s="7"/>
      <c r="AA651" s="7"/>
      <c r="AB651" s="4"/>
      <c r="AC651" s="7"/>
      <c r="AD651" s="7"/>
      <c r="AE651" s="7"/>
      <c r="AF651" s="7"/>
      <c r="AG651" s="7"/>
      <c r="AH651" s="7"/>
      <c r="AI651" s="8"/>
      <c r="AJ651" s="7"/>
      <c r="AK651" s="7"/>
      <c r="AL651" s="7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>
        <v>588.63869443649628</v>
      </c>
      <c r="AZ651" s="4"/>
      <c r="BA651" s="7"/>
      <c r="BB651" s="4"/>
      <c r="BC651" s="4"/>
      <c r="BD651" s="4"/>
      <c r="BE651" s="7"/>
      <c r="BF651" s="4">
        <f>BH651*(1/(BG651/100))</f>
        <v>588.63869443649628</v>
      </c>
      <c r="BG651" s="6">
        <v>36.35513033563668</v>
      </c>
      <c r="BH651" s="4">
        <v>214.00036456837836</v>
      </c>
      <c r="BI651" s="4">
        <f>BF651-BH651</f>
        <v>374.63832986811792</v>
      </c>
      <c r="BJ651" s="4"/>
      <c r="BK651" s="4"/>
      <c r="BL651" s="6">
        <v>9.427328835611382</v>
      </c>
      <c r="BM651" s="6"/>
      <c r="BN651" s="6"/>
      <c r="BO651" s="6"/>
      <c r="BP651" s="6"/>
      <c r="BQ651" s="6"/>
      <c r="BR651" s="6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7"/>
      <c r="CD651" s="4"/>
      <c r="CE651" s="4"/>
      <c r="CF651" s="7"/>
      <c r="CG651" s="4"/>
      <c r="CH651" s="4"/>
      <c r="CI651" s="4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</row>
    <row r="652" spans="1:158" x14ac:dyDescent="0.25">
      <c r="A652" t="s">
        <v>92</v>
      </c>
      <c r="C652" s="5">
        <v>39954</v>
      </c>
      <c r="D652" s="4"/>
      <c r="E652" s="5"/>
      <c r="F652">
        <v>171</v>
      </c>
      <c r="G652" t="s">
        <v>79</v>
      </c>
      <c r="H652" s="6">
        <v>8.3000000000000007</v>
      </c>
      <c r="I652">
        <v>750</v>
      </c>
      <c r="J652" s="4">
        <f>1000000/H652/I652</f>
        <v>160.64257028112448</v>
      </c>
      <c r="K652" s="4"/>
      <c r="L652" s="7"/>
      <c r="M652" s="7"/>
      <c r="N652" s="7"/>
      <c r="O652" s="7"/>
      <c r="P652" s="7"/>
      <c r="Q652" s="7"/>
      <c r="R652" s="7"/>
      <c r="S652" s="7"/>
      <c r="T652" s="7"/>
      <c r="U652" s="4"/>
      <c r="V652" s="7"/>
      <c r="W652" s="7"/>
      <c r="X652" s="7"/>
      <c r="Y652" s="7"/>
      <c r="Z652" s="7"/>
      <c r="AA652" s="7"/>
      <c r="AB652" s="4"/>
      <c r="AC652" s="7"/>
      <c r="AD652" s="7"/>
      <c r="AE652" s="7"/>
      <c r="AF652" s="7"/>
      <c r="AG652" s="7"/>
      <c r="AH652" s="7"/>
      <c r="AI652" s="8"/>
      <c r="AJ652" s="7"/>
      <c r="AK652" s="7"/>
      <c r="AL652" s="7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7"/>
      <c r="BB652" s="4"/>
      <c r="BC652" s="4"/>
      <c r="BD652" s="4"/>
      <c r="BE652" s="7"/>
      <c r="BF652" s="7"/>
      <c r="BG652" s="6"/>
      <c r="BH652" s="4"/>
      <c r="BI652" s="4"/>
      <c r="BJ652" s="4"/>
      <c r="BK652" s="4"/>
      <c r="BL652" s="6"/>
      <c r="BM652" s="6"/>
      <c r="BN652" s="6"/>
      <c r="BO652" s="6"/>
      <c r="BP652" s="6"/>
      <c r="BQ652" s="6"/>
      <c r="BR652" s="6"/>
      <c r="BS652" s="4"/>
      <c r="BT652" s="4"/>
      <c r="BU652" s="4"/>
      <c r="BV652" s="4"/>
      <c r="BW652" s="4"/>
      <c r="BX652" s="4"/>
      <c r="BY652" s="4"/>
      <c r="BZ652" s="4"/>
      <c r="CA652" s="4"/>
      <c r="CB652" s="4">
        <v>92.182799917792337</v>
      </c>
      <c r="CC652" s="7">
        <v>6.2759259259259297</v>
      </c>
      <c r="CD652" s="4"/>
      <c r="CE652" s="4"/>
      <c r="CF652" s="7"/>
      <c r="CG652" s="4"/>
      <c r="CH652" s="4"/>
      <c r="CI652" s="4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</row>
    <row r="653" spans="1:158" x14ac:dyDescent="0.25">
      <c r="A653" t="s">
        <v>92</v>
      </c>
      <c r="C653" s="5">
        <v>39960</v>
      </c>
      <c r="D653" s="4"/>
      <c r="E653" s="5"/>
      <c r="F653">
        <v>177</v>
      </c>
      <c r="G653" t="s">
        <v>79</v>
      </c>
      <c r="H653" s="6">
        <v>8.3000000000000007</v>
      </c>
      <c r="I653">
        <v>750</v>
      </c>
      <c r="J653" s="4">
        <f>1000000/H653/I653</f>
        <v>160.64257028112448</v>
      </c>
      <c r="K653" s="4"/>
      <c r="L653" s="7"/>
      <c r="M653" s="7"/>
      <c r="N653" s="7"/>
      <c r="O653" s="7"/>
      <c r="P653" s="7"/>
      <c r="Q653" s="7"/>
      <c r="R653" s="7"/>
      <c r="S653" s="7"/>
      <c r="T653" s="7"/>
      <c r="U653" s="4"/>
      <c r="V653" s="7"/>
      <c r="W653" s="7"/>
      <c r="X653" s="7"/>
      <c r="Y653" s="7"/>
      <c r="Z653" s="7"/>
      <c r="AA653" s="7"/>
      <c r="AB653" s="4"/>
      <c r="AC653" s="7"/>
      <c r="AD653" s="7"/>
      <c r="AE653" s="7"/>
      <c r="AF653" s="7"/>
      <c r="AG653" s="7"/>
      <c r="AH653" s="7"/>
      <c r="AI653" s="8"/>
      <c r="AJ653" s="7"/>
      <c r="AK653" s="7"/>
      <c r="AL653" s="7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7"/>
      <c r="BB653" s="4"/>
      <c r="BC653" s="4"/>
      <c r="BD653" s="4"/>
      <c r="BE653" s="7"/>
      <c r="BF653" s="7"/>
      <c r="BG653" s="6"/>
      <c r="BH653" s="4"/>
      <c r="BI653" s="4"/>
      <c r="BJ653" s="4"/>
      <c r="BK653" s="4"/>
      <c r="BL653" s="6"/>
      <c r="BM653" s="6"/>
      <c r="BN653" s="6"/>
      <c r="BO653" s="6"/>
      <c r="BP653" s="6"/>
      <c r="BQ653" s="6"/>
      <c r="BR653" s="6"/>
      <c r="BS653" s="4"/>
      <c r="BT653" s="4"/>
      <c r="BU653" s="4"/>
      <c r="BV653" s="4"/>
      <c r="BW653" s="4"/>
      <c r="BX653" s="4"/>
      <c r="BY653" s="4"/>
      <c r="BZ653" s="4"/>
      <c r="CA653" s="4"/>
      <c r="CB653" s="4">
        <v>100</v>
      </c>
      <c r="CC653" s="7">
        <v>6.4759259259259299</v>
      </c>
      <c r="CD653" s="4"/>
      <c r="CE653" s="4"/>
      <c r="CF653" s="7"/>
      <c r="CG653" s="4"/>
      <c r="CH653" s="4"/>
      <c r="CI653" s="4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</row>
    <row r="654" spans="1:158" x14ac:dyDescent="0.25">
      <c r="A654" t="s">
        <v>98</v>
      </c>
      <c r="C654" s="5">
        <v>39801</v>
      </c>
      <c r="D654" s="4">
        <v>1</v>
      </c>
      <c r="E654" s="5" t="s">
        <v>167</v>
      </c>
      <c r="F654" s="4">
        <v>0</v>
      </c>
      <c r="G654" t="s">
        <v>76</v>
      </c>
      <c r="H654" s="6">
        <v>8.1</v>
      </c>
      <c r="I654">
        <v>750</v>
      </c>
      <c r="J654" s="4">
        <f>1000000/H654/I654</f>
        <v>164.6090534979424</v>
      </c>
      <c r="K654" s="4"/>
      <c r="L654" s="7"/>
      <c r="M654" s="7"/>
      <c r="N654" s="7"/>
      <c r="O654" s="7"/>
      <c r="P654" s="7"/>
      <c r="Q654" s="7"/>
      <c r="R654" s="7"/>
      <c r="S654" s="7"/>
      <c r="T654" s="7"/>
      <c r="U654" s="4"/>
      <c r="V654" s="7"/>
      <c r="W654" s="7"/>
      <c r="X654" s="7"/>
      <c r="Y654" s="7"/>
      <c r="Z654" s="7"/>
      <c r="AA654" s="7"/>
      <c r="AB654" s="4"/>
      <c r="AC654" s="7"/>
      <c r="AD654" s="7"/>
      <c r="AE654" s="7"/>
      <c r="AF654" s="7"/>
      <c r="AG654" s="7"/>
      <c r="AH654" s="7"/>
      <c r="AI654" s="8"/>
      <c r="AJ654" s="7"/>
      <c r="AK654" s="7"/>
      <c r="AL654" s="7"/>
      <c r="AM654" s="4">
        <v>0</v>
      </c>
      <c r="AN654" s="4"/>
      <c r="AO654" s="4"/>
      <c r="AP654" s="4"/>
      <c r="AQ654" s="4">
        <v>0</v>
      </c>
      <c r="AR654" s="4"/>
      <c r="AS654" s="4"/>
      <c r="AT654" s="4"/>
      <c r="AU654" s="4"/>
      <c r="AV654" s="4"/>
      <c r="AW654" s="4"/>
      <c r="AX654" s="4">
        <v>0</v>
      </c>
      <c r="AY654" s="4">
        <v>0</v>
      </c>
      <c r="AZ654" s="4"/>
      <c r="BA654" s="7"/>
      <c r="BB654" s="4"/>
      <c r="BC654" s="4"/>
      <c r="BD654" s="4"/>
      <c r="BE654" s="7"/>
      <c r="BF654" s="7"/>
      <c r="BG654" s="6"/>
      <c r="BH654" s="4"/>
      <c r="BI654" s="4"/>
      <c r="BJ654" s="4"/>
      <c r="BK654" s="4"/>
      <c r="BL654" s="6"/>
      <c r="BM654" s="6"/>
      <c r="BN654" s="6"/>
      <c r="BO654" s="6"/>
      <c r="BP654" s="6"/>
      <c r="BQ654" s="6"/>
      <c r="BR654" s="6"/>
      <c r="BS654" s="4">
        <v>0</v>
      </c>
      <c r="BT654" s="4">
        <v>0</v>
      </c>
      <c r="BU654" s="4">
        <v>0</v>
      </c>
      <c r="BV654" s="4">
        <v>0</v>
      </c>
      <c r="BW654" s="4"/>
      <c r="BX654" s="4"/>
      <c r="BY654" s="4"/>
      <c r="BZ654" s="4"/>
      <c r="CA654" s="4">
        <v>0</v>
      </c>
      <c r="CB654" s="4"/>
      <c r="CC654" s="7"/>
      <c r="CD654" s="4"/>
      <c r="CE654" s="4"/>
      <c r="CF654" s="7"/>
      <c r="CG654" s="4"/>
      <c r="CH654" s="4"/>
      <c r="CI654" s="4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</row>
    <row r="655" spans="1:158" x14ac:dyDescent="0.25">
      <c r="A655" t="s">
        <v>98</v>
      </c>
      <c r="C655" s="5">
        <v>39819</v>
      </c>
      <c r="D655" s="4"/>
      <c r="E655" s="5"/>
      <c r="F655">
        <v>18</v>
      </c>
      <c r="G655" t="s">
        <v>76</v>
      </c>
      <c r="H655" s="6">
        <v>8.1</v>
      </c>
      <c r="I655">
        <v>750</v>
      </c>
      <c r="J655" s="4">
        <f>1000000/H655/I655</f>
        <v>164.6090534979424</v>
      </c>
      <c r="K655" s="4"/>
      <c r="L655" s="7"/>
      <c r="M655" s="6">
        <v>5.6</v>
      </c>
      <c r="N655" s="6"/>
      <c r="O655" s="6"/>
      <c r="P655" s="7"/>
      <c r="Q655" s="7"/>
      <c r="R655" s="7"/>
      <c r="S655" s="7"/>
      <c r="T655" s="7"/>
      <c r="U655" s="4"/>
      <c r="V655" s="7"/>
      <c r="W655" s="7"/>
      <c r="X655" s="7"/>
      <c r="Y655" s="7"/>
      <c r="Z655" s="7"/>
      <c r="AA655" s="7"/>
      <c r="AB655" s="4"/>
      <c r="AC655" s="7"/>
      <c r="AD655" s="7"/>
      <c r="AE655" s="7"/>
      <c r="AF655" s="7"/>
      <c r="AG655" s="7"/>
      <c r="AH655" s="7"/>
      <c r="AI655" s="8"/>
      <c r="AJ655" s="7"/>
      <c r="AK655" s="7"/>
      <c r="AL655" s="7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7"/>
      <c r="BB655" s="4"/>
      <c r="BC655" s="4"/>
      <c r="BD655" s="4"/>
      <c r="BE655" s="7"/>
      <c r="BF655" s="7"/>
      <c r="BG655" s="6"/>
      <c r="BH655" s="4"/>
      <c r="BI655" s="4"/>
      <c r="BJ655" s="4"/>
      <c r="BK655" s="4"/>
      <c r="BL655" s="6"/>
      <c r="BM655" s="6"/>
      <c r="BN655" s="6"/>
      <c r="BO655" s="6"/>
      <c r="BP655" s="6"/>
      <c r="BQ655" s="6"/>
      <c r="BR655" s="6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7"/>
      <c r="CD655" s="4"/>
      <c r="CE655" s="4"/>
      <c r="CF655" s="7"/>
      <c r="CG655" s="4"/>
      <c r="CH655" s="4"/>
      <c r="CI655" s="4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</row>
    <row r="656" spans="1:158" x14ac:dyDescent="0.25">
      <c r="A656" t="s">
        <v>98</v>
      </c>
      <c r="C656" s="5">
        <v>39820</v>
      </c>
      <c r="D656" s="4"/>
      <c r="E656" s="5"/>
      <c r="F656" s="4">
        <v>19</v>
      </c>
      <c r="G656" t="s">
        <v>76</v>
      </c>
      <c r="H656" s="6">
        <v>8.1</v>
      </c>
      <c r="I656">
        <v>750</v>
      </c>
      <c r="J656" s="4">
        <f>1000000/H656/I656</f>
        <v>164.6090534979424</v>
      </c>
      <c r="K656" s="4"/>
      <c r="L656" s="7"/>
      <c r="M656" s="7"/>
      <c r="N656" s="7"/>
      <c r="O656" s="7"/>
      <c r="P656" s="7"/>
      <c r="Q656" s="7"/>
      <c r="R656" s="7"/>
      <c r="S656" s="7"/>
      <c r="T656" s="7"/>
      <c r="U656" s="4"/>
      <c r="V656" s="7"/>
      <c r="W656" s="7"/>
      <c r="X656" s="7"/>
      <c r="Y656" s="7"/>
      <c r="Z656" s="7"/>
      <c r="AA656" s="7"/>
      <c r="AB656" s="4"/>
      <c r="AC656" s="7">
        <v>0.2397474342105263</v>
      </c>
      <c r="AD656" s="7"/>
      <c r="AE656" s="7"/>
      <c r="AF656" s="7"/>
      <c r="AG656" s="7"/>
      <c r="AH656" s="7"/>
      <c r="AI656" s="8"/>
      <c r="AJ656" s="7"/>
      <c r="AK656" s="7"/>
      <c r="AL656" s="7"/>
      <c r="AM656" s="4">
        <v>0</v>
      </c>
      <c r="AN656" s="4"/>
      <c r="AO656" s="4"/>
      <c r="AP656" s="4"/>
      <c r="AQ656" s="4">
        <v>0</v>
      </c>
      <c r="AR656" s="4"/>
      <c r="AS656" s="4"/>
      <c r="AT656" s="4"/>
      <c r="AU656" s="4"/>
      <c r="AV656" s="4"/>
      <c r="AW656" s="4"/>
      <c r="AX656" s="4">
        <v>0</v>
      </c>
      <c r="AY656" s="4">
        <v>0</v>
      </c>
      <c r="AZ656" s="4"/>
      <c r="BA656" s="7"/>
      <c r="BB656" s="4"/>
      <c r="BC656" s="4"/>
      <c r="BD656" s="4"/>
      <c r="BE656" s="7"/>
      <c r="BF656" s="7"/>
      <c r="BG656" s="6"/>
      <c r="BH656" s="4"/>
      <c r="BI656" s="4"/>
      <c r="BJ656" s="4"/>
      <c r="BK656" s="4"/>
      <c r="BL656" s="6"/>
      <c r="BM656" s="6"/>
      <c r="BN656" s="6"/>
      <c r="BO656" s="6"/>
      <c r="BP656" s="6"/>
      <c r="BQ656" s="6"/>
      <c r="BR656" s="6"/>
      <c r="BS656" s="4">
        <v>0</v>
      </c>
      <c r="BT656" s="4">
        <v>0</v>
      </c>
      <c r="BU656" s="4">
        <v>0</v>
      </c>
      <c r="BV656" s="4">
        <v>0</v>
      </c>
      <c r="BW656" s="4"/>
      <c r="BX656" s="4"/>
      <c r="BY656" s="4"/>
      <c r="BZ656" s="4"/>
      <c r="CA656" s="4">
        <v>0</v>
      </c>
      <c r="CB656" s="4"/>
      <c r="CC656" s="7"/>
      <c r="CD656" s="4"/>
      <c r="CE656" s="4"/>
      <c r="CF656" s="7"/>
      <c r="CG656" s="4"/>
      <c r="CH656" s="4"/>
      <c r="CI656" s="4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</row>
    <row r="657" spans="1:158" x14ac:dyDescent="0.25">
      <c r="A657" t="s">
        <v>98</v>
      </c>
      <c r="C657" s="5">
        <v>39824</v>
      </c>
      <c r="D657" s="4">
        <v>4</v>
      </c>
      <c r="E657" t="s">
        <v>168</v>
      </c>
      <c r="F657">
        <v>23</v>
      </c>
      <c r="G657" t="s">
        <v>76</v>
      </c>
      <c r="H657" s="6">
        <v>8.1</v>
      </c>
      <c r="I657">
        <v>750</v>
      </c>
      <c r="J657" s="4">
        <f>1000000/H657/I657</f>
        <v>164.6090534979424</v>
      </c>
      <c r="K657" s="4"/>
      <c r="L657" s="7"/>
      <c r="M657" s="7"/>
      <c r="N657" s="7"/>
      <c r="O657" s="7"/>
      <c r="P657" s="7"/>
      <c r="Q657" s="7"/>
      <c r="R657" s="7"/>
      <c r="S657" s="7"/>
      <c r="T657" s="7"/>
      <c r="U657" s="4"/>
      <c r="V657" s="7"/>
      <c r="W657" s="7"/>
      <c r="X657" s="7"/>
      <c r="Y657" s="7"/>
      <c r="Z657" s="7"/>
      <c r="AA657" s="7"/>
      <c r="AB657" s="4"/>
      <c r="AC657" s="7"/>
      <c r="AD657" s="7"/>
      <c r="AE657" s="7"/>
      <c r="AF657" s="7"/>
      <c r="AG657" s="7"/>
      <c r="AH657" s="7"/>
      <c r="AI657" s="8"/>
      <c r="AJ657" s="7"/>
      <c r="AK657" s="7"/>
      <c r="AL657" s="7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7"/>
      <c r="BB657" s="4"/>
      <c r="BC657" s="4"/>
      <c r="BD657" s="4"/>
      <c r="BE657" s="7"/>
      <c r="BF657" s="7"/>
      <c r="BG657" s="6"/>
      <c r="BH657" s="4"/>
      <c r="BI657" s="4"/>
      <c r="BJ657" s="4"/>
      <c r="BK657" s="4"/>
      <c r="BL657" s="6"/>
      <c r="BM657" s="6"/>
      <c r="BN657" s="6"/>
      <c r="BO657" s="6"/>
      <c r="BP657" s="6"/>
      <c r="BQ657" s="6"/>
      <c r="BR657" s="6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7"/>
      <c r="CD657" s="4"/>
      <c r="CE657" s="4"/>
      <c r="CF657" s="7"/>
      <c r="CG657" s="4"/>
      <c r="CH657" s="4"/>
      <c r="CI657" s="4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</row>
    <row r="658" spans="1:158" x14ac:dyDescent="0.25">
      <c r="A658" t="s">
        <v>98</v>
      </c>
      <c r="C658" s="5">
        <v>39827</v>
      </c>
      <c r="D658" s="4"/>
      <c r="E658" s="5"/>
      <c r="F658">
        <v>26</v>
      </c>
      <c r="G658" t="s">
        <v>76</v>
      </c>
      <c r="H658" s="6">
        <v>8.1</v>
      </c>
      <c r="I658">
        <v>750</v>
      </c>
      <c r="J658" s="4">
        <f>1000000/H658/I658</f>
        <v>164.6090534979424</v>
      </c>
      <c r="K658" s="4"/>
      <c r="L658" s="7"/>
      <c r="M658" s="6">
        <v>7.7</v>
      </c>
      <c r="N658" s="6"/>
      <c r="O658" s="6"/>
      <c r="P658" s="7"/>
      <c r="Q658" s="7"/>
      <c r="R658" s="7"/>
      <c r="S658" s="7"/>
      <c r="T658" s="7"/>
      <c r="U658" s="4"/>
      <c r="V658" s="7"/>
      <c r="W658" s="7"/>
      <c r="X658" s="7"/>
      <c r="Y658" s="7"/>
      <c r="Z658" s="7"/>
      <c r="AA658" s="7"/>
      <c r="AB658" s="4"/>
      <c r="AC658" s="7"/>
      <c r="AD658" s="7"/>
      <c r="AE658" s="7"/>
      <c r="AF658" s="7"/>
      <c r="AG658" s="7"/>
      <c r="AH658" s="7"/>
      <c r="AI658" s="8"/>
      <c r="AJ658" s="7"/>
      <c r="AK658" s="7"/>
      <c r="AL658" s="7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7"/>
      <c r="BB658" s="4"/>
      <c r="BC658" s="4"/>
      <c r="BD658" s="4"/>
      <c r="BE658" s="7"/>
      <c r="BF658" s="7"/>
      <c r="BG658" s="6"/>
      <c r="BH658" s="4"/>
      <c r="BI658" s="4"/>
      <c r="BJ658" s="4"/>
      <c r="BK658" s="4"/>
      <c r="BL658" s="6"/>
      <c r="BM658" s="6"/>
      <c r="BN658" s="6"/>
      <c r="BO658" s="6"/>
      <c r="BP658" s="6"/>
      <c r="BQ658" s="6"/>
      <c r="BR658" s="6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7"/>
      <c r="CD658" s="4"/>
      <c r="CE658" s="4"/>
      <c r="CF658" s="7"/>
      <c r="CG658" s="4"/>
      <c r="CH658" s="4"/>
      <c r="CI658" s="4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</row>
    <row r="659" spans="1:158" x14ac:dyDescent="0.25">
      <c r="A659" t="s">
        <v>98</v>
      </c>
      <c r="C659" s="5">
        <v>39833</v>
      </c>
      <c r="D659" s="4"/>
      <c r="E659" s="5"/>
      <c r="F659" s="4">
        <v>32</v>
      </c>
      <c r="G659" t="s">
        <v>76</v>
      </c>
      <c r="H659" s="6">
        <v>8.1</v>
      </c>
      <c r="I659">
        <v>750</v>
      </c>
      <c r="J659" s="4">
        <f>1000000/H659/I659</f>
        <v>164.6090534979424</v>
      </c>
      <c r="K659" s="4"/>
      <c r="L659" s="7"/>
      <c r="M659" s="6">
        <v>10.050000000000001</v>
      </c>
      <c r="N659" s="6"/>
      <c r="O659" s="6"/>
      <c r="P659" s="7"/>
      <c r="Q659" s="7"/>
      <c r="R659" s="7"/>
      <c r="S659" s="7"/>
      <c r="T659" s="7"/>
      <c r="U659" s="4"/>
      <c r="V659" s="7"/>
      <c r="W659" s="7"/>
      <c r="X659" s="7"/>
      <c r="Y659" s="7"/>
      <c r="Z659" s="7"/>
      <c r="AA659" s="7"/>
      <c r="AB659" s="4">
        <v>62.526891492206936</v>
      </c>
      <c r="AC659" s="7">
        <v>0.97365026971715307</v>
      </c>
      <c r="AD659" s="7"/>
      <c r="AE659" s="7"/>
      <c r="AF659" s="7"/>
      <c r="AG659" s="7"/>
      <c r="AH659" s="7"/>
      <c r="AI659" s="8">
        <f>AC659/AB659</f>
        <v>1.5571704373605465E-2</v>
      </c>
      <c r="AJ659" s="7"/>
      <c r="AK659" s="7"/>
      <c r="AL659" s="7"/>
      <c r="AM659" s="4">
        <v>0</v>
      </c>
      <c r="AN659" s="4"/>
      <c r="AO659" s="4"/>
      <c r="AP659" s="4"/>
      <c r="AQ659" s="4">
        <v>0</v>
      </c>
      <c r="AR659" s="4"/>
      <c r="AS659" s="4"/>
      <c r="AT659" s="4"/>
      <c r="AU659" s="4"/>
      <c r="AV659" s="4"/>
      <c r="AW659" s="4"/>
      <c r="AX659" s="4">
        <v>0</v>
      </c>
      <c r="AY659" s="4">
        <v>0</v>
      </c>
      <c r="AZ659" s="4"/>
      <c r="BA659" s="7"/>
      <c r="BB659" s="4"/>
      <c r="BC659" s="4">
        <f>U659+AB659+AZ659</f>
        <v>62.526891492206936</v>
      </c>
      <c r="BD659" s="4"/>
      <c r="BE659" s="7">
        <f>AZ659/BC659</f>
        <v>0</v>
      </c>
      <c r="BF659" s="7"/>
      <c r="BG659" s="6"/>
      <c r="BH659" s="4"/>
      <c r="BI659" s="4"/>
      <c r="BJ659" s="4"/>
      <c r="BK659" s="4"/>
      <c r="BL659" s="6"/>
      <c r="BM659" s="6"/>
      <c r="BN659" s="6"/>
      <c r="BO659" s="6"/>
      <c r="BP659" s="7">
        <f>U659/BC659</f>
        <v>0</v>
      </c>
      <c r="BQ659" s="7">
        <f>AB659/BC659</f>
        <v>1</v>
      </c>
      <c r="BR659" s="7">
        <f>AZ659/BC659</f>
        <v>0</v>
      </c>
      <c r="BS659" s="4">
        <v>0</v>
      </c>
      <c r="BT659" s="4">
        <v>0</v>
      </c>
      <c r="BU659" s="4">
        <v>0</v>
      </c>
      <c r="BV659" s="4">
        <v>0</v>
      </c>
      <c r="BW659" s="4"/>
      <c r="BX659" s="4"/>
      <c r="BY659" s="4"/>
      <c r="BZ659" s="4"/>
      <c r="CA659" s="4">
        <v>0</v>
      </c>
      <c r="CB659" s="4"/>
      <c r="CC659" s="7"/>
      <c r="CD659" s="4"/>
      <c r="CE659" s="4"/>
      <c r="CF659" s="7"/>
      <c r="CG659" s="4"/>
      <c r="CH659" s="4"/>
      <c r="CI659" s="4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</row>
    <row r="660" spans="1:158" x14ac:dyDescent="0.25">
      <c r="A660" t="s">
        <v>98</v>
      </c>
      <c r="C660" s="5">
        <v>39840</v>
      </c>
      <c r="D660" s="4"/>
      <c r="E660" s="5"/>
      <c r="F660">
        <v>39</v>
      </c>
      <c r="G660" t="s">
        <v>76</v>
      </c>
      <c r="H660" s="6">
        <v>8.1</v>
      </c>
      <c r="I660">
        <v>750</v>
      </c>
      <c r="J660" s="4">
        <f>1000000/H660/I660</f>
        <v>164.6090534979424</v>
      </c>
      <c r="K660" s="4"/>
      <c r="L660" s="7"/>
      <c r="M660" s="6">
        <v>13.7</v>
      </c>
      <c r="N660" s="6"/>
      <c r="O660" s="6"/>
      <c r="P660" s="7"/>
      <c r="Q660" s="7"/>
      <c r="R660" s="7"/>
      <c r="S660" s="7"/>
      <c r="T660" s="7"/>
      <c r="U660" s="4"/>
      <c r="V660" s="7"/>
      <c r="W660" s="7"/>
      <c r="X660" s="7"/>
      <c r="Y660" s="7"/>
      <c r="Z660" s="7"/>
      <c r="AA660" s="7"/>
      <c r="AB660" s="4"/>
      <c r="AC660" s="7"/>
      <c r="AD660" s="7"/>
      <c r="AE660" s="7"/>
      <c r="AF660" s="7"/>
      <c r="AG660" s="7"/>
      <c r="AH660" s="7"/>
      <c r="AI660" s="8"/>
      <c r="AJ660" s="7"/>
      <c r="AK660" s="7"/>
      <c r="AL660" s="7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7"/>
      <c r="BB660" s="4"/>
      <c r="BC660" s="4"/>
      <c r="BD660" s="4"/>
      <c r="BE660" s="7"/>
      <c r="BF660" s="7"/>
      <c r="BG660" s="6"/>
      <c r="BH660" s="4"/>
      <c r="BI660" s="4"/>
      <c r="BJ660" s="4"/>
      <c r="BK660" s="4"/>
      <c r="BL660" s="6"/>
      <c r="BM660" s="6"/>
      <c r="BN660" s="6"/>
      <c r="BO660" s="6"/>
      <c r="BP660" s="6"/>
      <c r="BQ660" s="6"/>
      <c r="BR660" s="6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7"/>
      <c r="CD660" s="4"/>
      <c r="CE660" s="4"/>
      <c r="CF660" s="7"/>
      <c r="CG660" s="4"/>
      <c r="CH660" s="4"/>
      <c r="CI660" s="4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</row>
    <row r="661" spans="1:158" x14ac:dyDescent="0.25">
      <c r="A661" t="s">
        <v>98</v>
      </c>
      <c r="C661" s="5">
        <v>39848</v>
      </c>
      <c r="D661" s="4"/>
      <c r="E661" s="5"/>
      <c r="F661" s="4">
        <v>47</v>
      </c>
      <c r="G661" t="s">
        <v>76</v>
      </c>
      <c r="H661" s="6">
        <v>8.1</v>
      </c>
      <c r="I661">
        <v>750</v>
      </c>
      <c r="J661" s="4">
        <f>1000000/H661/I661</f>
        <v>164.6090534979424</v>
      </c>
      <c r="K661" s="4"/>
      <c r="L661" s="7"/>
      <c r="M661" s="6">
        <v>16.05</v>
      </c>
      <c r="N661" s="6"/>
      <c r="O661" s="6"/>
      <c r="P661" s="7"/>
      <c r="Q661" s="7"/>
      <c r="R661" s="7"/>
      <c r="S661" s="7"/>
      <c r="T661" s="7"/>
      <c r="U661" s="4">
        <v>168.76277434544929</v>
      </c>
      <c r="V661" s="7"/>
      <c r="W661" s="7"/>
      <c r="X661" s="7"/>
      <c r="Y661" s="7"/>
      <c r="Z661" s="7"/>
      <c r="AA661" s="7"/>
      <c r="AB661" s="4">
        <v>154.72980637079408</v>
      </c>
      <c r="AC661" s="7">
        <v>3.0069962595428086</v>
      </c>
      <c r="AD661" s="7"/>
      <c r="AE661" s="7"/>
      <c r="AF661" s="7"/>
      <c r="AG661" s="7"/>
      <c r="AH661" s="7"/>
      <c r="AI661" s="8">
        <f>AC661/AB661</f>
        <v>1.9433852662730355E-2</v>
      </c>
      <c r="AJ661" s="7"/>
      <c r="AK661" s="7"/>
      <c r="AL661" s="7"/>
      <c r="AM661" s="4">
        <v>7.285240371791792</v>
      </c>
      <c r="AN661" s="4"/>
      <c r="AO661" s="4"/>
      <c r="AP661" s="4"/>
      <c r="AQ661" s="4">
        <v>0</v>
      </c>
      <c r="AR661" s="4"/>
      <c r="AS661" s="4"/>
      <c r="AT661" s="4"/>
      <c r="AU661" s="4"/>
      <c r="AV661" s="4"/>
      <c r="AW661" s="4"/>
      <c r="AX661" s="4">
        <v>0</v>
      </c>
      <c r="AY661" s="4">
        <v>0</v>
      </c>
      <c r="AZ661" s="4">
        <v>7.285240371791792</v>
      </c>
      <c r="BA661" s="7"/>
      <c r="BB661" s="4"/>
      <c r="BC661" s="4">
        <f>U661+AB661+AZ661</f>
        <v>330.77782108803518</v>
      </c>
      <c r="BD661" s="4"/>
      <c r="BE661" s="7">
        <f>AZ661/BC661</f>
        <v>2.2024573315793307E-2</v>
      </c>
      <c r="BF661" s="7"/>
      <c r="BG661" s="6"/>
      <c r="BH661" s="4"/>
      <c r="BI661" s="4"/>
      <c r="BJ661" s="4"/>
      <c r="BK661" s="4"/>
      <c r="BL661" s="6"/>
      <c r="BM661" s="6"/>
      <c r="BN661" s="6"/>
      <c r="BO661" s="6"/>
      <c r="BP661" s="7">
        <f>U661/BC661</f>
        <v>0.5101997884572006</v>
      </c>
      <c r="BQ661" s="7">
        <f>AB661/BC661</f>
        <v>0.46777563822700607</v>
      </c>
      <c r="BR661" s="7">
        <f>AZ661/BC661</f>
        <v>2.2024573315793307E-2</v>
      </c>
      <c r="BS661" s="4">
        <v>100.74716566706533</v>
      </c>
      <c r="BT661" s="4">
        <v>100.74716566706533</v>
      </c>
      <c r="BU661" s="4">
        <v>0</v>
      </c>
      <c r="BV661" s="4">
        <v>0</v>
      </c>
      <c r="BW661" s="4"/>
      <c r="BX661" s="4"/>
      <c r="BY661" s="4"/>
      <c r="BZ661" s="4"/>
      <c r="CA661" s="4">
        <v>0</v>
      </c>
      <c r="CB661" s="4"/>
      <c r="CC661" s="7"/>
      <c r="CD661" s="4"/>
      <c r="CE661" s="4"/>
      <c r="CF661" s="7"/>
      <c r="CG661" s="4"/>
      <c r="CH661" s="4"/>
      <c r="CI661" s="4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</row>
    <row r="662" spans="1:158" x14ac:dyDescent="0.25">
      <c r="A662" t="s">
        <v>98</v>
      </c>
      <c r="C662" s="5">
        <v>39849</v>
      </c>
      <c r="D662" s="4">
        <v>5</v>
      </c>
      <c r="E662" t="s">
        <v>164</v>
      </c>
      <c r="F662">
        <v>48</v>
      </c>
      <c r="G662" t="s">
        <v>76</v>
      </c>
      <c r="H662" s="6">
        <v>8.1</v>
      </c>
      <c r="I662">
        <v>750</v>
      </c>
      <c r="J662" s="4">
        <f>1000000/H662/I662</f>
        <v>164.6090534979424</v>
      </c>
      <c r="K662" s="4"/>
      <c r="L662" s="7"/>
      <c r="M662" s="7"/>
      <c r="N662" s="7"/>
      <c r="O662" s="7"/>
      <c r="P662" s="7"/>
      <c r="Q662" s="7"/>
      <c r="R662" s="7"/>
      <c r="S662" s="7"/>
      <c r="T662" s="7"/>
      <c r="U662" s="4"/>
      <c r="V662" s="7"/>
      <c r="W662" s="7"/>
      <c r="X662" s="7"/>
      <c r="Y662" s="7"/>
      <c r="Z662" s="7"/>
      <c r="AA662" s="7"/>
      <c r="AB662" s="4"/>
      <c r="AC662" s="7"/>
      <c r="AD662" s="7"/>
      <c r="AE662" s="7"/>
      <c r="AF662" s="7"/>
      <c r="AG662" s="7"/>
      <c r="AH662" s="7"/>
      <c r="AI662" s="8"/>
      <c r="AJ662" s="7"/>
      <c r="AK662" s="7"/>
      <c r="AL662" s="7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7"/>
      <c r="BB662" s="4"/>
      <c r="BC662" s="4"/>
      <c r="BD662" s="4"/>
      <c r="BE662" s="7"/>
      <c r="BF662" s="7"/>
      <c r="BG662" s="6"/>
      <c r="BH662" s="4"/>
      <c r="BI662" s="4"/>
      <c r="BJ662" s="4"/>
      <c r="BK662" s="4"/>
      <c r="BL662" s="6"/>
      <c r="BM662" s="6"/>
      <c r="BN662" s="6"/>
      <c r="BO662" s="6"/>
      <c r="BP662" s="6"/>
      <c r="BQ662" s="6"/>
      <c r="BR662" s="6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7"/>
      <c r="CD662" s="4"/>
      <c r="CE662" s="4"/>
      <c r="CF662" s="7"/>
      <c r="CG662" s="4"/>
      <c r="CH662" s="4"/>
      <c r="CI662" s="4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</row>
    <row r="663" spans="1:158" x14ac:dyDescent="0.25">
      <c r="A663" t="s">
        <v>98</v>
      </c>
      <c r="C663" s="5">
        <v>39854</v>
      </c>
      <c r="D663" s="4"/>
      <c r="E663" s="5"/>
      <c r="F663">
        <v>53</v>
      </c>
      <c r="G663" t="s">
        <v>76</v>
      </c>
      <c r="H663" s="6">
        <v>8.1</v>
      </c>
      <c r="I663">
        <v>750</v>
      </c>
      <c r="J663" s="4">
        <f>1000000/H663/I663</f>
        <v>164.6090534979424</v>
      </c>
      <c r="K663" s="4"/>
      <c r="L663" s="7"/>
      <c r="M663" s="6">
        <v>17.5</v>
      </c>
      <c r="N663" s="6"/>
      <c r="O663" s="6"/>
      <c r="P663" s="7"/>
      <c r="Q663" s="7"/>
      <c r="R663" s="7"/>
      <c r="S663" s="7"/>
      <c r="T663" s="7"/>
      <c r="U663" s="4"/>
      <c r="V663" s="7"/>
      <c r="W663" s="7"/>
      <c r="X663" s="7"/>
      <c r="Y663" s="7"/>
      <c r="Z663" s="7"/>
      <c r="AA663" s="7"/>
      <c r="AB663" s="4"/>
      <c r="AC663" s="7"/>
      <c r="AD663" s="7"/>
      <c r="AE663" s="7"/>
      <c r="AF663" s="7"/>
      <c r="AG663" s="7"/>
      <c r="AH663" s="7"/>
      <c r="AI663" s="8"/>
      <c r="AJ663" s="7"/>
      <c r="AK663" s="7"/>
      <c r="AL663" s="7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7"/>
      <c r="BB663" s="4"/>
      <c r="BC663" s="4"/>
      <c r="BD663" s="4"/>
      <c r="BE663" s="7"/>
      <c r="BF663" s="7"/>
      <c r="BG663" s="6"/>
      <c r="BH663" s="4"/>
      <c r="BI663" s="4"/>
      <c r="BJ663" s="4"/>
      <c r="BK663" s="4"/>
      <c r="BL663" s="6"/>
      <c r="BM663" s="6"/>
      <c r="BN663" s="6"/>
      <c r="BO663" s="6"/>
      <c r="BP663" s="6"/>
      <c r="BQ663" s="6"/>
      <c r="BR663" s="6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7"/>
      <c r="CD663" s="4"/>
      <c r="CE663" s="4"/>
      <c r="CF663" s="7"/>
      <c r="CG663" s="4"/>
      <c r="CH663" s="4"/>
      <c r="CI663" s="4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</row>
    <row r="664" spans="1:158" x14ac:dyDescent="0.25">
      <c r="A664" t="s">
        <v>98</v>
      </c>
      <c r="C664" s="5">
        <v>39860</v>
      </c>
      <c r="D664" s="4">
        <v>6</v>
      </c>
      <c r="E664" s="5" t="s">
        <v>183</v>
      </c>
      <c r="F664" s="4">
        <v>59</v>
      </c>
      <c r="G664" t="s">
        <v>76</v>
      </c>
      <c r="H664" s="6">
        <v>8.1</v>
      </c>
      <c r="I664">
        <v>750</v>
      </c>
      <c r="J664" s="4">
        <f>1000000/H664/I664</f>
        <v>164.6090534979424</v>
      </c>
      <c r="K664" s="4"/>
      <c r="L664" s="7"/>
      <c r="M664" s="6">
        <v>16.45</v>
      </c>
      <c r="N664" s="6"/>
      <c r="O664" s="6"/>
      <c r="P664" s="7"/>
      <c r="Q664" s="7"/>
      <c r="R664" s="7"/>
      <c r="S664" s="7"/>
      <c r="T664" s="7"/>
      <c r="U664" s="4">
        <v>233.01660155636992</v>
      </c>
      <c r="V664" s="7"/>
      <c r="W664" s="7"/>
      <c r="X664" s="7"/>
      <c r="Y664" s="7"/>
      <c r="Z664" s="7"/>
      <c r="AA664" s="7"/>
      <c r="AB664" s="4">
        <v>154.30211806148259</v>
      </c>
      <c r="AC664" s="7">
        <v>3.8705700446729052</v>
      </c>
      <c r="AD664" s="7"/>
      <c r="AE664" s="7"/>
      <c r="AF664" s="7"/>
      <c r="AG664" s="7"/>
      <c r="AH664" s="7"/>
      <c r="AI664" s="8">
        <f>AC664/AB664</f>
        <v>2.5084361078767912E-2</v>
      </c>
      <c r="AJ664" s="7"/>
      <c r="AK664" s="7"/>
      <c r="AL664" s="7"/>
      <c r="AM664" s="4">
        <v>1.0561635247874579</v>
      </c>
      <c r="AN664" s="4"/>
      <c r="AO664" s="4"/>
      <c r="AP664" s="4"/>
      <c r="AQ664" s="4">
        <v>2.1598120912698793</v>
      </c>
      <c r="AR664" s="4"/>
      <c r="AS664" s="4"/>
      <c r="AT664" s="4"/>
      <c r="AU664" s="4"/>
      <c r="AV664" s="4"/>
      <c r="AW664" s="4"/>
      <c r="AX664" s="4">
        <v>0</v>
      </c>
      <c r="AY664" s="4">
        <v>0</v>
      </c>
      <c r="AZ664" s="4">
        <v>3.2159756160573374</v>
      </c>
      <c r="BA664" s="7"/>
      <c r="BB664" s="4"/>
      <c r="BC664" s="4">
        <f>U664+AB664+AZ664</f>
        <v>390.53469523390982</v>
      </c>
      <c r="BD664" s="4"/>
      <c r="BE664" s="7">
        <f>AZ664/BC664</f>
        <v>8.234801300128115E-3</v>
      </c>
      <c r="BF664" s="7"/>
      <c r="BG664" s="6"/>
      <c r="BH664" s="4"/>
      <c r="BI664" s="4"/>
      <c r="BJ664" s="4"/>
      <c r="BK664" s="4"/>
      <c r="BL664" s="6"/>
      <c r="BM664" s="6"/>
      <c r="BN664" s="6"/>
      <c r="BO664" s="6"/>
      <c r="BP664" s="7">
        <f>U664/BC664</f>
        <v>0.59666043606395891</v>
      </c>
      <c r="BQ664" s="7">
        <f>AB664/BC664</f>
        <v>0.39510476263591304</v>
      </c>
      <c r="BR664" s="7">
        <f>AZ664/BC664</f>
        <v>8.234801300128115E-3</v>
      </c>
      <c r="BS664" s="4">
        <v>40.333724500555761</v>
      </c>
      <c r="BT664" s="4">
        <v>31.175370301194747</v>
      </c>
      <c r="BU664" s="4">
        <v>9.158354199361014</v>
      </c>
      <c r="BV664" s="4">
        <v>0</v>
      </c>
      <c r="BW664" s="4"/>
      <c r="BX664" s="4"/>
      <c r="BY664" s="4"/>
      <c r="BZ664" s="4"/>
      <c r="CA664" s="4">
        <v>0</v>
      </c>
      <c r="CB664" s="4"/>
      <c r="CC664" s="7"/>
      <c r="CD664" s="4"/>
      <c r="CE664" s="4"/>
      <c r="CF664" s="7"/>
      <c r="CG664" s="4"/>
      <c r="CH664" s="4"/>
      <c r="CI664" s="4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</row>
    <row r="665" spans="1:158" x14ac:dyDescent="0.25">
      <c r="A665" t="s">
        <v>98</v>
      </c>
      <c r="C665" s="5">
        <v>39869</v>
      </c>
      <c r="D665" s="4"/>
      <c r="E665" s="5"/>
      <c r="F665">
        <v>68</v>
      </c>
      <c r="G665" t="s">
        <v>76</v>
      </c>
      <c r="H665" s="6">
        <v>8.1</v>
      </c>
      <c r="I665">
        <v>750</v>
      </c>
      <c r="J665" s="4">
        <f>1000000/H665/I665</f>
        <v>164.6090534979424</v>
      </c>
      <c r="K665" s="4"/>
      <c r="L665" s="7"/>
      <c r="M665" s="6">
        <v>20.9</v>
      </c>
      <c r="N665" s="6"/>
      <c r="O665" s="6"/>
      <c r="P665" s="7"/>
      <c r="Q665" s="7"/>
      <c r="R665" s="7"/>
      <c r="S665" s="7"/>
      <c r="T665" s="7"/>
      <c r="U665" s="4"/>
      <c r="V665" s="7"/>
      <c r="W665" s="7"/>
      <c r="X665" s="7"/>
      <c r="Y665" s="7"/>
      <c r="Z665" s="7"/>
      <c r="AA665" s="7"/>
      <c r="AB665" s="4"/>
      <c r="AC665" s="7"/>
      <c r="AD665" s="7"/>
      <c r="AE665" s="7"/>
      <c r="AF665" s="7"/>
      <c r="AG665" s="7"/>
      <c r="AH665" s="7"/>
      <c r="AI665" s="8"/>
      <c r="AJ665" s="7"/>
      <c r="AK665" s="7"/>
      <c r="AL665" s="7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7"/>
      <c r="BB665" s="4"/>
      <c r="BC665" s="4"/>
      <c r="BD665" s="4"/>
      <c r="BE665" s="7"/>
      <c r="BF665" s="7"/>
      <c r="BG665" s="6"/>
      <c r="BH665" s="4"/>
      <c r="BI665" s="4"/>
      <c r="BJ665" s="4"/>
      <c r="BK665" s="4"/>
      <c r="BL665" s="6"/>
      <c r="BM665" s="6"/>
      <c r="BN665" s="6"/>
      <c r="BO665" s="6"/>
      <c r="BP665" s="6"/>
      <c r="BQ665" s="6"/>
      <c r="BR665" s="6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7"/>
      <c r="CD665" s="4"/>
      <c r="CE665" s="4"/>
      <c r="CF665" s="7"/>
      <c r="CG665" s="4"/>
      <c r="CH665" s="4"/>
      <c r="CI665" s="4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</row>
    <row r="666" spans="1:158" x14ac:dyDescent="0.25">
      <c r="A666" t="s">
        <v>98</v>
      </c>
      <c r="C666" s="5">
        <v>39874</v>
      </c>
      <c r="D666" s="4"/>
      <c r="E666" s="5"/>
      <c r="F666">
        <v>73</v>
      </c>
      <c r="G666" t="s">
        <v>76</v>
      </c>
      <c r="H666" s="6">
        <v>8.1</v>
      </c>
      <c r="I666">
        <v>750</v>
      </c>
      <c r="J666" s="4">
        <f>1000000/H666/I666</f>
        <v>164.6090534979424</v>
      </c>
      <c r="K666" s="4"/>
      <c r="L666" s="7"/>
      <c r="M666" s="6">
        <v>20.55</v>
      </c>
      <c r="N666" s="6"/>
      <c r="O666" s="6"/>
      <c r="P666" s="7"/>
      <c r="Q666" s="7"/>
      <c r="R666" s="7"/>
      <c r="S666" s="7"/>
      <c r="T666" s="7"/>
      <c r="U666" s="4"/>
      <c r="V666" s="7"/>
      <c r="W666" s="7"/>
      <c r="X666" s="7"/>
      <c r="Y666" s="7"/>
      <c r="Z666" s="7"/>
      <c r="AA666" s="7"/>
      <c r="AB666" s="4"/>
      <c r="AC666" s="7"/>
      <c r="AD666" s="7"/>
      <c r="AE666" s="7"/>
      <c r="AF666" s="7"/>
      <c r="AG666" s="7"/>
      <c r="AH666" s="7"/>
      <c r="AI666" s="8"/>
      <c r="AJ666" s="7"/>
      <c r="AK666" s="7"/>
      <c r="AL666" s="7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7"/>
      <c r="BB666" s="4"/>
      <c r="BC666" s="4"/>
      <c r="BD666" s="4"/>
      <c r="BE666" s="7"/>
      <c r="BF666" s="7"/>
      <c r="BG666" s="6"/>
      <c r="BH666" s="4"/>
      <c r="BI666" s="4"/>
      <c r="BJ666" s="4"/>
      <c r="BK666" s="4"/>
      <c r="BL666" s="6"/>
      <c r="BM666" s="6"/>
      <c r="BN666" s="6"/>
      <c r="BO666" s="6"/>
      <c r="BP666" s="6"/>
      <c r="BQ666" s="6"/>
      <c r="BR666" s="6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7"/>
      <c r="CD666" s="4"/>
      <c r="CE666" s="4"/>
      <c r="CF666" s="7"/>
      <c r="CG666" s="4"/>
      <c r="CH666" s="4"/>
      <c r="CI666" s="4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</row>
    <row r="667" spans="1:158" x14ac:dyDescent="0.25">
      <c r="A667" t="s">
        <v>98</v>
      </c>
      <c r="C667" s="5">
        <v>39876</v>
      </c>
      <c r="D667" s="4"/>
      <c r="E667" s="5"/>
      <c r="F667" s="4">
        <v>75</v>
      </c>
      <c r="G667" t="s">
        <v>76</v>
      </c>
      <c r="H667" s="6">
        <v>8.1</v>
      </c>
      <c r="I667">
        <v>750</v>
      </c>
      <c r="J667" s="4">
        <f>1000000/H667/I667</f>
        <v>164.6090534979424</v>
      </c>
      <c r="K667" s="4"/>
      <c r="L667" s="7"/>
      <c r="M667" s="7"/>
      <c r="N667" s="7"/>
      <c r="O667" s="7"/>
      <c r="P667" s="7"/>
      <c r="Q667" s="7"/>
      <c r="R667" s="7"/>
      <c r="S667" s="7"/>
      <c r="T667" s="7"/>
      <c r="U667" s="4">
        <v>416.25068879413448</v>
      </c>
      <c r="V667" s="7"/>
      <c r="W667" s="7"/>
      <c r="X667" s="7"/>
      <c r="Y667" s="7"/>
      <c r="Z667" s="7"/>
      <c r="AA667" s="7"/>
      <c r="AB667" s="4">
        <v>209.94206398456953</v>
      </c>
      <c r="AC667" s="7">
        <v>2.7400221067404922</v>
      </c>
      <c r="AD667" s="7"/>
      <c r="AE667" s="7"/>
      <c r="AF667" s="7"/>
      <c r="AG667" s="7"/>
      <c r="AH667" s="7"/>
      <c r="AI667" s="8">
        <f>AC667/AB667</f>
        <v>1.3051324992888897E-2</v>
      </c>
      <c r="AJ667" s="7"/>
      <c r="AK667" s="7"/>
      <c r="AL667" s="7"/>
      <c r="AM667" s="4">
        <v>16.211423663969061</v>
      </c>
      <c r="AN667" s="4"/>
      <c r="AO667" s="4"/>
      <c r="AP667" s="4"/>
      <c r="AQ667" s="4">
        <v>42.98838593581376</v>
      </c>
      <c r="AR667" s="4"/>
      <c r="AS667" s="4"/>
      <c r="AT667" s="4"/>
      <c r="AU667" s="4"/>
      <c r="AV667" s="4"/>
      <c r="AW667" s="4"/>
      <c r="AX667" s="4">
        <v>0</v>
      </c>
      <c r="AY667" s="4">
        <v>0</v>
      </c>
      <c r="AZ667" s="4">
        <v>59.199809599782817</v>
      </c>
      <c r="BA667" s="7"/>
      <c r="BB667" s="4"/>
      <c r="BC667" s="4">
        <f>U667+AB667+AZ667</f>
        <v>685.3925623784869</v>
      </c>
      <c r="BD667" s="4"/>
      <c r="BE667" s="7">
        <f>AZ667/BC667</f>
        <v>8.6373580411121462E-2</v>
      </c>
      <c r="BF667" s="7"/>
      <c r="BG667" s="6"/>
      <c r="BH667" s="4"/>
      <c r="BI667" s="4"/>
      <c r="BJ667" s="4"/>
      <c r="BK667" s="4"/>
      <c r="BL667" s="6"/>
      <c r="BM667" s="6"/>
      <c r="BN667" s="6"/>
      <c r="BO667" s="6"/>
      <c r="BP667" s="7">
        <f>U667/BC667</f>
        <v>0.60731719549106056</v>
      </c>
      <c r="BQ667" s="7">
        <f>AB667/BC667</f>
        <v>0.30630922409781786</v>
      </c>
      <c r="BR667" s="7">
        <f>AZ667/BC667</f>
        <v>8.6373580411121462E-2</v>
      </c>
      <c r="BS667" s="4">
        <v>222.2091376013025</v>
      </c>
      <c r="BT667" s="4">
        <v>202.44245724108313</v>
      </c>
      <c r="BU667" s="4">
        <v>19.766680360219368</v>
      </c>
      <c r="BV667" s="4">
        <v>0</v>
      </c>
      <c r="BW667" s="4"/>
      <c r="BX667" s="4"/>
      <c r="BY667" s="4"/>
      <c r="BZ667" s="4"/>
      <c r="CA667" s="4">
        <v>0</v>
      </c>
      <c r="CB667" s="4"/>
      <c r="CC667" s="7"/>
      <c r="CD667" s="4"/>
      <c r="CE667" s="4"/>
      <c r="CF667" s="7"/>
      <c r="CG667" s="4"/>
      <c r="CH667" s="4"/>
      <c r="CI667" s="4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</row>
    <row r="668" spans="1:158" x14ac:dyDescent="0.25">
      <c r="A668" t="s">
        <v>98</v>
      </c>
      <c r="C668" s="5">
        <v>39884</v>
      </c>
      <c r="D668" s="4"/>
      <c r="E668" s="5"/>
      <c r="F668">
        <v>83</v>
      </c>
      <c r="G668" t="s">
        <v>76</v>
      </c>
      <c r="H668" s="6">
        <v>8.1</v>
      </c>
      <c r="I668">
        <v>750</v>
      </c>
      <c r="J668" s="4">
        <f>1000000/H668/I668</f>
        <v>164.6090534979424</v>
      </c>
      <c r="K668" s="4"/>
      <c r="L668" s="7"/>
      <c r="M668" s="6">
        <v>20.25</v>
      </c>
      <c r="N668" s="6"/>
      <c r="O668" s="6"/>
      <c r="P668" s="7"/>
      <c r="Q668" s="7"/>
      <c r="R668" s="7"/>
      <c r="S668" s="7"/>
      <c r="T668" s="7"/>
      <c r="U668" s="4"/>
      <c r="V668" s="7"/>
      <c r="W668" s="7"/>
      <c r="X668" s="7"/>
      <c r="Y668" s="7"/>
      <c r="Z668" s="7"/>
      <c r="AA668" s="7"/>
      <c r="AB668" s="4"/>
      <c r="AC668" s="7"/>
      <c r="AD668" s="7"/>
      <c r="AE668" s="7"/>
      <c r="AF668" s="7"/>
      <c r="AG668" s="7"/>
      <c r="AH668" s="7"/>
      <c r="AI668" s="8"/>
      <c r="AJ668" s="7"/>
      <c r="AK668" s="7"/>
      <c r="AL668" s="7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7"/>
      <c r="BB668" s="4"/>
      <c r="BC668" s="4"/>
      <c r="BD668" s="4"/>
      <c r="BE668" s="7"/>
      <c r="BF668" s="7"/>
      <c r="BG668" s="6"/>
      <c r="BH668" s="4"/>
      <c r="BI668" s="4"/>
      <c r="BJ668" s="4"/>
      <c r="BK668" s="4"/>
      <c r="BL668" s="6"/>
      <c r="BM668" s="6"/>
      <c r="BN668" s="6"/>
      <c r="BO668" s="6"/>
      <c r="BP668" s="6"/>
      <c r="BQ668" s="6"/>
      <c r="BR668" s="6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7"/>
      <c r="CD668" s="4"/>
      <c r="CE668" s="4"/>
      <c r="CF668" s="7"/>
      <c r="CG668" s="4"/>
      <c r="CH668" s="4"/>
      <c r="CI668" s="4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</row>
    <row r="669" spans="1:158" x14ac:dyDescent="0.25">
      <c r="A669" t="s">
        <v>98</v>
      </c>
      <c r="C669" s="5">
        <v>39888</v>
      </c>
      <c r="D669" s="4"/>
      <c r="E669" s="5"/>
      <c r="F669" s="4">
        <v>87</v>
      </c>
      <c r="G669" t="s">
        <v>76</v>
      </c>
      <c r="H669" s="6">
        <v>8.1</v>
      </c>
      <c r="I669">
        <v>750</v>
      </c>
      <c r="J669" s="4">
        <f>1000000/H669/I669</f>
        <v>164.6090534979424</v>
      </c>
      <c r="K669" s="4"/>
      <c r="L669" s="7"/>
      <c r="M669" s="7"/>
      <c r="N669" s="7"/>
      <c r="O669" s="7"/>
      <c r="P669" s="7"/>
      <c r="Q669" s="7"/>
      <c r="R669" s="7"/>
      <c r="S669" s="7"/>
      <c r="T669" s="7"/>
      <c r="U669" s="4">
        <v>487.85115927529642</v>
      </c>
      <c r="V669" s="7"/>
      <c r="W669" s="7"/>
      <c r="X669" s="7"/>
      <c r="Y669" s="7"/>
      <c r="Z669" s="7"/>
      <c r="AA669" s="7"/>
      <c r="AB669" s="4">
        <v>256.41065619835268</v>
      </c>
      <c r="AC669" s="7">
        <v>3.7677727779703796</v>
      </c>
      <c r="AD669" s="7"/>
      <c r="AE669" s="7"/>
      <c r="AF669" s="7"/>
      <c r="AG669" s="7"/>
      <c r="AH669" s="7"/>
      <c r="AI669" s="8">
        <f>AC669/AB669</f>
        <v>1.4694290923134363E-2</v>
      </c>
      <c r="AJ669" s="7"/>
      <c r="AK669" s="7"/>
      <c r="AL669" s="7"/>
      <c r="AM669" s="4">
        <v>26.459138708240744</v>
      </c>
      <c r="AN669" s="4"/>
      <c r="AO669" s="4"/>
      <c r="AP669" s="4"/>
      <c r="AQ669" s="4">
        <v>111.02331461730891</v>
      </c>
      <c r="AR669" s="4"/>
      <c r="AS669" s="4"/>
      <c r="AT669" s="4"/>
      <c r="AU669" s="4"/>
      <c r="AV669" s="4"/>
      <c r="AW669" s="4"/>
      <c r="AX669" s="4">
        <v>0</v>
      </c>
      <c r="AY669" s="4">
        <v>0</v>
      </c>
      <c r="AZ669" s="4">
        <v>137.48245332554967</v>
      </c>
      <c r="BA669" s="7"/>
      <c r="BB669" s="4"/>
      <c r="BC669" s="4">
        <f>U669+AB669+AZ669</f>
        <v>881.74426879919884</v>
      </c>
      <c r="BD669" s="4"/>
      <c r="BE669" s="7">
        <f>AZ669/BC669</f>
        <v>0.15592100588618488</v>
      </c>
      <c r="BF669" s="7"/>
      <c r="BG669" s="6"/>
      <c r="BH669" s="4"/>
      <c r="BI669" s="4"/>
      <c r="BJ669" s="4"/>
      <c r="BK669" s="4"/>
      <c r="BL669" s="6"/>
      <c r="BM669" s="6"/>
      <c r="BN669" s="6"/>
      <c r="BO669" s="6"/>
      <c r="BP669" s="7">
        <f>U669/BC669</f>
        <v>0.55327964868960844</v>
      </c>
      <c r="BQ669" s="7">
        <f>AB669/BC669</f>
        <v>0.2907993454242066</v>
      </c>
      <c r="BR669" s="7">
        <f>AZ669/BC669</f>
        <v>0.15592100588618488</v>
      </c>
      <c r="BS669" s="4">
        <v>233.51396484757413</v>
      </c>
      <c r="BT669" s="4">
        <v>154.31506864303702</v>
      </c>
      <c r="BU669" s="4">
        <v>79.198896204537121</v>
      </c>
      <c r="BV669" s="4">
        <v>0</v>
      </c>
      <c r="BW669" s="4"/>
      <c r="BX669" s="4"/>
      <c r="BY669" s="4"/>
      <c r="BZ669" s="4"/>
      <c r="CA669" s="4">
        <v>0</v>
      </c>
      <c r="CB669" s="4"/>
      <c r="CC669" s="7"/>
      <c r="CD669" s="4"/>
      <c r="CE669" s="4"/>
      <c r="CF669" s="7"/>
      <c r="CG669" s="4"/>
      <c r="CH669" s="4"/>
      <c r="CI669" s="4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</row>
    <row r="670" spans="1:158" x14ac:dyDescent="0.25">
      <c r="A670" t="s">
        <v>98</v>
      </c>
      <c r="C670" s="5">
        <v>39895</v>
      </c>
      <c r="D670" s="4"/>
      <c r="E670" s="5"/>
      <c r="F670">
        <v>94</v>
      </c>
      <c r="G670" t="s">
        <v>76</v>
      </c>
      <c r="H670" s="6">
        <v>8.1</v>
      </c>
      <c r="I670">
        <v>750</v>
      </c>
      <c r="J670" s="4">
        <f>1000000/H670/I670</f>
        <v>164.6090534979424</v>
      </c>
      <c r="K670" s="4"/>
      <c r="L670" s="7"/>
      <c r="M670" s="6">
        <v>23.2</v>
      </c>
      <c r="N670" s="6"/>
      <c r="O670" s="6"/>
      <c r="P670" s="7"/>
      <c r="Q670" s="7"/>
      <c r="R670" s="7"/>
      <c r="S670" s="7"/>
      <c r="T670" s="7"/>
      <c r="U670" s="4"/>
      <c r="V670" s="7"/>
      <c r="W670" s="7"/>
      <c r="X670" s="7"/>
      <c r="Y670" s="7"/>
      <c r="Z670" s="7"/>
      <c r="AA670" s="7"/>
      <c r="AB670" s="4"/>
      <c r="AC670" s="7"/>
      <c r="AD670" s="7"/>
      <c r="AE670" s="7"/>
      <c r="AF670" s="7"/>
      <c r="AG670" s="7"/>
      <c r="AH670" s="7"/>
      <c r="AI670" s="8"/>
      <c r="AJ670" s="7"/>
      <c r="AK670" s="7"/>
      <c r="AL670" s="7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7"/>
      <c r="BB670" s="4"/>
      <c r="BC670" s="4"/>
      <c r="BD670" s="4"/>
      <c r="BE670" s="7"/>
      <c r="BF670" s="7"/>
      <c r="BG670" s="6"/>
      <c r="BH670" s="4"/>
      <c r="BI670" s="4"/>
      <c r="BJ670" s="4"/>
      <c r="BK670" s="4"/>
      <c r="BL670" s="6"/>
      <c r="BM670" s="6"/>
      <c r="BN670" s="6"/>
      <c r="BO670" s="6"/>
      <c r="BP670" s="6"/>
      <c r="BQ670" s="6"/>
      <c r="BR670" s="6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7"/>
      <c r="CD670" s="4"/>
      <c r="CE670" s="4"/>
      <c r="CF670" s="7"/>
      <c r="CG670" s="4"/>
      <c r="CH670" s="4"/>
      <c r="CI670" s="4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</row>
    <row r="671" spans="1:158" x14ac:dyDescent="0.25">
      <c r="A671" t="s">
        <v>98</v>
      </c>
      <c r="C671" s="5">
        <v>39904</v>
      </c>
      <c r="D671" s="4"/>
      <c r="E671" s="5"/>
      <c r="F671" s="4">
        <v>103</v>
      </c>
      <c r="G671" t="s">
        <v>76</v>
      </c>
      <c r="H671" s="6">
        <v>8.1</v>
      </c>
      <c r="I671">
        <v>750</v>
      </c>
      <c r="J671" s="4">
        <f>1000000/H671/I671</f>
        <v>164.6090534979424</v>
      </c>
      <c r="K671" s="4"/>
      <c r="L671" s="7"/>
      <c r="M671" s="7"/>
      <c r="N671" s="7"/>
      <c r="O671" s="7"/>
      <c r="P671" s="7"/>
      <c r="Q671" s="7"/>
      <c r="R671" s="7"/>
      <c r="S671" s="7"/>
      <c r="T671" s="7"/>
      <c r="U671" s="4">
        <v>568.69434590405888</v>
      </c>
      <c r="V671" s="7"/>
      <c r="W671" s="7"/>
      <c r="X671" s="7"/>
      <c r="Y671" s="7"/>
      <c r="Z671" s="7"/>
      <c r="AA671" s="7"/>
      <c r="AB671" s="4">
        <v>311.09893629569552</v>
      </c>
      <c r="AC671" s="7">
        <v>3.5129584540266428</v>
      </c>
      <c r="AD671" s="7"/>
      <c r="AE671" s="7"/>
      <c r="AF671" s="7"/>
      <c r="AG671" s="7"/>
      <c r="AH671" s="7"/>
      <c r="AI671" s="8">
        <f>AC671/AB671</f>
        <v>1.1292094070960181E-2</v>
      </c>
      <c r="AJ671" s="7"/>
      <c r="AK671" s="7"/>
      <c r="AL671" s="7"/>
      <c r="AM671" s="4">
        <v>3.1521314640598126</v>
      </c>
      <c r="AN671" s="4"/>
      <c r="AO671" s="4"/>
      <c r="AP671" s="4"/>
      <c r="AQ671" s="4">
        <v>386.94531086190847</v>
      </c>
      <c r="AR671" s="4"/>
      <c r="AS671" s="4"/>
      <c r="AT671" s="4"/>
      <c r="AU671" s="4"/>
      <c r="AV671" s="4"/>
      <c r="AW671" s="4"/>
      <c r="AX671" s="4">
        <v>2.2423131615820879</v>
      </c>
      <c r="AY671" s="4">
        <v>0</v>
      </c>
      <c r="AZ671" s="4">
        <v>392.33975548755035</v>
      </c>
      <c r="BA671" s="7"/>
      <c r="BB671" s="4"/>
      <c r="BC671" s="4">
        <f>U671+AB671+AZ671</f>
        <v>1272.1330376873047</v>
      </c>
      <c r="BD671" s="4"/>
      <c r="BE671" s="7">
        <f>AZ671/BC671</f>
        <v>0.30841094749084647</v>
      </c>
      <c r="BF671" s="7"/>
      <c r="BG671" s="6"/>
      <c r="BH671" s="4"/>
      <c r="BI671" s="4"/>
      <c r="BJ671" s="4"/>
      <c r="BK671" s="4"/>
      <c r="BL671" s="6"/>
      <c r="BM671" s="6"/>
      <c r="BN671" s="6"/>
      <c r="BO671" s="6"/>
      <c r="BP671" s="7">
        <f>U671/BC671</f>
        <v>0.44703999429016178</v>
      </c>
      <c r="BQ671" s="7">
        <f>AB671/BC671</f>
        <v>0.24454905821899175</v>
      </c>
      <c r="BR671" s="7">
        <f>AZ671/BC671</f>
        <v>0.30841094749084647</v>
      </c>
      <c r="BS671" s="4">
        <v>214.08886179013214</v>
      </c>
      <c r="BT671" s="4">
        <v>17.794393739773312</v>
      </c>
      <c r="BU671" s="4">
        <v>194.7212269244493</v>
      </c>
      <c r="BV671" s="4">
        <v>0</v>
      </c>
      <c r="BW671" s="4"/>
      <c r="BX671" s="4"/>
      <c r="BY671" s="4"/>
      <c r="BZ671" s="4"/>
      <c r="CA671" s="4">
        <v>1.5732411259095274</v>
      </c>
      <c r="CB671" s="4"/>
      <c r="CC671" s="7"/>
      <c r="CD671" s="4"/>
      <c r="CE671" s="4"/>
      <c r="CF671" s="7"/>
      <c r="CG671" s="4"/>
      <c r="CH671" s="4"/>
      <c r="CI671" s="4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</row>
    <row r="672" spans="1:158" x14ac:dyDescent="0.25">
      <c r="A672" t="s">
        <v>98</v>
      </c>
      <c r="C672" s="5">
        <v>39908</v>
      </c>
      <c r="D672" s="4"/>
      <c r="E672" s="5"/>
      <c r="F672">
        <v>107</v>
      </c>
      <c r="G672" t="s">
        <v>76</v>
      </c>
      <c r="H672" s="6">
        <v>8.1</v>
      </c>
      <c r="I672">
        <v>750</v>
      </c>
      <c r="J672" s="4">
        <f>1000000/H672/I672</f>
        <v>164.6090534979424</v>
      </c>
      <c r="K672" s="4"/>
      <c r="L672" s="7"/>
      <c r="M672" s="6">
        <v>26.2</v>
      </c>
      <c r="N672" s="6"/>
      <c r="O672" s="6"/>
      <c r="P672" s="7"/>
      <c r="Q672" s="7"/>
      <c r="R672" s="7"/>
      <c r="S672" s="7"/>
      <c r="T672" s="7"/>
      <c r="U672" s="4"/>
      <c r="V672" s="7"/>
      <c r="W672" s="7"/>
      <c r="X672" s="7"/>
      <c r="Y672" s="7"/>
      <c r="Z672" s="7"/>
      <c r="AA672" s="7"/>
      <c r="AB672" s="4"/>
      <c r="AC672" s="7"/>
      <c r="AD672" s="7"/>
      <c r="AE672" s="7"/>
      <c r="AF672" s="7"/>
      <c r="AG672" s="7"/>
      <c r="AH672" s="7"/>
      <c r="AI672" s="8"/>
      <c r="AJ672" s="7"/>
      <c r="AK672" s="7"/>
      <c r="AL672" s="7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7"/>
      <c r="BB672" s="4"/>
      <c r="BC672" s="4"/>
      <c r="BD672" s="4"/>
      <c r="BE672" s="7"/>
      <c r="BF672" s="7"/>
      <c r="BG672" s="6"/>
      <c r="BH672" s="4"/>
      <c r="BI672" s="4"/>
      <c r="BJ672" s="4"/>
      <c r="BK672" s="4"/>
      <c r="BL672" s="6"/>
      <c r="BM672" s="6"/>
      <c r="BN672" s="6"/>
      <c r="BO672" s="6"/>
      <c r="BP672" s="6"/>
      <c r="BQ672" s="6"/>
      <c r="BR672" s="6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7"/>
      <c r="CD672" s="4"/>
      <c r="CE672" s="4"/>
      <c r="CF672" s="7"/>
      <c r="CG672" s="4"/>
      <c r="CH672" s="4"/>
      <c r="CI672" s="4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</row>
    <row r="673" spans="1:158" x14ac:dyDescent="0.25">
      <c r="A673" t="s">
        <v>98</v>
      </c>
      <c r="C673" s="5">
        <v>39911</v>
      </c>
      <c r="D673" s="4"/>
      <c r="E673" s="5"/>
      <c r="F673">
        <v>110</v>
      </c>
      <c r="G673" t="s">
        <v>76</v>
      </c>
      <c r="H673" s="6">
        <v>8.1</v>
      </c>
      <c r="I673">
        <v>750</v>
      </c>
      <c r="J673" s="4">
        <f>1000000/H673/I673</f>
        <v>164.6090534979424</v>
      </c>
      <c r="K673" s="4"/>
      <c r="L673" s="7"/>
      <c r="M673" s="7"/>
      <c r="N673" s="7"/>
      <c r="O673" s="7"/>
      <c r="P673" s="7"/>
      <c r="Q673" s="7"/>
      <c r="R673" s="7"/>
      <c r="S673" s="7"/>
      <c r="T673" s="7"/>
      <c r="U673" s="4"/>
      <c r="V673" s="7"/>
      <c r="W673" s="7"/>
      <c r="X673" s="7"/>
      <c r="Y673" s="7"/>
      <c r="Z673" s="7"/>
      <c r="AA673" s="7"/>
      <c r="AB673" s="4"/>
      <c r="AC673" s="7"/>
      <c r="AD673" s="7"/>
      <c r="AE673" s="7"/>
      <c r="AF673" s="7"/>
      <c r="AG673" s="7"/>
      <c r="AH673" s="7"/>
      <c r="AI673" s="8"/>
      <c r="AJ673" s="7"/>
      <c r="AK673" s="7"/>
      <c r="AL673" s="7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7"/>
      <c r="BB673" s="4"/>
      <c r="BC673" s="4"/>
      <c r="BD673" s="4"/>
      <c r="BE673" s="7"/>
      <c r="BF673" s="7"/>
      <c r="BG673" s="6"/>
      <c r="BH673" s="4"/>
      <c r="BI673" s="4"/>
      <c r="BJ673" s="4"/>
      <c r="BK673" s="4"/>
      <c r="BL673" s="6"/>
      <c r="BM673" s="6"/>
      <c r="BN673" s="6"/>
      <c r="BO673" s="6"/>
      <c r="BP673" s="6"/>
      <c r="BQ673" s="6"/>
      <c r="BR673" s="6"/>
      <c r="BS673" s="4"/>
      <c r="BT673" s="4"/>
      <c r="BU673" s="4"/>
      <c r="BV673" s="4"/>
      <c r="BW673" s="4"/>
      <c r="BX673" s="4"/>
      <c r="BY673" s="4"/>
      <c r="BZ673" s="4"/>
      <c r="CA673" s="4"/>
      <c r="CB673" s="4">
        <v>3.8520398641334772</v>
      </c>
      <c r="CC673" s="7">
        <v>4.6909090909090914</v>
      </c>
      <c r="CD673" s="4"/>
      <c r="CE673" s="4"/>
      <c r="CF673" s="7"/>
      <c r="CG673" s="4"/>
      <c r="CH673" s="4"/>
      <c r="CI673" s="4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</row>
    <row r="674" spans="1:158" x14ac:dyDescent="0.25">
      <c r="A674" t="s">
        <v>98</v>
      </c>
      <c r="C674" s="5">
        <v>39920</v>
      </c>
      <c r="D674" s="4"/>
      <c r="E674" s="5"/>
      <c r="F674">
        <v>119</v>
      </c>
      <c r="G674" t="s">
        <v>76</v>
      </c>
      <c r="H674" s="6">
        <v>8.1</v>
      </c>
      <c r="I674">
        <v>750</v>
      </c>
      <c r="J674" s="4">
        <f>1000000/H674/I674</f>
        <v>164.6090534979424</v>
      </c>
      <c r="K674" s="4"/>
      <c r="L674" s="7"/>
      <c r="M674" s="7"/>
      <c r="N674" s="7"/>
      <c r="O674" s="7"/>
      <c r="P674" s="7"/>
      <c r="Q674" s="7"/>
      <c r="R674" s="7"/>
      <c r="S674" s="7"/>
      <c r="T674" s="7"/>
      <c r="U674" s="4"/>
      <c r="V674" s="7"/>
      <c r="W674" s="7"/>
      <c r="X674" s="7"/>
      <c r="Y674" s="7"/>
      <c r="Z674" s="7"/>
      <c r="AA674" s="7"/>
      <c r="AB674" s="4"/>
      <c r="AC674" s="7"/>
      <c r="AD674" s="7"/>
      <c r="AE674" s="7"/>
      <c r="AF674" s="7"/>
      <c r="AG674" s="7"/>
      <c r="AH674" s="7"/>
      <c r="AI674" s="8"/>
      <c r="AJ674" s="7"/>
      <c r="AK674" s="7"/>
      <c r="AL674" s="7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7"/>
      <c r="BB674" s="4"/>
      <c r="BC674" s="4"/>
      <c r="BD674" s="4"/>
      <c r="BE674" s="7"/>
      <c r="BF674" s="7"/>
      <c r="BG674" s="6"/>
      <c r="BH674" s="4"/>
      <c r="BI674" s="4"/>
      <c r="BJ674" s="4"/>
      <c r="BK674" s="4"/>
      <c r="BL674" s="6"/>
      <c r="BM674" s="6"/>
      <c r="BN674" s="6"/>
      <c r="BO674" s="6"/>
      <c r="BP674" s="6"/>
      <c r="BQ674" s="6"/>
      <c r="BR674" s="6"/>
      <c r="BS674" s="4"/>
      <c r="BT674" s="4"/>
      <c r="BU674" s="4"/>
      <c r="BV674" s="4"/>
      <c r="BW674" s="4"/>
      <c r="BX674" s="4"/>
      <c r="BY674" s="4"/>
      <c r="BZ674" s="4"/>
      <c r="CA674" s="4"/>
      <c r="CB674" s="4">
        <v>5.5018476353999475</v>
      </c>
      <c r="CC674" s="7">
        <v>3.6833333333333336</v>
      </c>
      <c r="CD674" s="4"/>
      <c r="CE674" s="4"/>
      <c r="CF674" s="7"/>
      <c r="CG674" s="4"/>
      <c r="CH674" s="4"/>
      <c r="CI674" s="4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</row>
    <row r="675" spans="1:158" x14ac:dyDescent="0.25">
      <c r="A675" t="s">
        <v>98</v>
      </c>
      <c r="C675" s="5">
        <v>39922</v>
      </c>
      <c r="D675" s="4">
        <v>7</v>
      </c>
      <c r="E675" t="s">
        <v>166</v>
      </c>
      <c r="F675">
        <v>121</v>
      </c>
      <c r="G675" t="s">
        <v>76</v>
      </c>
      <c r="H675" s="6">
        <v>8.1</v>
      </c>
      <c r="I675">
        <v>750</v>
      </c>
      <c r="J675" s="4">
        <f>1000000/H675/I675</f>
        <v>164.6090534979424</v>
      </c>
      <c r="K675" s="4"/>
      <c r="L675" s="7"/>
      <c r="M675" s="7"/>
      <c r="N675" s="7"/>
      <c r="O675" s="7"/>
      <c r="P675" s="7"/>
      <c r="Q675" s="7"/>
      <c r="R675" s="7"/>
      <c r="S675" s="7"/>
      <c r="T675" s="7"/>
      <c r="U675" s="4"/>
      <c r="V675" s="7"/>
      <c r="W675" s="7"/>
      <c r="X675" s="7"/>
      <c r="Y675" s="7"/>
      <c r="Z675" s="7"/>
      <c r="AA675" s="7"/>
      <c r="AB675" s="4"/>
      <c r="AC675" s="7"/>
      <c r="AD675" s="7"/>
      <c r="AE675" s="7"/>
      <c r="AF675" s="7"/>
      <c r="AG675" s="7"/>
      <c r="AH675" s="7"/>
      <c r="AI675" s="8"/>
      <c r="AJ675" s="7"/>
      <c r="AK675" s="7"/>
      <c r="AL675" s="7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7"/>
      <c r="BB675" s="4"/>
      <c r="BC675" s="4"/>
      <c r="BD675" s="4"/>
      <c r="BE675" s="7"/>
      <c r="BF675" s="7"/>
      <c r="BG675" s="6"/>
      <c r="BH675" s="4"/>
      <c r="BI675" s="4"/>
      <c r="BJ675" s="4"/>
      <c r="BK675" s="4"/>
      <c r="BL675" s="6"/>
      <c r="BM675" s="6"/>
      <c r="BN675" s="6"/>
      <c r="BO675" s="6"/>
      <c r="BP675" s="6"/>
      <c r="BQ675" s="6"/>
      <c r="BR675" s="6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7"/>
      <c r="CD675" s="4"/>
      <c r="CE675" s="4"/>
      <c r="CF675" s="7"/>
      <c r="CG675" s="4"/>
      <c r="CH675" s="4"/>
      <c r="CI675" s="4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</row>
    <row r="676" spans="1:158" x14ac:dyDescent="0.25">
      <c r="A676" t="s">
        <v>98</v>
      </c>
      <c r="C676" s="5">
        <v>39925</v>
      </c>
      <c r="D676" s="4"/>
      <c r="E676" s="5"/>
      <c r="F676">
        <v>124</v>
      </c>
      <c r="G676" t="s">
        <v>76</v>
      </c>
      <c r="H676" s="6">
        <v>8.1</v>
      </c>
      <c r="I676">
        <v>750</v>
      </c>
      <c r="J676" s="4">
        <f>1000000/H676/I676</f>
        <v>164.6090534979424</v>
      </c>
      <c r="K676" s="4"/>
      <c r="L676" s="7"/>
      <c r="M676" s="7"/>
      <c r="N676" s="7"/>
      <c r="O676" s="7"/>
      <c r="P676" s="7"/>
      <c r="Q676" s="7"/>
      <c r="R676" s="7"/>
      <c r="S676" s="7"/>
      <c r="T676" s="7"/>
      <c r="U676" s="4"/>
      <c r="V676" s="7"/>
      <c r="W676" s="7"/>
      <c r="X676" s="7"/>
      <c r="Y676" s="7"/>
      <c r="Z676" s="7"/>
      <c r="AA676" s="7"/>
      <c r="AB676" s="4"/>
      <c r="AC676" s="7"/>
      <c r="AD676" s="7"/>
      <c r="AE676" s="7"/>
      <c r="AF676" s="7"/>
      <c r="AG676" s="7"/>
      <c r="AH676" s="7"/>
      <c r="AI676" s="8"/>
      <c r="AJ676" s="7"/>
      <c r="AK676" s="7"/>
      <c r="AL676" s="7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7"/>
      <c r="BB676" s="4"/>
      <c r="BC676" s="4"/>
      <c r="BD676" s="4"/>
      <c r="BE676" s="7"/>
      <c r="BF676" s="7"/>
      <c r="BG676" s="6"/>
      <c r="BH676" s="4"/>
      <c r="BI676" s="4"/>
      <c r="BJ676" s="4"/>
      <c r="BK676" s="4"/>
      <c r="BL676" s="6"/>
      <c r="BM676" s="6"/>
      <c r="BN676" s="6"/>
      <c r="BO676" s="6"/>
      <c r="BP676" s="6"/>
      <c r="BQ676" s="6"/>
      <c r="BR676" s="6"/>
      <c r="BS676" s="4"/>
      <c r="BT676" s="4"/>
      <c r="BU676" s="4"/>
      <c r="BV676" s="4"/>
      <c r="BW676" s="4"/>
      <c r="BX676" s="4"/>
      <c r="BY676" s="4"/>
      <c r="BZ676" s="4"/>
      <c r="CA676" s="4"/>
      <c r="CB676" s="4">
        <v>7.160986898585346</v>
      </c>
      <c r="CC676" s="7">
        <v>4.6343750000000004</v>
      </c>
      <c r="CD676" s="4"/>
      <c r="CE676" s="4"/>
      <c r="CF676" s="7"/>
      <c r="CG676" s="4"/>
      <c r="CH676" s="4"/>
      <c r="CI676" s="4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</row>
    <row r="677" spans="1:158" x14ac:dyDescent="0.25">
      <c r="A677" t="s">
        <v>98</v>
      </c>
      <c r="C677" s="5">
        <v>39932</v>
      </c>
      <c r="D677" s="4"/>
      <c r="E677" s="5"/>
      <c r="F677" s="4">
        <v>131</v>
      </c>
      <c r="G677" t="s">
        <v>76</v>
      </c>
      <c r="H677" s="6">
        <v>8.1</v>
      </c>
      <c r="I677">
        <v>750</v>
      </c>
      <c r="J677" s="4">
        <f>1000000/H677/I677</f>
        <v>164.6090534979424</v>
      </c>
      <c r="K677" s="4"/>
      <c r="L677" s="7"/>
      <c r="M677" s="7"/>
      <c r="N677" s="7"/>
      <c r="O677" s="7"/>
      <c r="P677" s="7"/>
      <c r="Q677" s="7"/>
      <c r="R677" s="7"/>
      <c r="S677" s="7"/>
      <c r="T677" s="7"/>
      <c r="U677" s="4">
        <v>499.42950382262387</v>
      </c>
      <c r="V677" s="7"/>
      <c r="W677" s="7"/>
      <c r="X677" s="7"/>
      <c r="Y677" s="7"/>
      <c r="Z677" s="7"/>
      <c r="AA677" s="7"/>
      <c r="AB677" s="4">
        <v>210.95385376604881</v>
      </c>
      <c r="AC677" s="7">
        <v>2.5073186625197388</v>
      </c>
      <c r="AD677" s="7"/>
      <c r="AE677" s="7"/>
      <c r="AF677" s="7"/>
      <c r="AG677" s="7"/>
      <c r="AH677" s="7"/>
      <c r="AI677" s="8">
        <f>AC677/AB677</f>
        <v>1.188562625312546E-2</v>
      </c>
      <c r="AJ677" s="7"/>
      <c r="AK677" s="7"/>
      <c r="AL677" s="7"/>
      <c r="AM677" s="4">
        <v>0</v>
      </c>
      <c r="AN677" s="4"/>
      <c r="AO677" s="4"/>
      <c r="AP677" s="4"/>
      <c r="AQ677" s="4">
        <v>598.90928184192717</v>
      </c>
      <c r="AR677" s="4"/>
      <c r="AS677" s="4"/>
      <c r="AT677" s="4"/>
      <c r="AU677" s="4"/>
      <c r="AV677" s="4"/>
      <c r="AW677" s="4"/>
      <c r="AX677" s="4">
        <v>6.3860352421148949</v>
      </c>
      <c r="AY677" s="4">
        <v>101.23722955254465</v>
      </c>
      <c r="AZ677" s="4">
        <v>706.53254663658674</v>
      </c>
      <c r="BA677" s="7"/>
      <c r="BB677" s="4"/>
      <c r="BC677" s="4">
        <f>U677+AB677+AZ677</f>
        <v>1416.9159042252595</v>
      </c>
      <c r="BD677" s="4"/>
      <c r="BE677" s="7">
        <f>AZ677/BC677</f>
        <v>0.49864112932157695</v>
      </c>
      <c r="BF677" s="7"/>
      <c r="BG677" s="6"/>
      <c r="BH677" s="4"/>
      <c r="BI677" s="4"/>
      <c r="BJ677" s="4"/>
      <c r="BK677" s="4"/>
      <c r="BL677" s="6"/>
      <c r="BM677" s="6"/>
      <c r="BN677" s="6"/>
      <c r="BO677" s="6"/>
      <c r="BP677" s="7">
        <f>U677/BC677</f>
        <v>0.35247646125879406</v>
      </c>
      <c r="BQ677" s="7">
        <f>AB677/BC677</f>
        <v>0.14888240941962894</v>
      </c>
      <c r="BR677" s="7">
        <f>AZ677/BC677</f>
        <v>0.49864112932157695</v>
      </c>
      <c r="BS677" s="4">
        <v>133.46275474310414</v>
      </c>
      <c r="BT677" s="4">
        <v>0</v>
      </c>
      <c r="BU677" s="4">
        <v>109.52539475430265</v>
      </c>
      <c r="BV677" s="4">
        <v>14.900215679288269</v>
      </c>
      <c r="BW677" s="4"/>
      <c r="BX677" s="4"/>
      <c r="BY677" s="4"/>
      <c r="BZ677" s="4"/>
      <c r="CA677" s="4">
        <v>9.0371443095132378</v>
      </c>
      <c r="CB677" s="4">
        <v>14.962114142809149</v>
      </c>
      <c r="CC677" s="7">
        <v>5.1715079365079362</v>
      </c>
      <c r="CD677" s="4"/>
      <c r="CE677" s="4"/>
      <c r="CF677" s="7"/>
      <c r="CG677" s="4"/>
      <c r="CH677" s="4"/>
      <c r="CI677" s="4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</row>
    <row r="678" spans="1:158" x14ac:dyDescent="0.25">
      <c r="A678" t="s">
        <v>98</v>
      </c>
      <c r="C678" s="5">
        <v>39939</v>
      </c>
      <c r="D678" s="4"/>
      <c r="E678" s="5"/>
      <c r="F678">
        <v>138</v>
      </c>
      <c r="G678" t="s">
        <v>76</v>
      </c>
      <c r="H678" s="6">
        <v>8.1</v>
      </c>
      <c r="I678">
        <v>750</v>
      </c>
      <c r="J678" s="4">
        <f>1000000/H678/I678</f>
        <v>164.6090534979424</v>
      </c>
      <c r="K678" s="4"/>
      <c r="L678" s="7"/>
      <c r="M678" s="7"/>
      <c r="N678" s="7"/>
      <c r="O678" s="7"/>
      <c r="P678" s="7"/>
      <c r="Q678" s="7"/>
      <c r="R678" s="7"/>
      <c r="S678" s="7"/>
      <c r="T678" s="7"/>
      <c r="U678" s="4"/>
      <c r="V678" s="7"/>
      <c r="W678" s="7"/>
      <c r="X678" s="7"/>
      <c r="Y678" s="7"/>
      <c r="Z678" s="7"/>
      <c r="AA678" s="7"/>
      <c r="AB678" s="4"/>
      <c r="AC678" s="7"/>
      <c r="AD678" s="7"/>
      <c r="AE678" s="7"/>
      <c r="AF678" s="7"/>
      <c r="AG678" s="7"/>
      <c r="AH678" s="7"/>
      <c r="AI678" s="8"/>
      <c r="AJ678" s="7"/>
      <c r="AK678" s="7"/>
      <c r="AL678" s="7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7"/>
      <c r="BB678" s="4"/>
      <c r="BC678" s="4"/>
      <c r="BD678" s="4"/>
      <c r="BE678" s="7"/>
      <c r="BF678" s="7"/>
      <c r="BG678" s="6"/>
      <c r="BH678" s="4"/>
      <c r="BI678" s="4"/>
      <c r="BJ678" s="4"/>
      <c r="BK678" s="4"/>
      <c r="BL678" s="6"/>
      <c r="BM678" s="6"/>
      <c r="BN678" s="6"/>
      <c r="BO678" s="6"/>
      <c r="BP678" s="6"/>
      <c r="BQ678" s="6"/>
      <c r="BR678" s="6"/>
      <c r="BS678" s="4"/>
      <c r="BT678" s="4"/>
      <c r="BU678" s="4"/>
      <c r="BV678" s="4"/>
      <c r="BW678" s="4"/>
      <c r="BX678" s="4"/>
      <c r="BY678" s="4"/>
      <c r="BZ678" s="4"/>
      <c r="CA678" s="4"/>
      <c r="CB678" s="4">
        <v>44.996454033070798</v>
      </c>
      <c r="CC678" s="7">
        <v>5.1733941409954118</v>
      </c>
      <c r="CD678" s="4"/>
      <c r="CE678" s="4"/>
      <c r="CF678" s="7"/>
      <c r="CG678" s="4"/>
      <c r="CH678" s="4"/>
      <c r="CI678" s="4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</row>
    <row r="679" spans="1:158" x14ac:dyDescent="0.25">
      <c r="A679" t="s">
        <v>98</v>
      </c>
      <c r="C679" s="5">
        <v>39943</v>
      </c>
      <c r="D679" s="4">
        <v>8</v>
      </c>
      <c r="E679" s="5" t="s">
        <v>165</v>
      </c>
      <c r="F679">
        <v>142</v>
      </c>
      <c r="G679" t="s">
        <v>76</v>
      </c>
      <c r="H679" s="6">
        <v>8.1</v>
      </c>
      <c r="I679">
        <v>750</v>
      </c>
      <c r="J679" s="4">
        <f>1000000/H679/I679</f>
        <v>164.6090534979424</v>
      </c>
      <c r="K679" s="4"/>
      <c r="L679" s="7"/>
      <c r="M679" s="7"/>
      <c r="N679" s="7"/>
      <c r="O679" s="7"/>
      <c r="P679" s="7"/>
      <c r="Q679" s="7"/>
      <c r="R679" s="7"/>
      <c r="S679" s="7"/>
      <c r="T679" s="7"/>
      <c r="U679" s="4"/>
      <c r="V679" s="7"/>
      <c r="W679" s="7"/>
      <c r="X679" s="7"/>
      <c r="Y679" s="7"/>
      <c r="Z679" s="7"/>
      <c r="AA679" s="7"/>
      <c r="AB679" s="4"/>
      <c r="AC679" s="7"/>
      <c r="AD679" s="7"/>
      <c r="AE679" s="7"/>
      <c r="AF679" s="7"/>
      <c r="AG679" s="7"/>
      <c r="AH679" s="7"/>
      <c r="AI679" s="8"/>
      <c r="AJ679" s="7"/>
      <c r="AK679" s="7"/>
      <c r="AL679" s="7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7"/>
      <c r="BB679" s="4"/>
      <c r="BC679" s="4"/>
      <c r="BD679" s="4"/>
      <c r="BE679" s="7"/>
      <c r="BF679" s="7"/>
      <c r="BG679" s="6"/>
      <c r="BH679" s="4"/>
      <c r="BI679" s="4"/>
      <c r="BJ679" s="4"/>
      <c r="BK679" s="4"/>
      <c r="BL679" s="6"/>
      <c r="BM679" s="6"/>
      <c r="BN679" s="6"/>
      <c r="BO679" s="6"/>
      <c r="BP679" s="6"/>
      <c r="BQ679" s="6"/>
      <c r="BR679" s="6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7"/>
      <c r="CD679" s="4"/>
      <c r="CE679" s="4"/>
      <c r="CF679" s="7"/>
      <c r="CG679" s="4"/>
      <c r="CH679" s="4"/>
      <c r="CI679" s="4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</row>
    <row r="680" spans="1:158" x14ac:dyDescent="0.25">
      <c r="A680" t="s">
        <v>98</v>
      </c>
      <c r="C680" s="5">
        <v>39946</v>
      </c>
      <c r="D680" s="4"/>
      <c r="E680" s="5"/>
      <c r="F680">
        <v>145</v>
      </c>
      <c r="G680" t="s">
        <v>76</v>
      </c>
      <c r="H680" s="6">
        <v>8.1</v>
      </c>
      <c r="I680">
        <v>750</v>
      </c>
      <c r="J680" s="4">
        <f>1000000/H680/I680</f>
        <v>164.6090534979424</v>
      </c>
      <c r="K680" s="4"/>
      <c r="L680" s="7"/>
      <c r="M680" s="7"/>
      <c r="N680" s="7"/>
      <c r="O680" s="7"/>
      <c r="P680" s="7"/>
      <c r="Q680" s="7"/>
      <c r="R680" s="7"/>
      <c r="S680" s="7"/>
      <c r="T680" s="7"/>
      <c r="U680" s="4"/>
      <c r="V680" s="7"/>
      <c r="W680" s="7"/>
      <c r="X680" s="7"/>
      <c r="Y680" s="7"/>
      <c r="Z680" s="7"/>
      <c r="AA680" s="7"/>
      <c r="AB680" s="4"/>
      <c r="AC680" s="7"/>
      <c r="AD680" s="7"/>
      <c r="AE680" s="7"/>
      <c r="AF680" s="7"/>
      <c r="AG680" s="7"/>
      <c r="AH680" s="7"/>
      <c r="AI680" s="8"/>
      <c r="AJ680" s="7"/>
      <c r="AK680" s="7"/>
      <c r="AL680" s="7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7"/>
      <c r="BB680" s="4"/>
      <c r="BC680" s="4"/>
      <c r="BD680" s="4"/>
      <c r="BE680" s="7"/>
      <c r="BF680" s="7"/>
      <c r="BG680" s="6"/>
      <c r="BH680" s="4"/>
      <c r="BI680" s="4"/>
      <c r="BJ680" s="4"/>
      <c r="BK680" s="4"/>
      <c r="BL680" s="6"/>
      <c r="BM680" s="6"/>
      <c r="BN680" s="6"/>
      <c r="BO680" s="6"/>
      <c r="BP680" s="6"/>
      <c r="BQ680" s="6"/>
      <c r="BR680" s="6"/>
      <c r="BS680" s="4"/>
      <c r="BT680" s="4"/>
      <c r="BU680" s="4"/>
      <c r="BV680" s="4"/>
      <c r="BW680" s="4"/>
      <c r="BX680" s="4"/>
      <c r="BY680" s="4"/>
      <c r="BZ680" s="4"/>
      <c r="CA680" s="4"/>
      <c r="CB680" s="4">
        <v>66.427158374080847</v>
      </c>
      <c r="CC680" s="7">
        <v>4.8531571201080927</v>
      </c>
      <c r="CD680" s="4"/>
      <c r="CE680" s="4"/>
      <c r="CF680" s="7"/>
      <c r="CG680" s="4"/>
      <c r="CH680" s="4"/>
      <c r="CI680" s="4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</row>
    <row r="681" spans="1:158" x14ac:dyDescent="0.25">
      <c r="A681" t="s">
        <v>98</v>
      </c>
      <c r="C681" s="5">
        <v>39954</v>
      </c>
      <c r="D681" s="4"/>
      <c r="E681" s="5"/>
      <c r="F681">
        <v>153</v>
      </c>
      <c r="G681" t="s">
        <v>76</v>
      </c>
      <c r="H681" s="6">
        <v>8.1</v>
      </c>
      <c r="I681">
        <v>750</v>
      </c>
      <c r="J681" s="4">
        <f>1000000/H681/I681</f>
        <v>164.6090534979424</v>
      </c>
      <c r="K681" s="4"/>
      <c r="L681" s="7"/>
      <c r="M681" s="7"/>
      <c r="N681" s="7"/>
      <c r="O681" s="7"/>
      <c r="P681" s="7"/>
      <c r="Q681" s="7"/>
      <c r="R681" s="7"/>
      <c r="S681" s="7"/>
      <c r="T681" s="7"/>
      <c r="U681" s="4"/>
      <c r="V681" s="7"/>
      <c r="W681" s="7"/>
      <c r="X681" s="7"/>
      <c r="Y681" s="7"/>
      <c r="Z681" s="7"/>
      <c r="AA681" s="7"/>
      <c r="AB681" s="4"/>
      <c r="AC681" s="7"/>
      <c r="AD681" s="7"/>
      <c r="AE681" s="7"/>
      <c r="AF681" s="7"/>
      <c r="AG681" s="7"/>
      <c r="AH681" s="7"/>
      <c r="AI681" s="8"/>
      <c r="AJ681" s="7"/>
      <c r="AK681" s="7"/>
      <c r="AL681" s="7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7"/>
      <c r="BB681" s="4"/>
      <c r="BC681" s="4"/>
      <c r="BD681" s="4"/>
      <c r="BE681" s="7"/>
      <c r="BF681" s="7"/>
      <c r="BG681" s="6"/>
      <c r="BH681" s="4"/>
      <c r="BI681" s="4"/>
      <c r="BJ681" s="4"/>
      <c r="BK681" s="4"/>
      <c r="BL681" s="6"/>
      <c r="BM681" s="6"/>
      <c r="BN681" s="6"/>
      <c r="BO681" s="6"/>
      <c r="BP681" s="6"/>
      <c r="BQ681" s="6"/>
      <c r="BR681" s="6"/>
      <c r="BS681" s="4"/>
      <c r="BT681" s="4"/>
      <c r="BU681" s="4"/>
      <c r="BV681" s="4"/>
      <c r="BW681" s="4"/>
      <c r="BX681" s="4"/>
      <c r="BY681" s="4"/>
      <c r="BZ681" s="4"/>
      <c r="CA681" s="4"/>
      <c r="CB681" s="4">
        <v>94.793027509238144</v>
      </c>
      <c r="CC681" s="7">
        <v>4.525700904804383</v>
      </c>
      <c r="CD681" s="4"/>
      <c r="CE681" s="4"/>
      <c r="CF681" s="7"/>
      <c r="CG681" s="4"/>
      <c r="CH681" s="4"/>
      <c r="CI681" s="4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</row>
    <row r="682" spans="1:158" x14ac:dyDescent="0.25">
      <c r="A682" t="s">
        <v>98</v>
      </c>
      <c r="C682" s="5">
        <v>39956</v>
      </c>
      <c r="D682" s="4">
        <v>9</v>
      </c>
      <c r="E682" s="5" t="s">
        <v>70</v>
      </c>
      <c r="F682">
        <v>155</v>
      </c>
      <c r="G682" t="s">
        <v>76</v>
      </c>
      <c r="H682" s="6">
        <v>8.1</v>
      </c>
      <c r="I682">
        <v>750</v>
      </c>
      <c r="J682" s="4">
        <f>1000000/H682/I682</f>
        <v>164.6090534979424</v>
      </c>
      <c r="K682" s="4"/>
      <c r="L682" s="7"/>
      <c r="M682" s="7"/>
      <c r="N682" s="7"/>
      <c r="O682" s="7"/>
      <c r="P682" s="7"/>
      <c r="Q682" s="7"/>
      <c r="R682" s="7"/>
      <c r="S682" s="7"/>
      <c r="T682" s="7"/>
      <c r="U682" s="4"/>
      <c r="V682" s="7"/>
      <c r="W682" s="7"/>
      <c r="X682" s="7"/>
      <c r="Y682" s="7"/>
      <c r="Z682" s="7"/>
      <c r="AA682" s="7"/>
      <c r="AB682" s="4"/>
      <c r="AC682" s="7"/>
      <c r="AD682" s="7"/>
      <c r="AE682" s="7"/>
      <c r="AF682" s="7"/>
      <c r="AG682" s="7"/>
      <c r="AH682" s="7"/>
      <c r="AI682" s="8"/>
      <c r="AJ682" s="7"/>
      <c r="AK682" s="7"/>
      <c r="AL682" s="7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>
        <v>561.26987155458187</v>
      </c>
      <c r="AZ682" s="4"/>
      <c r="BA682" s="7"/>
      <c r="BB682" s="4"/>
      <c r="BC682" s="4"/>
      <c r="BD682" s="4"/>
      <c r="BE682" s="7"/>
      <c r="BF682" s="4">
        <f>BH682*(1/(BG682/100))</f>
        <v>561.26987155458187</v>
      </c>
      <c r="BG682" s="6">
        <v>36.394129886480776</v>
      </c>
      <c r="BH682" s="4">
        <v>204.26928606725835</v>
      </c>
      <c r="BI682" s="4">
        <f>BF682-BH682</f>
        <v>357.00058548732352</v>
      </c>
      <c r="BJ682" s="4"/>
      <c r="BK682" s="4"/>
      <c r="BL682" s="6">
        <v>8.9986469633153465</v>
      </c>
      <c r="BM682" s="6"/>
      <c r="BN682" s="6"/>
      <c r="BO682" s="6"/>
      <c r="BP682" s="6"/>
      <c r="BQ682" s="6"/>
      <c r="BR682" s="6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7"/>
      <c r="CD682" s="4"/>
      <c r="CE682" s="4"/>
      <c r="CF682" s="7"/>
      <c r="CG682" s="4"/>
      <c r="CH682" s="4"/>
      <c r="CI682" s="4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</row>
    <row r="683" spans="1:158" x14ac:dyDescent="0.25">
      <c r="A683" t="s">
        <v>98</v>
      </c>
      <c r="C683" s="5">
        <v>39960</v>
      </c>
      <c r="D683" s="4"/>
      <c r="E683" s="5"/>
      <c r="F683">
        <v>159</v>
      </c>
      <c r="G683" t="s">
        <v>76</v>
      </c>
      <c r="H683" s="6">
        <v>8.1</v>
      </c>
      <c r="I683">
        <v>750</v>
      </c>
      <c r="J683" s="4">
        <f>1000000/H683/I683</f>
        <v>164.6090534979424</v>
      </c>
      <c r="K683" s="4"/>
      <c r="L683" s="7"/>
      <c r="M683" s="7"/>
      <c r="N683" s="7"/>
      <c r="O683" s="7"/>
      <c r="P683" s="7"/>
      <c r="Q683" s="7"/>
      <c r="R683" s="7"/>
      <c r="S683" s="7"/>
      <c r="T683" s="7"/>
      <c r="U683" s="4"/>
      <c r="V683" s="7"/>
      <c r="W683" s="7"/>
      <c r="X683" s="7"/>
      <c r="Y683" s="7"/>
      <c r="Z683" s="7"/>
      <c r="AA683" s="7"/>
      <c r="AB683" s="4"/>
      <c r="AC683" s="7"/>
      <c r="AD683" s="7"/>
      <c r="AE683" s="7"/>
      <c r="AF683" s="7"/>
      <c r="AG683" s="7"/>
      <c r="AH683" s="7"/>
      <c r="AI683" s="8"/>
      <c r="AJ683" s="7"/>
      <c r="AK683" s="7"/>
      <c r="AL683" s="7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7"/>
      <c r="BB683" s="4"/>
      <c r="BC683" s="4"/>
      <c r="BD683" s="4"/>
      <c r="BE683" s="7"/>
      <c r="BF683" s="7"/>
      <c r="BG683" s="6"/>
      <c r="BH683" s="4"/>
      <c r="BI683" s="4"/>
      <c r="BJ683" s="4"/>
      <c r="BK683" s="4"/>
      <c r="BL683" s="6"/>
      <c r="BM683" s="6"/>
      <c r="BN683" s="6"/>
      <c r="BO683" s="6"/>
      <c r="BP683" s="6"/>
      <c r="BQ683" s="6"/>
      <c r="BR683" s="6"/>
      <c r="BS683" s="4"/>
      <c r="BT683" s="4"/>
      <c r="BU683" s="4"/>
      <c r="BV683" s="4"/>
      <c r="BW683" s="4"/>
      <c r="BX683" s="4"/>
      <c r="BY683" s="4"/>
      <c r="BZ683" s="4"/>
      <c r="CA683" s="4"/>
      <c r="CB683" s="4">
        <v>100</v>
      </c>
      <c r="CC683" s="7">
        <v>4.5828525641025646</v>
      </c>
      <c r="CD683" s="4"/>
      <c r="CE683" s="4"/>
      <c r="CF683" s="7"/>
      <c r="CG683" s="4"/>
      <c r="CH683" s="4"/>
      <c r="CI683" s="4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</row>
    <row r="684" spans="1:158" x14ac:dyDescent="0.25">
      <c r="A684" t="s">
        <v>95</v>
      </c>
      <c r="C684" s="5">
        <v>39801</v>
      </c>
      <c r="D684" s="4">
        <v>1</v>
      </c>
      <c r="E684" s="5" t="s">
        <v>167</v>
      </c>
      <c r="F684" s="4">
        <v>0</v>
      </c>
      <c r="G684" t="s">
        <v>77</v>
      </c>
      <c r="H684" s="6">
        <v>8.1</v>
      </c>
      <c r="I684">
        <v>750</v>
      </c>
      <c r="J684" s="4">
        <f>1000000/H684/I684</f>
        <v>164.6090534979424</v>
      </c>
      <c r="K684" s="4"/>
      <c r="L684" s="7"/>
      <c r="M684" s="7"/>
      <c r="N684" s="7"/>
      <c r="O684" s="7"/>
      <c r="P684" s="7"/>
      <c r="Q684" s="7"/>
      <c r="R684" s="7"/>
      <c r="S684" s="7"/>
      <c r="T684" s="7"/>
      <c r="U684" s="4"/>
      <c r="V684" s="7"/>
      <c r="W684" s="7"/>
      <c r="X684" s="7"/>
      <c r="Y684" s="7"/>
      <c r="Z684" s="7"/>
      <c r="AA684" s="7"/>
      <c r="AB684" s="4"/>
      <c r="AC684" s="7"/>
      <c r="AD684" s="7"/>
      <c r="AE684" s="7"/>
      <c r="AF684" s="7"/>
      <c r="AG684" s="7"/>
      <c r="AH684" s="7"/>
      <c r="AI684" s="8"/>
      <c r="AJ684" s="7"/>
      <c r="AK684" s="7"/>
      <c r="AL684" s="7"/>
      <c r="AM684" s="4">
        <v>0</v>
      </c>
      <c r="AN684" s="4"/>
      <c r="AO684" s="4"/>
      <c r="AP684" s="4"/>
      <c r="AQ684" s="4">
        <v>0</v>
      </c>
      <c r="AR684" s="4"/>
      <c r="AS684" s="4"/>
      <c r="AT684" s="4"/>
      <c r="AU684" s="4"/>
      <c r="AV684" s="4"/>
      <c r="AW684" s="4"/>
      <c r="AX684" s="4">
        <v>0</v>
      </c>
      <c r="AY684" s="4">
        <v>0</v>
      </c>
      <c r="AZ684" s="4"/>
      <c r="BA684" s="7"/>
      <c r="BB684" s="4"/>
      <c r="BC684" s="4"/>
      <c r="BD684" s="4"/>
      <c r="BE684" s="7"/>
      <c r="BF684" s="7"/>
      <c r="BG684" s="6"/>
      <c r="BH684" s="4"/>
      <c r="BI684" s="4"/>
      <c r="BJ684" s="4"/>
      <c r="BK684" s="4"/>
      <c r="BL684" s="6"/>
      <c r="BM684" s="6"/>
      <c r="BN684" s="6"/>
      <c r="BO684" s="6"/>
      <c r="BP684" s="6"/>
      <c r="BQ684" s="6"/>
      <c r="BR684" s="6"/>
      <c r="BS684" s="4">
        <v>0</v>
      </c>
      <c r="BT684" s="4">
        <v>0</v>
      </c>
      <c r="BU684" s="4">
        <v>0</v>
      </c>
      <c r="BV684" s="4">
        <v>0</v>
      </c>
      <c r="BW684" s="4"/>
      <c r="BX684" s="4"/>
      <c r="BY684" s="4"/>
      <c r="BZ684" s="4"/>
      <c r="CA684" s="4">
        <v>0</v>
      </c>
      <c r="CB684" s="4"/>
      <c r="CC684" s="7"/>
      <c r="CD684" s="4"/>
      <c r="CE684" s="4"/>
      <c r="CF684" s="7"/>
      <c r="CG684" s="4"/>
      <c r="CH684" s="4"/>
      <c r="CI684" s="4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</row>
    <row r="685" spans="1:158" x14ac:dyDescent="0.25">
      <c r="A685" t="s">
        <v>95</v>
      </c>
      <c r="C685" s="5">
        <v>39819</v>
      </c>
      <c r="D685" s="4"/>
      <c r="E685" s="5"/>
      <c r="F685">
        <v>18</v>
      </c>
      <c r="G685" t="s">
        <v>77</v>
      </c>
      <c r="H685" s="6">
        <v>8.1</v>
      </c>
      <c r="I685">
        <v>750</v>
      </c>
      <c r="J685" s="4">
        <f>1000000/H685/I685</f>
        <v>164.6090534979424</v>
      </c>
      <c r="K685" s="4"/>
      <c r="L685" s="7"/>
      <c r="M685" s="6">
        <v>5.35</v>
      </c>
      <c r="N685" s="6"/>
      <c r="O685" s="6"/>
      <c r="P685" s="7"/>
      <c r="Q685" s="7"/>
      <c r="R685" s="7"/>
      <c r="S685" s="7"/>
      <c r="T685" s="7"/>
      <c r="U685" s="4"/>
      <c r="V685" s="7"/>
      <c r="W685" s="7"/>
      <c r="X685" s="7"/>
      <c r="Y685" s="7"/>
      <c r="Z685" s="7"/>
      <c r="AA685" s="7"/>
      <c r="AB685" s="4"/>
      <c r="AC685" s="7"/>
      <c r="AD685" s="7"/>
      <c r="AE685" s="7"/>
      <c r="AF685" s="7"/>
      <c r="AG685" s="7"/>
      <c r="AH685" s="7"/>
      <c r="AI685" s="8"/>
      <c r="AJ685" s="7"/>
      <c r="AK685" s="7"/>
      <c r="AL685" s="7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7"/>
      <c r="BB685" s="4"/>
      <c r="BC685" s="4"/>
      <c r="BD685" s="4"/>
      <c r="BE685" s="7"/>
      <c r="BF685" s="7"/>
      <c r="BG685" s="6"/>
      <c r="BH685" s="4"/>
      <c r="BI685" s="4"/>
      <c r="BJ685" s="4"/>
      <c r="BK685" s="4"/>
      <c r="BL685" s="6"/>
      <c r="BM685" s="6"/>
      <c r="BN685" s="6"/>
      <c r="BO685" s="6"/>
      <c r="BP685" s="6"/>
      <c r="BQ685" s="6"/>
      <c r="BR685" s="6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7"/>
      <c r="CD685" s="4"/>
      <c r="CE685" s="4"/>
      <c r="CF685" s="7"/>
      <c r="CG685" s="4"/>
      <c r="CH685" s="4"/>
      <c r="CI685" s="4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</row>
    <row r="686" spans="1:158" x14ac:dyDescent="0.25">
      <c r="A686" t="s">
        <v>95</v>
      </c>
      <c r="C686" s="5">
        <v>39820</v>
      </c>
      <c r="D686" s="4"/>
      <c r="E686" s="5"/>
      <c r="F686" s="4">
        <v>19</v>
      </c>
      <c r="G686" t="s">
        <v>77</v>
      </c>
      <c r="H686" s="6">
        <v>8.1</v>
      </c>
      <c r="I686">
        <v>750</v>
      </c>
      <c r="J686" s="4">
        <f>1000000/H686/I686</f>
        <v>164.6090534979424</v>
      </c>
      <c r="K686" s="4"/>
      <c r="L686" s="7"/>
      <c r="M686" s="7"/>
      <c r="N686" s="7"/>
      <c r="O686" s="7"/>
      <c r="P686" s="7"/>
      <c r="Q686" s="7"/>
      <c r="R686" s="7"/>
      <c r="S686" s="7"/>
      <c r="T686" s="7"/>
      <c r="U686" s="4"/>
      <c r="V686" s="7"/>
      <c r="W686" s="7"/>
      <c r="X686" s="7"/>
      <c r="Y686" s="7"/>
      <c r="Z686" s="7"/>
      <c r="AA686" s="7"/>
      <c r="AB686" s="4"/>
      <c r="AC686" s="7">
        <v>0.19702121710526316</v>
      </c>
      <c r="AD686" s="7"/>
      <c r="AE686" s="7"/>
      <c r="AF686" s="7"/>
      <c r="AG686" s="7"/>
      <c r="AH686" s="7"/>
      <c r="AI686" s="8"/>
      <c r="AJ686" s="7"/>
      <c r="AK686" s="7"/>
      <c r="AL686" s="7"/>
      <c r="AM686" s="4">
        <v>0</v>
      </c>
      <c r="AN686" s="4"/>
      <c r="AO686" s="4"/>
      <c r="AP686" s="4"/>
      <c r="AQ686" s="4">
        <v>0</v>
      </c>
      <c r="AR686" s="4"/>
      <c r="AS686" s="4"/>
      <c r="AT686" s="4"/>
      <c r="AU686" s="4"/>
      <c r="AV686" s="4"/>
      <c r="AW686" s="4"/>
      <c r="AX686" s="4">
        <v>0</v>
      </c>
      <c r="AY686" s="4">
        <v>0</v>
      </c>
      <c r="AZ686" s="4"/>
      <c r="BA686" s="7"/>
      <c r="BB686" s="4"/>
      <c r="BC686" s="4"/>
      <c r="BD686" s="4"/>
      <c r="BE686" s="7"/>
      <c r="BF686" s="7"/>
      <c r="BG686" s="6"/>
      <c r="BH686" s="4"/>
      <c r="BI686" s="4"/>
      <c r="BJ686" s="4"/>
      <c r="BK686" s="4"/>
      <c r="BL686" s="6"/>
      <c r="BM686" s="6"/>
      <c r="BN686" s="6"/>
      <c r="BO686" s="6"/>
      <c r="BP686" s="6"/>
      <c r="BQ686" s="6"/>
      <c r="BR686" s="6"/>
      <c r="BS686" s="4">
        <v>0</v>
      </c>
      <c r="BT686" s="4">
        <v>0</v>
      </c>
      <c r="BU686" s="4">
        <v>0</v>
      </c>
      <c r="BV686" s="4">
        <v>0</v>
      </c>
      <c r="BW686" s="4"/>
      <c r="BX686" s="4"/>
      <c r="BY686" s="4"/>
      <c r="BZ686" s="4"/>
      <c r="CA686" s="4">
        <v>0</v>
      </c>
      <c r="CB686" s="4"/>
      <c r="CC686" s="7"/>
      <c r="CD686" s="4"/>
      <c r="CE686" s="4"/>
      <c r="CF686" s="7"/>
      <c r="CG686" s="4"/>
      <c r="CH686" s="4"/>
      <c r="CI686" s="4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</row>
    <row r="687" spans="1:158" x14ac:dyDescent="0.25">
      <c r="A687" t="s">
        <v>95</v>
      </c>
      <c r="C687" s="5">
        <v>39824</v>
      </c>
      <c r="D687" s="4">
        <v>4</v>
      </c>
      <c r="E687" t="s">
        <v>168</v>
      </c>
      <c r="F687">
        <v>23</v>
      </c>
      <c r="G687" t="s">
        <v>77</v>
      </c>
      <c r="H687" s="6">
        <v>8.1</v>
      </c>
      <c r="I687">
        <v>750</v>
      </c>
      <c r="J687" s="4">
        <f>1000000/H687/I687</f>
        <v>164.6090534979424</v>
      </c>
      <c r="K687" s="4"/>
      <c r="L687" s="7"/>
      <c r="M687" s="7"/>
      <c r="N687" s="7"/>
      <c r="O687" s="7"/>
      <c r="P687" s="7"/>
      <c r="Q687" s="7"/>
      <c r="R687" s="7"/>
      <c r="S687" s="7"/>
      <c r="T687" s="7"/>
      <c r="U687" s="4"/>
      <c r="V687" s="7"/>
      <c r="W687" s="7"/>
      <c r="X687" s="7"/>
      <c r="Y687" s="7"/>
      <c r="Z687" s="7"/>
      <c r="AA687" s="7"/>
      <c r="AB687" s="4"/>
      <c r="AC687" s="7"/>
      <c r="AD687" s="7"/>
      <c r="AE687" s="7"/>
      <c r="AF687" s="7"/>
      <c r="AG687" s="7"/>
      <c r="AH687" s="7"/>
      <c r="AI687" s="8"/>
      <c r="AJ687" s="7"/>
      <c r="AK687" s="7"/>
      <c r="AL687" s="7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7"/>
      <c r="BB687" s="4"/>
      <c r="BC687" s="4"/>
      <c r="BD687" s="4"/>
      <c r="BE687" s="7"/>
      <c r="BF687" s="7"/>
      <c r="BG687" s="6"/>
      <c r="BH687" s="4"/>
      <c r="BI687" s="4"/>
      <c r="BJ687" s="4"/>
      <c r="BK687" s="4"/>
      <c r="BL687" s="6"/>
      <c r="BM687" s="6"/>
      <c r="BN687" s="6"/>
      <c r="BO687" s="6"/>
      <c r="BP687" s="6"/>
      <c r="BQ687" s="6"/>
      <c r="BR687" s="6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7"/>
      <c r="CD687" s="4"/>
      <c r="CE687" s="4"/>
      <c r="CF687" s="7"/>
      <c r="CG687" s="4"/>
      <c r="CH687" s="4"/>
      <c r="CI687" s="4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</row>
    <row r="688" spans="1:158" x14ac:dyDescent="0.25">
      <c r="A688" t="s">
        <v>95</v>
      </c>
      <c r="C688" s="5">
        <v>39827</v>
      </c>
      <c r="D688" s="4"/>
      <c r="E688" s="5"/>
      <c r="F688">
        <v>26</v>
      </c>
      <c r="G688" t="s">
        <v>77</v>
      </c>
      <c r="H688" s="6">
        <v>8.1</v>
      </c>
      <c r="I688">
        <v>750</v>
      </c>
      <c r="J688" s="4">
        <f>1000000/H688/I688</f>
        <v>164.6090534979424</v>
      </c>
      <c r="K688" s="4"/>
      <c r="L688" s="7"/>
      <c r="M688" s="6">
        <v>7.9</v>
      </c>
      <c r="N688" s="6"/>
      <c r="O688" s="6"/>
      <c r="P688" s="7"/>
      <c r="Q688" s="7"/>
      <c r="R688" s="7"/>
      <c r="S688" s="7"/>
      <c r="T688" s="7"/>
      <c r="U688" s="4"/>
      <c r="V688" s="7"/>
      <c r="W688" s="7"/>
      <c r="X688" s="7"/>
      <c r="Y688" s="7"/>
      <c r="Z688" s="7"/>
      <c r="AA688" s="7"/>
      <c r="AB688" s="4"/>
      <c r="AC688" s="7"/>
      <c r="AD688" s="7"/>
      <c r="AE688" s="7"/>
      <c r="AF688" s="7"/>
      <c r="AG688" s="7"/>
      <c r="AH688" s="7"/>
      <c r="AI688" s="8"/>
      <c r="AJ688" s="7"/>
      <c r="AK688" s="7"/>
      <c r="AL688" s="7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7"/>
      <c r="BB688" s="4"/>
      <c r="BC688" s="4"/>
      <c r="BD688" s="4"/>
      <c r="BE688" s="7"/>
      <c r="BF688" s="7"/>
      <c r="BG688" s="6"/>
      <c r="BH688" s="4"/>
      <c r="BI688" s="4"/>
      <c r="BJ688" s="4"/>
      <c r="BK688" s="4"/>
      <c r="BL688" s="6"/>
      <c r="BM688" s="6"/>
      <c r="BN688" s="6"/>
      <c r="BO688" s="6"/>
      <c r="BP688" s="6"/>
      <c r="BQ688" s="6"/>
      <c r="BR688" s="6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7"/>
      <c r="CD688" s="4"/>
      <c r="CE688" s="4"/>
      <c r="CF688" s="7"/>
      <c r="CG688" s="4"/>
      <c r="CH688" s="4"/>
      <c r="CI688" s="4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</row>
    <row r="689" spans="1:158" x14ac:dyDescent="0.25">
      <c r="A689" t="s">
        <v>95</v>
      </c>
      <c r="C689" s="5">
        <v>39833</v>
      </c>
      <c r="D689" s="4"/>
      <c r="E689" s="5"/>
      <c r="F689" s="4">
        <v>32</v>
      </c>
      <c r="G689" t="s">
        <v>77</v>
      </c>
      <c r="H689" s="6">
        <v>8.1</v>
      </c>
      <c r="I689">
        <v>750</v>
      </c>
      <c r="J689" s="4">
        <f>1000000/H689/I689</f>
        <v>164.6090534979424</v>
      </c>
      <c r="K689" s="4"/>
      <c r="L689" s="7"/>
      <c r="M689" s="6">
        <v>10.4</v>
      </c>
      <c r="N689" s="6"/>
      <c r="O689" s="6"/>
      <c r="P689" s="7"/>
      <c r="Q689" s="7"/>
      <c r="R689" s="7"/>
      <c r="S689" s="7"/>
      <c r="T689" s="7"/>
      <c r="U689" s="4"/>
      <c r="V689" s="7"/>
      <c r="W689" s="7"/>
      <c r="X689" s="7"/>
      <c r="Y689" s="7"/>
      <c r="Z689" s="7"/>
      <c r="AA689" s="7"/>
      <c r="AB689" s="4">
        <v>62.894385259831189</v>
      </c>
      <c r="AC689" s="7">
        <v>1.0740775318868416</v>
      </c>
      <c r="AD689" s="7"/>
      <c r="AE689" s="7"/>
      <c r="AF689" s="7"/>
      <c r="AG689" s="7"/>
      <c r="AH689" s="7"/>
      <c r="AI689" s="8">
        <f>AC689/AB689</f>
        <v>1.7077478815471048E-2</v>
      </c>
      <c r="AJ689" s="7"/>
      <c r="AK689" s="7"/>
      <c r="AL689" s="7"/>
      <c r="AM689" s="4">
        <v>0</v>
      </c>
      <c r="AN689" s="4"/>
      <c r="AO689" s="4"/>
      <c r="AP689" s="4"/>
      <c r="AQ689" s="4">
        <v>0</v>
      </c>
      <c r="AR689" s="4"/>
      <c r="AS689" s="4"/>
      <c r="AT689" s="4"/>
      <c r="AU689" s="4"/>
      <c r="AV689" s="4"/>
      <c r="AW689" s="4"/>
      <c r="AX689" s="4">
        <v>0</v>
      </c>
      <c r="AY689" s="4">
        <v>0</v>
      </c>
      <c r="AZ689" s="4"/>
      <c r="BA689" s="7"/>
      <c r="BB689" s="4"/>
      <c r="BC689" s="4">
        <f>U689+AB689+AZ689</f>
        <v>62.894385259831189</v>
      </c>
      <c r="BD689" s="4"/>
      <c r="BE689" s="7">
        <f>AZ689/BC689</f>
        <v>0</v>
      </c>
      <c r="BF689" s="7"/>
      <c r="BG689" s="6"/>
      <c r="BH689" s="4"/>
      <c r="BI689" s="4"/>
      <c r="BJ689" s="4"/>
      <c r="BK689" s="4"/>
      <c r="BL689" s="6"/>
      <c r="BM689" s="6"/>
      <c r="BN689" s="6"/>
      <c r="BO689" s="6"/>
      <c r="BP689" s="7">
        <f>U689/BC689</f>
        <v>0</v>
      </c>
      <c r="BQ689" s="7">
        <f>AB689/BC689</f>
        <v>1</v>
      </c>
      <c r="BR689" s="7">
        <f>AZ689/BC689</f>
        <v>0</v>
      </c>
      <c r="BS689" s="4">
        <v>0</v>
      </c>
      <c r="BT689" s="4">
        <v>0</v>
      </c>
      <c r="BU689" s="4">
        <v>0</v>
      </c>
      <c r="BV689" s="4">
        <v>0</v>
      </c>
      <c r="BW689" s="4"/>
      <c r="BX689" s="4"/>
      <c r="BY689" s="4"/>
      <c r="BZ689" s="4"/>
      <c r="CA689" s="4">
        <v>0</v>
      </c>
      <c r="CB689" s="4"/>
      <c r="CC689" s="7"/>
      <c r="CD689" s="4"/>
      <c r="CE689" s="4"/>
      <c r="CF689" s="7"/>
      <c r="CG689" s="4"/>
      <c r="CH689" s="4"/>
      <c r="CI689" s="4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</row>
    <row r="690" spans="1:158" x14ac:dyDescent="0.25">
      <c r="A690" t="s">
        <v>95</v>
      </c>
      <c r="C690" s="5">
        <v>39840</v>
      </c>
      <c r="D690" s="4"/>
      <c r="E690" s="5"/>
      <c r="F690">
        <v>39</v>
      </c>
      <c r="G690" t="s">
        <v>77</v>
      </c>
      <c r="H690" s="6">
        <v>8.1</v>
      </c>
      <c r="I690">
        <v>750</v>
      </c>
      <c r="J690" s="4">
        <f>1000000/H690/I690</f>
        <v>164.6090534979424</v>
      </c>
      <c r="K690" s="4"/>
      <c r="L690" s="7"/>
      <c r="M690" s="6">
        <v>13.45</v>
      </c>
      <c r="N690" s="6"/>
      <c r="O690" s="6"/>
      <c r="P690" s="7"/>
      <c r="Q690" s="7"/>
      <c r="R690" s="7"/>
      <c r="S690" s="7"/>
      <c r="T690" s="7"/>
      <c r="U690" s="4"/>
      <c r="V690" s="7"/>
      <c r="W690" s="7"/>
      <c r="X690" s="7"/>
      <c r="Y690" s="7"/>
      <c r="Z690" s="7"/>
      <c r="AA690" s="7"/>
      <c r="AB690" s="4"/>
      <c r="AC690" s="7"/>
      <c r="AD690" s="7"/>
      <c r="AE690" s="7"/>
      <c r="AF690" s="7"/>
      <c r="AG690" s="7"/>
      <c r="AH690" s="7"/>
      <c r="AI690" s="8"/>
      <c r="AJ690" s="7"/>
      <c r="AK690" s="7"/>
      <c r="AL690" s="7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7"/>
      <c r="BB690" s="4"/>
      <c r="BC690" s="4"/>
      <c r="BD690" s="4"/>
      <c r="BE690" s="7"/>
      <c r="BF690" s="7"/>
      <c r="BG690" s="6"/>
      <c r="BH690" s="4"/>
      <c r="BI690" s="4"/>
      <c r="BJ690" s="4"/>
      <c r="BK690" s="4"/>
      <c r="BL690" s="6"/>
      <c r="BM690" s="6"/>
      <c r="BN690" s="6"/>
      <c r="BO690" s="6"/>
      <c r="BP690" s="6"/>
      <c r="BQ690" s="6"/>
      <c r="BR690" s="6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7"/>
      <c r="CD690" s="4"/>
      <c r="CE690" s="4"/>
      <c r="CF690" s="7"/>
      <c r="CG690" s="4"/>
      <c r="CH690" s="4"/>
      <c r="CI690" s="4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</row>
    <row r="691" spans="1:158" x14ac:dyDescent="0.25">
      <c r="A691" t="s">
        <v>95</v>
      </c>
      <c r="C691" s="5">
        <v>39848</v>
      </c>
      <c r="D691" s="4"/>
      <c r="E691" s="5"/>
      <c r="F691" s="4">
        <v>47</v>
      </c>
      <c r="G691" t="s">
        <v>77</v>
      </c>
      <c r="H691" s="6">
        <v>8.1</v>
      </c>
      <c r="I691">
        <v>750</v>
      </c>
      <c r="J691" s="4">
        <f>1000000/H691/I691</f>
        <v>164.6090534979424</v>
      </c>
      <c r="K691" s="4"/>
      <c r="L691" s="7"/>
      <c r="M691" s="6">
        <v>15</v>
      </c>
      <c r="N691" s="6"/>
      <c r="O691" s="6"/>
      <c r="P691" s="7"/>
      <c r="Q691" s="7"/>
      <c r="R691" s="7"/>
      <c r="S691" s="7"/>
      <c r="T691" s="7"/>
      <c r="U691" s="4">
        <v>164.33043680818034</v>
      </c>
      <c r="V691" s="7"/>
      <c r="W691" s="7"/>
      <c r="X691" s="7"/>
      <c r="Y691" s="7"/>
      <c r="Z691" s="7"/>
      <c r="AA691" s="7"/>
      <c r="AB691" s="4">
        <v>138.37144796708029</v>
      </c>
      <c r="AC691" s="7">
        <v>2.8078936894857645</v>
      </c>
      <c r="AD691" s="7"/>
      <c r="AE691" s="7"/>
      <c r="AF691" s="7"/>
      <c r="AG691" s="7"/>
      <c r="AH691" s="7"/>
      <c r="AI691" s="8">
        <f>AC691/AB691</f>
        <v>2.029243554749666E-2</v>
      </c>
      <c r="AJ691" s="7"/>
      <c r="AK691" s="7"/>
      <c r="AL691" s="7"/>
      <c r="AM691" s="4">
        <v>8.3504740798046466</v>
      </c>
      <c r="AN691" s="4"/>
      <c r="AO691" s="4"/>
      <c r="AP691" s="4"/>
      <c r="AQ691" s="4">
        <v>0</v>
      </c>
      <c r="AR691" s="4"/>
      <c r="AS691" s="4"/>
      <c r="AT691" s="4"/>
      <c r="AU691" s="4"/>
      <c r="AV691" s="4"/>
      <c r="AW691" s="4"/>
      <c r="AX691" s="4">
        <v>0</v>
      </c>
      <c r="AY691" s="4">
        <v>0</v>
      </c>
      <c r="AZ691" s="4">
        <v>8.3504740798046466</v>
      </c>
      <c r="BA691" s="7"/>
      <c r="BB691" s="4"/>
      <c r="BC691" s="4">
        <f>U691+AB691+AZ691</f>
        <v>311.05235885506528</v>
      </c>
      <c r="BD691" s="4"/>
      <c r="BE691" s="7">
        <f>AZ691/BC691</f>
        <v>2.6845879293574324E-2</v>
      </c>
      <c r="BF691" s="7"/>
      <c r="BG691" s="6"/>
      <c r="BH691" s="4"/>
      <c r="BI691" s="4"/>
      <c r="BJ691" s="4"/>
      <c r="BK691" s="4"/>
      <c r="BL691" s="6"/>
      <c r="BM691" s="6"/>
      <c r="BN691" s="6"/>
      <c r="BO691" s="6"/>
      <c r="BP691" s="7">
        <f>U691/BC691</f>
        <v>0.52830474397639926</v>
      </c>
      <c r="BQ691" s="7">
        <f>AB691/BC691</f>
        <v>0.44484937673002634</v>
      </c>
      <c r="BR691" s="7">
        <f>AZ691/BC691</f>
        <v>2.6845879293574324E-2</v>
      </c>
      <c r="BS691" s="4">
        <v>114.67009180351904</v>
      </c>
      <c r="BT691" s="4">
        <v>114.67009180351904</v>
      </c>
      <c r="BU691" s="4">
        <v>0</v>
      </c>
      <c r="BV691" s="4">
        <v>0</v>
      </c>
      <c r="BW691" s="4"/>
      <c r="BX691" s="4"/>
      <c r="BY691" s="4"/>
      <c r="BZ691" s="4"/>
      <c r="CA691" s="4">
        <v>0</v>
      </c>
      <c r="CB691" s="4"/>
      <c r="CC691" s="7"/>
      <c r="CD691" s="4"/>
      <c r="CE691" s="4"/>
      <c r="CF691" s="7"/>
      <c r="CG691" s="4"/>
      <c r="CH691" s="4"/>
      <c r="CI691" s="4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</row>
    <row r="692" spans="1:158" x14ac:dyDescent="0.25">
      <c r="A692" t="s">
        <v>95</v>
      </c>
      <c r="C692" s="5">
        <v>39849</v>
      </c>
      <c r="D692" s="4">
        <v>5</v>
      </c>
      <c r="E692" t="s">
        <v>164</v>
      </c>
      <c r="F692">
        <v>48</v>
      </c>
      <c r="G692" t="s">
        <v>77</v>
      </c>
      <c r="H692" s="6">
        <v>8.1</v>
      </c>
      <c r="I692">
        <v>750</v>
      </c>
      <c r="J692" s="4">
        <f>1000000/H692/I692</f>
        <v>164.6090534979424</v>
      </c>
      <c r="K692" s="4"/>
      <c r="L692" s="7"/>
      <c r="M692" s="7"/>
      <c r="N692" s="7"/>
      <c r="O692" s="7"/>
      <c r="P692" s="7"/>
      <c r="Q692" s="7"/>
      <c r="R692" s="7"/>
      <c r="S692" s="7"/>
      <c r="T692" s="7"/>
      <c r="U692" s="4"/>
      <c r="V692" s="7"/>
      <c r="W692" s="7"/>
      <c r="X692" s="7"/>
      <c r="Y692" s="7"/>
      <c r="Z692" s="7"/>
      <c r="AA692" s="7"/>
      <c r="AB692" s="4"/>
      <c r="AC692" s="7"/>
      <c r="AD692" s="7"/>
      <c r="AE692" s="7"/>
      <c r="AF692" s="7"/>
      <c r="AG692" s="7"/>
      <c r="AH692" s="7"/>
      <c r="AI692" s="8"/>
      <c r="AJ692" s="7"/>
      <c r="AK692" s="7"/>
      <c r="AL692" s="7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7"/>
      <c r="BB692" s="4"/>
      <c r="BC692" s="4"/>
      <c r="BD692" s="4"/>
      <c r="BE692" s="7"/>
      <c r="BF692" s="7"/>
      <c r="BG692" s="6"/>
      <c r="BH692" s="4"/>
      <c r="BI692" s="4"/>
      <c r="BJ692" s="4"/>
      <c r="BK692" s="4"/>
      <c r="BL692" s="6"/>
      <c r="BM692" s="6"/>
      <c r="BN692" s="6"/>
      <c r="BO692" s="6"/>
      <c r="BP692" s="6"/>
      <c r="BQ692" s="6"/>
      <c r="BR692" s="6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7"/>
      <c r="CD692" s="4"/>
      <c r="CE692" s="4"/>
      <c r="CF692" s="7"/>
      <c r="CG692" s="4"/>
      <c r="CH692" s="4"/>
      <c r="CI692" s="4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</row>
    <row r="693" spans="1:158" x14ac:dyDescent="0.25">
      <c r="A693" t="s">
        <v>95</v>
      </c>
      <c r="C693" s="5">
        <v>39854</v>
      </c>
      <c r="D693" s="4"/>
      <c r="E693" s="5"/>
      <c r="F693">
        <v>53</v>
      </c>
      <c r="G693" t="s">
        <v>77</v>
      </c>
      <c r="H693" s="6">
        <v>8.1</v>
      </c>
      <c r="I693">
        <v>750</v>
      </c>
      <c r="J693" s="4">
        <f>1000000/H693/I693</f>
        <v>164.6090534979424</v>
      </c>
      <c r="K693" s="4"/>
      <c r="L693" s="7"/>
      <c r="M693" s="6">
        <v>17</v>
      </c>
      <c r="N693" s="6"/>
      <c r="O693" s="6"/>
      <c r="P693" s="7"/>
      <c r="Q693" s="7"/>
      <c r="R693" s="7"/>
      <c r="S693" s="7"/>
      <c r="T693" s="7"/>
      <c r="U693" s="4"/>
      <c r="V693" s="7"/>
      <c r="W693" s="7"/>
      <c r="X693" s="7"/>
      <c r="Y693" s="7"/>
      <c r="Z693" s="7"/>
      <c r="AA693" s="7"/>
      <c r="AB693" s="4"/>
      <c r="AC693" s="7"/>
      <c r="AD693" s="7"/>
      <c r="AE693" s="7"/>
      <c r="AF693" s="7"/>
      <c r="AG693" s="7"/>
      <c r="AH693" s="7"/>
      <c r="AI693" s="8"/>
      <c r="AJ693" s="7"/>
      <c r="AK693" s="7"/>
      <c r="AL693" s="7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7"/>
      <c r="BB693" s="4"/>
      <c r="BC693" s="4"/>
      <c r="BD693" s="4"/>
      <c r="BE693" s="7"/>
      <c r="BF693" s="7"/>
      <c r="BG693" s="6"/>
      <c r="BH693" s="4"/>
      <c r="BI693" s="4"/>
      <c r="BJ693" s="4"/>
      <c r="BK693" s="4"/>
      <c r="BL693" s="6"/>
      <c r="BM693" s="6"/>
      <c r="BN693" s="6"/>
      <c r="BO693" s="6"/>
      <c r="BP693" s="6"/>
      <c r="BQ693" s="6"/>
      <c r="BR693" s="6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7"/>
      <c r="CD693" s="4"/>
      <c r="CE693" s="4"/>
      <c r="CF693" s="7"/>
      <c r="CG693" s="4"/>
      <c r="CH693" s="4"/>
      <c r="CI693" s="4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</row>
    <row r="694" spans="1:158" x14ac:dyDescent="0.25">
      <c r="A694" t="s">
        <v>95</v>
      </c>
      <c r="C694" s="5">
        <v>39860</v>
      </c>
      <c r="D694" s="4">
        <v>6</v>
      </c>
      <c r="E694" s="5" t="s">
        <v>183</v>
      </c>
      <c r="F694" s="4">
        <v>59</v>
      </c>
      <c r="G694" t="s">
        <v>77</v>
      </c>
      <c r="H694" s="6">
        <v>8.1</v>
      </c>
      <c r="I694">
        <v>750</v>
      </c>
      <c r="J694" s="4">
        <f>1000000/H694/I694</f>
        <v>164.6090534979424</v>
      </c>
      <c r="K694" s="4"/>
      <c r="L694" s="7"/>
      <c r="M694" s="6">
        <v>15.7</v>
      </c>
      <c r="N694" s="6"/>
      <c r="O694" s="6"/>
      <c r="P694" s="7"/>
      <c r="Q694" s="7"/>
      <c r="R694" s="7"/>
      <c r="S694" s="7"/>
      <c r="T694" s="7"/>
      <c r="U694" s="4">
        <v>240.45351640006592</v>
      </c>
      <c r="V694" s="7"/>
      <c r="W694" s="7"/>
      <c r="X694" s="7"/>
      <c r="Y694" s="7"/>
      <c r="Z694" s="7"/>
      <c r="AA694" s="7"/>
      <c r="AB694" s="4">
        <v>163.20618086037064</v>
      </c>
      <c r="AC694" s="7">
        <v>3.8874629399559955</v>
      </c>
      <c r="AD694" s="7"/>
      <c r="AE694" s="7"/>
      <c r="AF694" s="7"/>
      <c r="AG694" s="7"/>
      <c r="AH694" s="7"/>
      <c r="AI694" s="8">
        <f>AC694/AB694</f>
        <v>2.3819336494871321E-2</v>
      </c>
      <c r="AJ694" s="7"/>
      <c r="AK694" s="7"/>
      <c r="AL694" s="7"/>
      <c r="AM694" s="4">
        <v>1.8865268717252832</v>
      </c>
      <c r="AN694" s="4"/>
      <c r="AO694" s="4"/>
      <c r="AP694" s="4"/>
      <c r="AQ694" s="4">
        <v>1.3675769870345349</v>
      </c>
      <c r="AR694" s="4"/>
      <c r="AS694" s="4"/>
      <c r="AT694" s="4"/>
      <c r="AU694" s="4"/>
      <c r="AV694" s="4"/>
      <c r="AW694" s="4"/>
      <c r="AX694" s="4">
        <v>0</v>
      </c>
      <c r="AY694" s="4">
        <v>0</v>
      </c>
      <c r="AZ694" s="4">
        <v>3.2541038587598181</v>
      </c>
      <c r="BA694" s="7"/>
      <c r="BB694" s="4"/>
      <c r="BC694" s="4">
        <f>U694+AB694+AZ694</f>
        <v>406.91380111919642</v>
      </c>
      <c r="BD694" s="4"/>
      <c r="BE694" s="7">
        <f>AZ694/BC694</f>
        <v>7.9970348752231198E-3</v>
      </c>
      <c r="BF694" s="7"/>
      <c r="BG694" s="6"/>
      <c r="BH694" s="4"/>
      <c r="BI694" s="4"/>
      <c r="BJ694" s="4"/>
      <c r="BK694" s="4"/>
      <c r="BL694" s="6"/>
      <c r="BM694" s="6"/>
      <c r="BN694" s="6"/>
      <c r="BO694" s="6"/>
      <c r="BP694" s="7">
        <f>U694/BC694</f>
        <v>0.59092003205275989</v>
      </c>
      <c r="BQ694" s="7">
        <f>AB694/BC694</f>
        <v>0.40108293307201687</v>
      </c>
      <c r="BR694" s="7">
        <f>AZ694/BC694</f>
        <v>7.9970348752231198E-3</v>
      </c>
      <c r="BS694" s="4">
        <v>63.271418683540531</v>
      </c>
      <c r="BT694" s="4">
        <v>52.058678316411878</v>
      </c>
      <c r="BU694" s="4">
        <v>11.212740367128649</v>
      </c>
      <c r="BV694" s="4">
        <v>0</v>
      </c>
      <c r="BW694" s="4"/>
      <c r="BX694" s="4"/>
      <c r="BY694" s="4"/>
      <c r="BZ694" s="4"/>
      <c r="CA694" s="4">
        <v>0</v>
      </c>
      <c r="CB694" s="4"/>
      <c r="CC694" s="7"/>
      <c r="CD694" s="4"/>
      <c r="CE694" s="4"/>
      <c r="CF694" s="7"/>
      <c r="CG694" s="4"/>
      <c r="CH694" s="4"/>
      <c r="CI694" s="4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</row>
    <row r="695" spans="1:158" x14ac:dyDescent="0.25">
      <c r="A695" t="s">
        <v>95</v>
      </c>
      <c r="C695" s="5">
        <v>39869</v>
      </c>
      <c r="D695" s="4"/>
      <c r="E695" s="5"/>
      <c r="F695">
        <v>68</v>
      </c>
      <c r="G695" t="s">
        <v>77</v>
      </c>
      <c r="H695" s="6">
        <v>8.1</v>
      </c>
      <c r="I695">
        <v>750</v>
      </c>
      <c r="J695" s="4">
        <f>1000000/H695/I695</f>
        <v>164.6090534979424</v>
      </c>
      <c r="K695" s="4"/>
      <c r="L695" s="7"/>
      <c r="M695" s="6">
        <v>19.899999999999999</v>
      </c>
      <c r="N695" s="6"/>
      <c r="O695" s="6"/>
      <c r="P695" s="7"/>
      <c r="Q695" s="7"/>
      <c r="R695" s="7"/>
      <c r="S695" s="7"/>
      <c r="T695" s="7"/>
      <c r="U695" s="4"/>
      <c r="V695" s="7"/>
      <c r="W695" s="7"/>
      <c r="X695" s="7"/>
      <c r="Y695" s="7"/>
      <c r="Z695" s="7"/>
      <c r="AA695" s="7"/>
      <c r="AB695" s="4"/>
      <c r="AC695" s="7"/>
      <c r="AD695" s="7"/>
      <c r="AE695" s="7"/>
      <c r="AF695" s="7"/>
      <c r="AG695" s="7"/>
      <c r="AH695" s="7"/>
      <c r="AI695" s="8"/>
      <c r="AJ695" s="7"/>
      <c r="AK695" s="7"/>
      <c r="AL695" s="7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7"/>
      <c r="BB695" s="4"/>
      <c r="BC695" s="4"/>
      <c r="BD695" s="4"/>
      <c r="BE695" s="7"/>
      <c r="BF695" s="7"/>
      <c r="BG695" s="6"/>
      <c r="BH695" s="4"/>
      <c r="BI695" s="4"/>
      <c r="BJ695" s="4"/>
      <c r="BK695" s="4"/>
      <c r="BL695" s="6"/>
      <c r="BM695" s="6"/>
      <c r="BN695" s="6"/>
      <c r="BO695" s="6"/>
      <c r="BP695" s="6"/>
      <c r="BQ695" s="6"/>
      <c r="BR695" s="6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7"/>
      <c r="CD695" s="4"/>
      <c r="CE695" s="4"/>
      <c r="CF695" s="7"/>
      <c r="CG695" s="4"/>
      <c r="CH695" s="4"/>
      <c r="CI695" s="4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</row>
    <row r="696" spans="1:158" x14ac:dyDescent="0.25">
      <c r="A696" t="s">
        <v>95</v>
      </c>
      <c r="C696" s="5">
        <v>39874</v>
      </c>
      <c r="D696" s="4"/>
      <c r="E696" s="5"/>
      <c r="F696">
        <v>73</v>
      </c>
      <c r="G696" t="s">
        <v>77</v>
      </c>
      <c r="H696" s="6">
        <v>8.1</v>
      </c>
      <c r="I696">
        <v>750</v>
      </c>
      <c r="J696" s="4">
        <f>1000000/H696/I696</f>
        <v>164.6090534979424</v>
      </c>
      <c r="K696" s="4"/>
      <c r="L696" s="7"/>
      <c r="M696" s="6">
        <v>20.149999999999999</v>
      </c>
      <c r="N696" s="6"/>
      <c r="O696" s="6"/>
      <c r="P696" s="7"/>
      <c r="Q696" s="7"/>
      <c r="R696" s="7"/>
      <c r="S696" s="7"/>
      <c r="T696" s="7"/>
      <c r="U696" s="4"/>
      <c r="V696" s="7"/>
      <c r="W696" s="7"/>
      <c r="X696" s="7"/>
      <c r="Y696" s="7"/>
      <c r="Z696" s="7"/>
      <c r="AA696" s="7"/>
      <c r="AB696" s="4"/>
      <c r="AC696" s="7"/>
      <c r="AD696" s="7"/>
      <c r="AE696" s="7"/>
      <c r="AF696" s="7"/>
      <c r="AG696" s="7"/>
      <c r="AH696" s="7"/>
      <c r="AI696" s="8"/>
      <c r="AJ696" s="7"/>
      <c r="AK696" s="7"/>
      <c r="AL696" s="7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7"/>
      <c r="BB696" s="4"/>
      <c r="BC696" s="4"/>
      <c r="BD696" s="4"/>
      <c r="BE696" s="7"/>
      <c r="BF696" s="7"/>
      <c r="BG696" s="6"/>
      <c r="BH696" s="4"/>
      <c r="BI696" s="4"/>
      <c r="BJ696" s="4"/>
      <c r="BK696" s="4"/>
      <c r="BL696" s="6"/>
      <c r="BM696" s="6"/>
      <c r="BN696" s="6"/>
      <c r="BO696" s="6"/>
      <c r="BP696" s="6"/>
      <c r="BQ696" s="6"/>
      <c r="BR696" s="6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7"/>
      <c r="CD696" s="4"/>
      <c r="CE696" s="4"/>
      <c r="CF696" s="7"/>
      <c r="CG696" s="4"/>
      <c r="CH696" s="4"/>
      <c r="CI696" s="4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</row>
    <row r="697" spans="1:158" x14ac:dyDescent="0.25">
      <c r="A697" t="s">
        <v>95</v>
      </c>
      <c r="C697" s="5">
        <v>39876</v>
      </c>
      <c r="D697" s="4"/>
      <c r="E697" s="5"/>
      <c r="F697" s="4">
        <v>75</v>
      </c>
      <c r="G697" t="s">
        <v>77</v>
      </c>
      <c r="H697" s="6">
        <v>8.1</v>
      </c>
      <c r="I697">
        <v>750</v>
      </c>
      <c r="J697" s="4">
        <f>1000000/H697/I697</f>
        <v>164.6090534979424</v>
      </c>
      <c r="K697" s="4"/>
      <c r="L697" s="7"/>
      <c r="M697" s="7"/>
      <c r="N697" s="7"/>
      <c r="O697" s="7"/>
      <c r="P697" s="7"/>
      <c r="Q697" s="7"/>
      <c r="R697" s="7"/>
      <c r="S697" s="7"/>
      <c r="T697" s="7"/>
      <c r="U697" s="4">
        <v>424.31102819355658</v>
      </c>
      <c r="V697" s="7"/>
      <c r="W697" s="7"/>
      <c r="X697" s="7"/>
      <c r="Y697" s="7"/>
      <c r="Z697" s="7"/>
      <c r="AA697" s="7"/>
      <c r="AB697" s="4">
        <v>206.77765750368636</v>
      </c>
      <c r="AC697" s="7">
        <v>2.6904407772012644</v>
      </c>
      <c r="AD697" s="7"/>
      <c r="AE697" s="7"/>
      <c r="AF697" s="7"/>
      <c r="AG697" s="7"/>
      <c r="AH697" s="7"/>
      <c r="AI697" s="8">
        <f>AC697/AB697</f>
        <v>1.3011274088707095E-2</v>
      </c>
      <c r="AJ697" s="7"/>
      <c r="AK697" s="7"/>
      <c r="AL697" s="7"/>
      <c r="AM697" s="4">
        <v>19.745412497238462</v>
      </c>
      <c r="AN697" s="4"/>
      <c r="AO697" s="4"/>
      <c r="AP697" s="4"/>
      <c r="AQ697" s="4">
        <v>25.952439709245983</v>
      </c>
      <c r="AR697" s="4"/>
      <c r="AS697" s="4"/>
      <c r="AT697" s="4"/>
      <c r="AU697" s="4"/>
      <c r="AV697" s="4"/>
      <c r="AW697" s="4"/>
      <c r="AX697" s="4">
        <v>0</v>
      </c>
      <c r="AY697" s="4">
        <v>0</v>
      </c>
      <c r="AZ697" s="4">
        <v>45.697852206484448</v>
      </c>
      <c r="BA697" s="7"/>
      <c r="BB697" s="4"/>
      <c r="BC697" s="4">
        <f>U697+AB697+AZ697</f>
        <v>676.78653790372732</v>
      </c>
      <c r="BD697" s="4"/>
      <c r="BE697" s="7">
        <f>AZ697/BC697</f>
        <v>6.7521810271268953E-2</v>
      </c>
      <c r="BF697" s="7"/>
      <c r="BG697" s="6"/>
      <c r="BH697" s="4"/>
      <c r="BI697" s="4"/>
      <c r="BJ697" s="4"/>
      <c r="BK697" s="4"/>
      <c r="BL697" s="6"/>
      <c r="BM697" s="6"/>
      <c r="BN697" s="6"/>
      <c r="BO697" s="6"/>
      <c r="BP697" s="7">
        <f>U697/BC697</f>
        <v>0.62694956892584452</v>
      </c>
      <c r="BQ697" s="7">
        <f>AB697/BC697</f>
        <v>0.30552862080288662</v>
      </c>
      <c r="BR697" s="7">
        <f>AZ697/BC697</f>
        <v>6.7521810271268953E-2</v>
      </c>
      <c r="BS697" s="4">
        <v>244.61666315180648</v>
      </c>
      <c r="BT697" s="4">
        <v>227.4725113300187</v>
      </c>
      <c r="BU697" s="4">
        <v>17.144151821787766</v>
      </c>
      <c r="BV697" s="4">
        <v>0</v>
      </c>
      <c r="BW697" s="4"/>
      <c r="BX697" s="4"/>
      <c r="BY697" s="4"/>
      <c r="BZ697" s="4"/>
      <c r="CA697" s="4">
        <v>0</v>
      </c>
      <c r="CB697" s="4"/>
      <c r="CC697" s="7"/>
      <c r="CD697" s="4"/>
      <c r="CE697" s="4"/>
      <c r="CF697" s="7"/>
      <c r="CG697" s="4"/>
      <c r="CH697" s="4"/>
      <c r="CI697" s="4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</row>
    <row r="698" spans="1:158" x14ac:dyDescent="0.25">
      <c r="A698" t="s">
        <v>95</v>
      </c>
      <c r="C698" s="5">
        <v>39884</v>
      </c>
      <c r="D698" s="4"/>
      <c r="E698" s="5"/>
      <c r="F698">
        <v>83</v>
      </c>
      <c r="G698" t="s">
        <v>77</v>
      </c>
      <c r="H698" s="6">
        <v>8.1</v>
      </c>
      <c r="I698">
        <v>750</v>
      </c>
      <c r="J698" s="4">
        <f>1000000/H698/I698</f>
        <v>164.6090534979424</v>
      </c>
      <c r="K698" s="4"/>
      <c r="L698" s="7"/>
      <c r="M698" s="6">
        <v>20.100000000000001</v>
      </c>
      <c r="N698" s="6"/>
      <c r="O698" s="6"/>
      <c r="P698" s="7"/>
      <c r="Q698" s="7"/>
      <c r="R698" s="7"/>
      <c r="S698" s="7"/>
      <c r="T698" s="7"/>
      <c r="U698" s="4"/>
      <c r="V698" s="7"/>
      <c r="W698" s="7"/>
      <c r="X698" s="7"/>
      <c r="Y698" s="7"/>
      <c r="Z698" s="7"/>
      <c r="AA698" s="7"/>
      <c r="AB698" s="4"/>
      <c r="AC698" s="7"/>
      <c r="AD698" s="7"/>
      <c r="AE698" s="7"/>
      <c r="AF698" s="7"/>
      <c r="AG698" s="7"/>
      <c r="AH698" s="7"/>
      <c r="AI698" s="8"/>
      <c r="AJ698" s="7"/>
      <c r="AK698" s="7"/>
      <c r="AL698" s="7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7"/>
      <c r="BB698" s="4"/>
      <c r="BC698" s="4"/>
      <c r="BD698" s="4"/>
      <c r="BE698" s="7"/>
      <c r="BF698" s="7"/>
      <c r="BG698" s="6"/>
      <c r="BH698" s="4"/>
      <c r="BI698" s="4"/>
      <c r="BJ698" s="4"/>
      <c r="BK698" s="4"/>
      <c r="BL698" s="6"/>
      <c r="BM698" s="6"/>
      <c r="BN698" s="6"/>
      <c r="BO698" s="6"/>
      <c r="BP698" s="6"/>
      <c r="BQ698" s="6"/>
      <c r="BR698" s="6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7"/>
      <c r="CD698" s="4"/>
      <c r="CE698" s="4"/>
      <c r="CF698" s="7"/>
      <c r="CG698" s="4"/>
      <c r="CH698" s="4"/>
      <c r="CI698" s="4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</row>
    <row r="699" spans="1:158" x14ac:dyDescent="0.25">
      <c r="A699" t="s">
        <v>95</v>
      </c>
      <c r="C699" s="5">
        <v>39888</v>
      </c>
      <c r="D699" s="4"/>
      <c r="E699" s="5"/>
      <c r="F699" s="4">
        <v>87</v>
      </c>
      <c r="G699" t="s">
        <v>77</v>
      </c>
      <c r="H699" s="6">
        <v>8.1</v>
      </c>
      <c r="I699">
        <v>750</v>
      </c>
      <c r="J699" s="4">
        <f>1000000/H699/I699</f>
        <v>164.6090534979424</v>
      </c>
      <c r="K699" s="4"/>
      <c r="L699" s="7"/>
      <c r="M699" s="7"/>
      <c r="N699" s="7"/>
      <c r="O699" s="7"/>
      <c r="P699" s="7"/>
      <c r="Q699" s="7"/>
      <c r="R699" s="7"/>
      <c r="S699" s="7"/>
      <c r="T699" s="7"/>
      <c r="U699" s="4">
        <v>533.3216382030995</v>
      </c>
      <c r="V699" s="7"/>
      <c r="W699" s="7"/>
      <c r="X699" s="7"/>
      <c r="Y699" s="7"/>
      <c r="Z699" s="7"/>
      <c r="AA699" s="7"/>
      <c r="AB699" s="4">
        <v>245.79636122886191</v>
      </c>
      <c r="AC699" s="7">
        <v>3.2597623993996785</v>
      </c>
      <c r="AD699" s="7"/>
      <c r="AE699" s="7"/>
      <c r="AF699" s="7"/>
      <c r="AG699" s="7"/>
      <c r="AH699" s="7"/>
      <c r="AI699" s="8">
        <f>AC699/AB699</f>
        <v>1.3262044983507715E-2</v>
      </c>
      <c r="AJ699" s="7"/>
      <c r="AK699" s="7"/>
      <c r="AL699" s="7"/>
      <c r="AM699" s="4">
        <v>35.77727686046461</v>
      </c>
      <c r="AN699" s="4"/>
      <c r="AO699" s="4"/>
      <c r="AP699" s="4"/>
      <c r="AQ699" s="4">
        <v>70.17235847059986</v>
      </c>
      <c r="AR699" s="4"/>
      <c r="AS699" s="4"/>
      <c r="AT699" s="4"/>
      <c r="AU699" s="4"/>
      <c r="AV699" s="4"/>
      <c r="AW699" s="4"/>
      <c r="AX699" s="4">
        <v>0</v>
      </c>
      <c r="AY699" s="4">
        <v>0</v>
      </c>
      <c r="AZ699" s="4">
        <v>105.94963533106447</v>
      </c>
      <c r="BA699" s="7"/>
      <c r="BB699" s="4"/>
      <c r="BC699" s="4">
        <f>U699+AB699+AZ699</f>
        <v>885.06763476302581</v>
      </c>
      <c r="BD699" s="4"/>
      <c r="BE699" s="7">
        <f>AZ699/BC699</f>
        <v>0.11970795357287262</v>
      </c>
      <c r="BF699" s="7"/>
      <c r="BG699" s="6"/>
      <c r="BH699" s="4"/>
      <c r="BI699" s="4"/>
      <c r="BJ699" s="4"/>
      <c r="BK699" s="4"/>
      <c r="BL699" s="6"/>
      <c r="BM699" s="6"/>
      <c r="BN699" s="6"/>
      <c r="BO699" s="6"/>
      <c r="BP699" s="7">
        <f>U699/BC699</f>
        <v>0.60257726896306041</v>
      </c>
      <c r="BQ699" s="7">
        <f>AB699/BC699</f>
        <v>0.27771477746406709</v>
      </c>
      <c r="BR699" s="7">
        <f>AZ699/BC699</f>
        <v>0.11970795357287262</v>
      </c>
      <c r="BS699" s="4">
        <v>305.57983192387366</v>
      </c>
      <c r="BT699" s="4">
        <v>203.45400133069873</v>
      </c>
      <c r="BU699" s="4">
        <v>102.12583059317494</v>
      </c>
      <c r="BV699" s="4">
        <v>0</v>
      </c>
      <c r="BW699" s="4"/>
      <c r="BX699" s="4"/>
      <c r="BY699" s="4"/>
      <c r="BZ699" s="4"/>
      <c r="CA699" s="4">
        <v>0</v>
      </c>
      <c r="CB699" s="4"/>
      <c r="CC699" s="7"/>
      <c r="CD699" s="4"/>
      <c r="CE699" s="4"/>
      <c r="CF699" s="7"/>
      <c r="CG699" s="4"/>
      <c r="CH699" s="4"/>
      <c r="CI699" s="4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</row>
    <row r="700" spans="1:158" x14ac:dyDescent="0.25">
      <c r="A700" t="s">
        <v>95</v>
      </c>
      <c r="C700" s="5">
        <v>39895</v>
      </c>
      <c r="D700" s="4"/>
      <c r="E700" s="5"/>
      <c r="F700">
        <v>94</v>
      </c>
      <c r="G700" t="s">
        <v>77</v>
      </c>
      <c r="H700" s="6">
        <v>8.1</v>
      </c>
      <c r="I700">
        <v>750</v>
      </c>
      <c r="J700" s="4">
        <f>1000000/H700/I700</f>
        <v>164.6090534979424</v>
      </c>
      <c r="K700" s="4"/>
      <c r="L700" s="7"/>
      <c r="M700" s="6">
        <v>21.9</v>
      </c>
      <c r="N700" s="6"/>
      <c r="O700" s="6"/>
      <c r="P700" s="7"/>
      <c r="Q700" s="7"/>
      <c r="R700" s="7"/>
      <c r="S700" s="7"/>
      <c r="T700" s="7"/>
      <c r="U700" s="4"/>
      <c r="V700" s="7"/>
      <c r="W700" s="7"/>
      <c r="X700" s="7"/>
      <c r="Y700" s="7"/>
      <c r="Z700" s="7"/>
      <c r="AA700" s="7"/>
      <c r="AB700" s="4"/>
      <c r="AC700" s="7"/>
      <c r="AD700" s="7"/>
      <c r="AE700" s="7"/>
      <c r="AF700" s="7"/>
      <c r="AG700" s="7"/>
      <c r="AH700" s="7"/>
      <c r="AI700" s="8"/>
      <c r="AJ700" s="7"/>
      <c r="AK700" s="7"/>
      <c r="AL700" s="7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7"/>
      <c r="BB700" s="4"/>
      <c r="BC700" s="4"/>
      <c r="BD700" s="4"/>
      <c r="BE700" s="7"/>
      <c r="BF700" s="7"/>
      <c r="BG700" s="6"/>
      <c r="BH700" s="4"/>
      <c r="BI700" s="4"/>
      <c r="BJ700" s="4"/>
      <c r="BK700" s="4"/>
      <c r="BL700" s="6"/>
      <c r="BM700" s="6"/>
      <c r="BN700" s="6"/>
      <c r="BO700" s="6"/>
      <c r="BP700" s="6"/>
      <c r="BQ700" s="6"/>
      <c r="BR700" s="6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7"/>
      <c r="CD700" s="4"/>
      <c r="CE700" s="4"/>
      <c r="CF700" s="7"/>
      <c r="CG700" s="4"/>
      <c r="CH700" s="4"/>
      <c r="CI700" s="4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</row>
    <row r="701" spans="1:158" x14ac:dyDescent="0.25">
      <c r="A701" t="s">
        <v>95</v>
      </c>
      <c r="C701" s="5">
        <v>39904</v>
      </c>
      <c r="D701" s="4"/>
      <c r="E701" s="5"/>
      <c r="F701" s="4">
        <v>103</v>
      </c>
      <c r="G701" t="s">
        <v>77</v>
      </c>
      <c r="H701" s="6">
        <v>8.1</v>
      </c>
      <c r="I701">
        <v>750</v>
      </c>
      <c r="J701" s="4">
        <f>1000000/H701/I701</f>
        <v>164.6090534979424</v>
      </c>
      <c r="K701" s="4"/>
      <c r="L701" s="7"/>
      <c r="M701" s="7"/>
      <c r="N701" s="7"/>
      <c r="O701" s="7"/>
      <c r="P701" s="7"/>
      <c r="Q701" s="7"/>
      <c r="R701" s="7"/>
      <c r="S701" s="7"/>
      <c r="T701" s="7"/>
      <c r="U701" s="4">
        <v>558.98002736762771</v>
      </c>
      <c r="V701" s="7"/>
      <c r="W701" s="7"/>
      <c r="X701" s="7"/>
      <c r="Y701" s="7"/>
      <c r="Z701" s="7"/>
      <c r="AA701" s="7"/>
      <c r="AB701" s="4">
        <v>275.15716101592403</v>
      </c>
      <c r="AC701" s="7">
        <v>3.4206465180329384</v>
      </c>
      <c r="AD701" s="7"/>
      <c r="AE701" s="7"/>
      <c r="AF701" s="7"/>
      <c r="AG701" s="7"/>
      <c r="AH701" s="7"/>
      <c r="AI701" s="8">
        <f>AC701/AB701</f>
        <v>1.2431610012995363E-2</v>
      </c>
      <c r="AJ701" s="7"/>
      <c r="AK701" s="7"/>
      <c r="AL701" s="7"/>
      <c r="AM701" s="4">
        <v>0.77666605750487339</v>
      </c>
      <c r="AN701" s="4"/>
      <c r="AO701" s="4"/>
      <c r="AP701" s="4"/>
      <c r="AQ701" s="4">
        <v>301.90477292963544</v>
      </c>
      <c r="AR701" s="4"/>
      <c r="AS701" s="4"/>
      <c r="AT701" s="4"/>
      <c r="AU701" s="4"/>
      <c r="AV701" s="4"/>
      <c r="AW701" s="4"/>
      <c r="AX701" s="4">
        <v>0</v>
      </c>
      <c r="AY701" s="4">
        <v>0</v>
      </c>
      <c r="AZ701" s="4">
        <v>302.68143898714027</v>
      </c>
      <c r="BA701" s="7"/>
      <c r="BB701" s="4"/>
      <c r="BC701" s="4">
        <f>U701+AB701+AZ701</f>
        <v>1136.818627370692</v>
      </c>
      <c r="BD701" s="4"/>
      <c r="BE701" s="7">
        <f>AZ701/BC701</f>
        <v>0.26625306069025417</v>
      </c>
      <c r="BF701" s="7"/>
      <c r="BG701" s="6"/>
      <c r="BH701" s="4"/>
      <c r="BI701" s="4"/>
      <c r="BJ701" s="4"/>
      <c r="BK701" s="4"/>
      <c r="BL701" s="6"/>
      <c r="BM701" s="6"/>
      <c r="BN701" s="6"/>
      <c r="BO701" s="6"/>
      <c r="BP701" s="7">
        <f>U701/BC701</f>
        <v>0.49170554907291858</v>
      </c>
      <c r="BQ701" s="7">
        <f>AB701/BC701</f>
        <v>0.24204139023682733</v>
      </c>
      <c r="BR701" s="7">
        <f>AZ701/BC701</f>
        <v>0.26625306069025417</v>
      </c>
      <c r="BS701" s="4">
        <v>150.63806502588045</v>
      </c>
      <c r="BT701" s="4">
        <v>2.3897417153996101</v>
      </c>
      <c r="BU701" s="4">
        <v>148.24832331048083</v>
      </c>
      <c r="BV701" s="4">
        <v>0</v>
      </c>
      <c r="BW701" s="4"/>
      <c r="BX701" s="4"/>
      <c r="BY701" s="4"/>
      <c r="BZ701" s="4"/>
      <c r="CA701" s="4">
        <v>0</v>
      </c>
      <c r="CB701" s="4"/>
      <c r="CC701" s="7"/>
      <c r="CD701" s="4"/>
      <c r="CE701" s="4"/>
      <c r="CF701" s="7"/>
      <c r="CG701" s="4"/>
      <c r="CH701" s="4"/>
      <c r="CI701" s="4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</row>
    <row r="702" spans="1:158" x14ac:dyDescent="0.25">
      <c r="A702" t="s">
        <v>95</v>
      </c>
      <c r="C702" s="5">
        <v>39908</v>
      </c>
      <c r="D702" s="4"/>
      <c r="E702" s="5"/>
      <c r="F702">
        <v>107</v>
      </c>
      <c r="G702" t="s">
        <v>77</v>
      </c>
      <c r="H702" s="6">
        <v>8.1</v>
      </c>
      <c r="I702">
        <v>750</v>
      </c>
      <c r="J702" s="4">
        <f>1000000/H702/I702</f>
        <v>164.6090534979424</v>
      </c>
      <c r="K702" s="4"/>
      <c r="L702" s="7"/>
      <c r="M702" s="6">
        <v>24.9</v>
      </c>
      <c r="N702" s="6"/>
      <c r="O702" s="6"/>
      <c r="P702" s="7"/>
      <c r="Q702" s="7"/>
      <c r="R702" s="7"/>
      <c r="S702" s="7"/>
      <c r="T702" s="7"/>
      <c r="U702" s="4"/>
      <c r="V702" s="7"/>
      <c r="W702" s="7"/>
      <c r="X702" s="7"/>
      <c r="Y702" s="7"/>
      <c r="Z702" s="7"/>
      <c r="AA702" s="7"/>
      <c r="AB702" s="4"/>
      <c r="AC702" s="7"/>
      <c r="AD702" s="7"/>
      <c r="AE702" s="7"/>
      <c r="AF702" s="7"/>
      <c r="AG702" s="7"/>
      <c r="AH702" s="7"/>
      <c r="AI702" s="8"/>
      <c r="AJ702" s="7"/>
      <c r="AK702" s="7"/>
      <c r="AL702" s="7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7"/>
      <c r="BB702" s="4"/>
      <c r="BC702" s="4"/>
      <c r="BD702" s="4"/>
      <c r="BE702" s="7"/>
      <c r="BF702" s="7"/>
      <c r="BG702" s="6"/>
      <c r="BH702" s="4"/>
      <c r="BI702" s="4"/>
      <c r="BJ702" s="4"/>
      <c r="BK702" s="4"/>
      <c r="BL702" s="6"/>
      <c r="BM702" s="6"/>
      <c r="BN702" s="6"/>
      <c r="BO702" s="6"/>
      <c r="BP702" s="6"/>
      <c r="BQ702" s="6"/>
      <c r="BR702" s="6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7"/>
      <c r="CD702" s="4"/>
      <c r="CE702" s="4"/>
      <c r="CF702" s="7"/>
      <c r="CG702" s="4"/>
      <c r="CH702" s="4"/>
      <c r="CI702" s="4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</row>
    <row r="703" spans="1:158" x14ac:dyDescent="0.25">
      <c r="A703" t="s">
        <v>95</v>
      </c>
      <c r="C703" s="5">
        <v>39911</v>
      </c>
      <c r="D703" s="4"/>
      <c r="E703" s="5"/>
      <c r="F703">
        <v>110</v>
      </c>
      <c r="G703" t="s">
        <v>77</v>
      </c>
      <c r="H703" s="6">
        <v>8.1</v>
      </c>
      <c r="I703">
        <v>750</v>
      </c>
      <c r="J703" s="4">
        <f>1000000/H703/I703</f>
        <v>164.6090534979424</v>
      </c>
      <c r="K703" s="4"/>
      <c r="L703" s="7"/>
      <c r="M703" s="7"/>
      <c r="N703" s="7"/>
      <c r="O703" s="7"/>
      <c r="P703" s="7"/>
      <c r="Q703" s="7"/>
      <c r="R703" s="7"/>
      <c r="S703" s="7"/>
      <c r="T703" s="7"/>
      <c r="U703" s="4"/>
      <c r="V703" s="7"/>
      <c r="W703" s="7"/>
      <c r="X703" s="7"/>
      <c r="Y703" s="7"/>
      <c r="Z703" s="7"/>
      <c r="AA703" s="7"/>
      <c r="AB703" s="4"/>
      <c r="AC703" s="7"/>
      <c r="AD703" s="7"/>
      <c r="AE703" s="7"/>
      <c r="AF703" s="7"/>
      <c r="AG703" s="7"/>
      <c r="AH703" s="7"/>
      <c r="AI703" s="8"/>
      <c r="AJ703" s="7"/>
      <c r="AK703" s="7"/>
      <c r="AL703" s="7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7"/>
      <c r="BB703" s="4"/>
      <c r="BC703" s="4"/>
      <c r="BD703" s="4"/>
      <c r="BE703" s="7"/>
      <c r="BF703" s="7"/>
      <c r="BG703" s="6"/>
      <c r="BH703" s="4"/>
      <c r="BI703" s="4"/>
      <c r="BJ703" s="4"/>
      <c r="BK703" s="4"/>
      <c r="BL703" s="6"/>
      <c r="BM703" s="6"/>
      <c r="BN703" s="6"/>
      <c r="BO703" s="6"/>
      <c r="BP703" s="6"/>
      <c r="BQ703" s="6"/>
      <c r="BR703" s="6"/>
      <c r="BS703" s="4"/>
      <c r="BT703" s="4"/>
      <c r="BU703" s="4"/>
      <c r="BV703" s="4"/>
      <c r="BW703" s="4"/>
      <c r="BX703" s="4"/>
      <c r="BY703" s="4"/>
      <c r="BZ703" s="4"/>
      <c r="CA703" s="4"/>
      <c r="CB703" s="4">
        <v>2.4278831111945438</v>
      </c>
      <c r="CC703" s="7">
        <v>3.6375000000000002</v>
      </c>
      <c r="CD703" s="4"/>
      <c r="CE703" s="4"/>
      <c r="CF703" s="7"/>
      <c r="CG703" s="4"/>
      <c r="CH703" s="4"/>
      <c r="CI703" s="4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</row>
    <row r="704" spans="1:158" x14ac:dyDescent="0.25">
      <c r="A704" t="s">
        <v>95</v>
      </c>
      <c r="C704" s="5">
        <v>39920</v>
      </c>
      <c r="D704" s="4"/>
      <c r="E704" s="5"/>
      <c r="F704">
        <v>119</v>
      </c>
      <c r="G704" t="s">
        <v>77</v>
      </c>
      <c r="H704" s="6">
        <v>8.1</v>
      </c>
      <c r="I704">
        <v>750</v>
      </c>
      <c r="J704" s="4">
        <f>1000000/H704/I704</f>
        <v>164.6090534979424</v>
      </c>
      <c r="K704" s="4"/>
      <c r="L704" s="7"/>
      <c r="M704" s="7"/>
      <c r="N704" s="7"/>
      <c r="O704" s="7"/>
      <c r="P704" s="7"/>
      <c r="Q704" s="7"/>
      <c r="R704" s="7"/>
      <c r="S704" s="7"/>
      <c r="T704" s="7"/>
      <c r="U704" s="4"/>
      <c r="V704" s="7"/>
      <c r="W704" s="7"/>
      <c r="X704" s="7"/>
      <c r="Y704" s="7"/>
      <c r="Z704" s="7"/>
      <c r="AA704" s="7"/>
      <c r="AB704" s="4"/>
      <c r="AC704" s="7"/>
      <c r="AD704" s="7"/>
      <c r="AE704" s="7"/>
      <c r="AF704" s="7"/>
      <c r="AG704" s="7"/>
      <c r="AH704" s="7"/>
      <c r="AI704" s="8"/>
      <c r="AJ704" s="7"/>
      <c r="AK704" s="7"/>
      <c r="AL704" s="7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7"/>
      <c r="BB704" s="4"/>
      <c r="BC704" s="4"/>
      <c r="BD704" s="4"/>
      <c r="BE704" s="7"/>
      <c r="BF704" s="7"/>
      <c r="BG704" s="6"/>
      <c r="BH704" s="4"/>
      <c r="BI704" s="4"/>
      <c r="BJ704" s="4"/>
      <c r="BK704" s="4"/>
      <c r="BL704" s="6"/>
      <c r="BM704" s="6"/>
      <c r="BN704" s="6"/>
      <c r="BO704" s="6"/>
      <c r="BP704" s="6"/>
      <c r="BQ704" s="6"/>
      <c r="BR704" s="6"/>
      <c r="BS704" s="4"/>
      <c r="BT704" s="4"/>
      <c r="BU704" s="4"/>
      <c r="BV704" s="4"/>
      <c r="BW704" s="4"/>
      <c r="BX704" s="4"/>
      <c r="BY704" s="4"/>
      <c r="BZ704" s="4"/>
      <c r="CA704" s="4"/>
      <c r="CB704" s="4">
        <v>6.8247710823269303</v>
      </c>
      <c r="CC704" s="7">
        <v>4.0538461538461537</v>
      </c>
      <c r="CD704" s="4"/>
      <c r="CE704" s="4"/>
      <c r="CF704" s="7"/>
      <c r="CG704" s="4"/>
      <c r="CH704" s="4"/>
      <c r="CI704" s="4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</row>
    <row r="705" spans="1:158" x14ac:dyDescent="0.25">
      <c r="A705" t="s">
        <v>95</v>
      </c>
      <c r="C705" s="5">
        <v>39922</v>
      </c>
      <c r="D705" s="4">
        <v>7</v>
      </c>
      <c r="E705" t="s">
        <v>166</v>
      </c>
      <c r="F705">
        <v>121</v>
      </c>
      <c r="G705" t="s">
        <v>77</v>
      </c>
      <c r="H705" s="6">
        <v>8.1</v>
      </c>
      <c r="I705">
        <v>750</v>
      </c>
      <c r="J705" s="4">
        <f>1000000/H705/I705</f>
        <v>164.6090534979424</v>
      </c>
      <c r="K705" s="4"/>
      <c r="L705" s="7"/>
      <c r="M705" s="7"/>
      <c r="N705" s="7"/>
      <c r="O705" s="7"/>
      <c r="P705" s="7"/>
      <c r="Q705" s="7"/>
      <c r="R705" s="7"/>
      <c r="S705" s="7"/>
      <c r="T705" s="7"/>
      <c r="U705" s="4"/>
      <c r="V705" s="7"/>
      <c r="W705" s="7"/>
      <c r="X705" s="7"/>
      <c r="Y705" s="7"/>
      <c r="Z705" s="7"/>
      <c r="AA705" s="7"/>
      <c r="AB705" s="4"/>
      <c r="AC705" s="7"/>
      <c r="AD705" s="7"/>
      <c r="AE705" s="7"/>
      <c r="AF705" s="7"/>
      <c r="AG705" s="7"/>
      <c r="AH705" s="7"/>
      <c r="AI705" s="8"/>
      <c r="AJ705" s="7"/>
      <c r="AK705" s="7"/>
      <c r="AL705" s="7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7"/>
      <c r="BB705" s="4"/>
      <c r="BC705" s="4"/>
      <c r="BD705" s="4"/>
      <c r="BE705" s="7"/>
      <c r="BF705" s="7"/>
      <c r="BG705" s="6"/>
      <c r="BH705" s="4"/>
      <c r="BI705" s="4"/>
      <c r="BJ705" s="4"/>
      <c r="BK705" s="4"/>
      <c r="BL705" s="6"/>
      <c r="BM705" s="6"/>
      <c r="BN705" s="6"/>
      <c r="BO705" s="6"/>
      <c r="BP705" s="6"/>
      <c r="BQ705" s="6"/>
      <c r="BR705" s="6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7"/>
      <c r="CD705" s="4"/>
      <c r="CE705" s="4"/>
      <c r="CF705" s="7"/>
      <c r="CG705" s="4"/>
      <c r="CH705" s="4"/>
      <c r="CI705" s="4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</row>
    <row r="706" spans="1:158" x14ac:dyDescent="0.25">
      <c r="A706" t="s">
        <v>95</v>
      </c>
      <c r="C706" s="5">
        <v>39925</v>
      </c>
      <c r="D706" s="4"/>
      <c r="E706" s="5"/>
      <c r="F706">
        <v>124</v>
      </c>
      <c r="G706" t="s">
        <v>77</v>
      </c>
      <c r="H706" s="6">
        <v>8.1</v>
      </c>
      <c r="I706">
        <v>750</v>
      </c>
      <c r="J706" s="4">
        <f>1000000/H706/I706</f>
        <v>164.6090534979424</v>
      </c>
      <c r="K706" s="4"/>
      <c r="L706" s="7"/>
      <c r="M706" s="7"/>
      <c r="N706" s="7"/>
      <c r="O706" s="7"/>
      <c r="P706" s="7"/>
      <c r="Q706" s="7"/>
      <c r="R706" s="7"/>
      <c r="S706" s="7"/>
      <c r="T706" s="7"/>
      <c r="U706" s="4"/>
      <c r="V706" s="7"/>
      <c r="W706" s="7"/>
      <c r="X706" s="7"/>
      <c r="Y706" s="7"/>
      <c r="Z706" s="7"/>
      <c r="AA706" s="7"/>
      <c r="AB706" s="4"/>
      <c r="AC706" s="7"/>
      <c r="AD706" s="7"/>
      <c r="AE706" s="7"/>
      <c r="AF706" s="7"/>
      <c r="AG706" s="7"/>
      <c r="AH706" s="7"/>
      <c r="AI706" s="8"/>
      <c r="AJ706" s="7"/>
      <c r="AK706" s="7"/>
      <c r="AL706" s="7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7"/>
      <c r="BB706" s="4"/>
      <c r="BC706" s="4"/>
      <c r="BD706" s="4"/>
      <c r="BE706" s="7"/>
      <c r="BF706" s="7"/>
      <c r="BG706" s="6"/>
      <c r="BH706" s="4"/>
      <c r="BI706" s="4"/>
      <c r="BJ706" s="4"/>
      <c r="BK706" s="4"/>
      <c r="BL706" s="6"/>
      <c r="BM706" s="6"/>
      <c r="BN706" s="6"/>
      <c r="BO706" s="6"/>
      <c r="BP706" s="6"/>
      <c r="BQ706" s="6"/>
      <c r="BR706" s="6"/>
      <c r="BS706" s="4"/>
      <c r="BT706" s="4"/>
      <c r="BU706" s="4"/>
      <c r="BV706" s="4"/>
      <c r="BW706" s="4"/>
      <c r="BX706" s="4"/>
      <c r="BY706" s="4"/>
      <c r="BZ706" s="4"/>
      <c r="CA706" s="4"/>
      <c r="CB706" s="4">
        <v>8.2639801430865827</v>
      </c>
      <c r="CC706" s="7">
        <v>4.1875</v>
      </c>
      <c r="CD706" s="4"/>
      <c r="CE706" s="4"/>
      <c r="CF706" s="7"/>
      <c r="CG706" s="4"/>
      <c r="CH706" s="4"/>
      <c r="CI706" s="4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</row>
    <row r="707" spans="1:158" x14ac:dyDescent="0.25">
      <c r="A707" t="s">
        <v>95</v>
      </c>
      <c r="C707" s="5">
        <v>39932</v>
      </c>
      <c r="D707" s="4"/>
      <c r="E707" s="5"/>
      <c r="F707" s="4">
        <v>131</v>
      </c>
      <c r="G707" t="s">
        <v>77</v>
      </c>
      <c r="H707" s="6">
        <v>8.1</v>
      </c>
      <c r="I707">
        <v>750</v>
      </c>
      <c r="J707" s="4">
        <f>1000000/H707/I707</f>
        <v>164.6090534979424</v>
      </c>
      <c r="K707" s="4"/>
      <c r="L707" s="7"/>
      <c r="M707" s="7"/>
      <c r="N707" s="7"/>
      <c r="O707" s="7"/>
      <c r="P707" s="7"/>
      <c r="Q707" s="7"/>
      <c r="R707" s="7"/>
      <c r="S707" s="7"/>
      <c r="T707" s="7"/>
      <c r="U707" s="4">
        <v>531.77593464278505</v>
      </c>
      <c r="V707" s="7"/>
      <c r="W707" s="7"/>
      <c r="X707" s="7"/>
      <c r="Y707" s="7"/>
      <c r="Z707" s="7"/>
      <c r="AA707" s="7"/>
      <c r="AB707" s="4">
        <v>256.9212842562178</v>
      </c>
      <c r="AC707" s="7">
        <v>3.0324763641624055</v>
      </c>
      <c r="AD707" s="7"/>
      <c r="AE707" s="7"/>
      <c r="AF707" s="7"/>
      <c r="AG707" s="7"/>
      <c r="AH707" s="7"/>
      <c r="AI707" s="8">
        <f>AC707/AB707</f>
        <v>1.1803134072528738E-2</v>
      </c>
      <c r="AJ707" s="7"/>
      <c r="AK707" s="7"/>
      <c r="AL707" s="7"/>
      <c r="AM707" s="4">
        <v>0</v>
      </c>
      <c r="AN707" s="4"/>
      <c r="AO707" s="4"/>
      <c r="AP707" s="4"/>
      <c r="AQ707" s="4">
        <v>665.33904389240968</v>
      </c>
      <c r="AR707" s="4"/>
      <c r="AS707" s="4"/>
      <c r="AT707" s="4"/>
      <c r="AU707" s="4"/>
      <c r="AV707" s="4"/>
      <c r="AW707" s="4"/>
      <c r="AX707" s="4">
        <v>6.7579626444548664</v>
      </c>
      <c r="AY707" s="4">
        <v>29.53062439754213</v>
      </c>
      <c r="AZ707" s="4">
        <v>701.62763093440674</v>
      </c>
      <c r="BA707" s="7"/>
      <c r="BB707" s="4"/>
      <c r="BC707" s="4">
        <f>U707+AB707+AZ707</f>
        <v>1490.3248498334096</v>
      </c>
      <c r="BD707" s="4"/>
      <c r="BE707" s="7">
        <f>AZ707/BC707</f>
        <v>0.47078838617824531</v>
      </c>
      <c r="BF707" s="7"/>
      <c r="BG707" s="6"/>
      <c r="BH707" s="4"/>
      <c r="BI707" s="4"/>
      <c r="BJ707" s="4"/>
      <c r="BK707" s="4"/>
      <c r="BL707" s="6"/>
      <c r="BM707" s="6"/>
      <c r="BN707" s="6"/>
      <c r="BO707" s="6"/>
      <c r="BP707" s="7">
        <f>U707/BC707</f>
        <v>0.35681880678714284</v>
      </c>
      <c r="BQ707" s="7">
        <f>AB707/BC707</f>
        <v>0.17239280703461179</v>
      </c>
      <c r="BR707" s="7">
        <f>AZ707/BC707</f>
        <v>0.47078838617824531</v>
      </c>
      <c r="BS707" s="4">
        <v>135.97294770715459</v>
      </c>
      <c r="BT707" s="4">
        <v>0</v>
      </c>
      <c r="BU707" s="4">
        <v>124.91400097718389</v>
      </c>
      <c r="BV707" s="4">
        <v>4.5497963679192805</v>
      </c>
      <c r="BW707" s="4"/>
      <c r="BX707" s="4"/>
      <c r="BY707" s="4"/>
      <c r="BZ707" s="4"/>
      <c r="CA707" s="4">
        <v>6.5091503620514244</v>
      </c>
      <c r="CB707" s="4">
        <v>12.335481717873307</v>
      </c>
      <c r="CC707" s="7">
        <v>4.4047619047619051</v>
      </c>
      <c r="CD707" s="4"/>
      <c r="CE707" s="4"/>
      <c r="CF707" s="7"/>
      <c r="CG707" s="4"/>
      <c r="CH707" s="4"/>
      <c r="CI707" s="4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</row>
    <row r="708" spans="1:158" x14ac:dyDescent="0.25">
      <c r="A708" t="s">
        <v>95</v>
      </c>
      <c r="C708" s="5">
        <v>39939</v>
      </c>
      <c r="D708" s="4"/>
      <c r="E708" s="5"/>
      <c r="F708">
        <v>138</v>
      </c>
      <c r="G708" t="s">
        <v>77</v>
      </c>
      <c r="H708" s="6">
        <v>8.1</v>
      </c>
      <c r="I708">
        <v>750</v>
      </c>
      <c r="J708" s="4">
        <f>1000000/H708/I708</f>
        <v>164.6090534979424</v>
      </c>
      <c r="K708" s="4"/>
      <c r="L708" s="7"/>
      <c r="M708" s="7"/>
      <c r="N708" s="7"/>
      <c r="O708" s="7"/>
      <c r="P708" s="7"/>
      <c r="Q708" s="7"/>
      <c r="R708" s="7"/>
      <c r="S708" s="7"/>
      <c r="T708" s="7"/>
      <c r="U708" s="4"/>
      <c r="V708" s="7"/>
      <c r="W708" s="7"/>
      <c r="X708" s="7"/>
      <c r="Y708" s="7"/>
      <c r="Z708" s="7"/>
      <c r="AA708" s="7"/>
      <c r="AB708" s="4"/>
      <c r="AC708" s="7"/>
      <c r="AD708" s="7"/>
      <c r="AE708" s="7"/>
      <c r="AF708" s="7"/>
      <c r="AG708" s="7"/>
      <c r="AH708" s="7"/>
      <c r="AI708" s="8"/>
      <c r="AJ708" s="7"/>
      <c r="AK708" s="7"/>
      <c r="AL708" s="7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7"/>
      <c r="BB708" s="4"/>
      <c r="BC708" s="4"/>
      <c r="BD708" s="4"/>
      <c r="BE708" s="7"/>
      <c r="BF708" s="7"/>
      <c r="BG708" s="6"/>
      <c r="BH708" s="4"/>
      <c r="BI708" s="4"/>
      <c r="BJ708" s="4"/>
      <c r="BK708" s="4"/>
      <c r="BL708" s="6"/>
      <c r="BM708" s="6"/>
      <c r="BN708" s="6"/>
      <c r="BO708" s="6"/>
      <c r="BP708" s="6"/>
      <c r="BQ708" s="6"/>
      <c r="BR708" s="6"/>
      <c r="BS708" s="4"/>
      <c r="BT708" s="4"/>
      <c r="BU708" s="4"/>
      <c r="BV708" s="4"/>
      <c r="BW708" s="4"/>
      <c r="BX708" s="4"/>
      <c r="BY708" s="4"/>
      <c r="BZ708" s="4"/>
      <c r="CA708" s="4"/>
      <c r="CB708" s="4">
        <v>39.498988382037005</v>
      </c>
      <c r="CC708" s="7">
        <v>5.6224531562940436</v>
      </c>
      <c r="CD708" s="4"/>
      <c r="CE708" s="4"/>
      <c r="CF708" s="7"/>
      <c r="CG708" s="4"/>
      <c r="CH708" s="4"/>
      <c r="CI708" s="4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</row>
    <row r="709" spans="1:158" x14ac:dyDescent="0.25">
      <c r="A709" t="s">
        <v>95</v>
      </c>
      <c r="C709" s="5">
        <v>39944</v>
      </c>
      <c r="D709" s="4">
        <v>8</v>
      </c>
      <c r="E709" s="5" t="s">
        <v>165</v>
      </c>
      <c r="F709">
        <v>143</v>
      </c>
      <c r="G709" t="s">
        <v>77</v>
      </c>
      <c r="H709" s="6">
        <v>8.1</v>
      </c>
      <c r="I709">
        <v>750</v>
      </c>
      <c r="J709" s="4">
        <f>1000000/H709/I709</f>
        <v>164.6090534979424</v>
      </c>
      <c r="K709" s="4"/>
      <c r="L709" s="7"/>
      <c r="M709" s="7"/>
      <c r="N709" s="7"/>
      <c r="O709" s="7"/>
      <c r="P709" s="7"/>
      <c r="Q709" s="7"/>
      <c r="R709" s="7"/>
      <c r="S709" s="7"/>
      <c r="T709" s="7"/>
      <c r="U709" s="4"/>
      <c r="V709" s="7"/>
      <c r="W709" s="7"/>
      <c r="X709" s="7"/>
      <c r="Y709" s="7"/>
      <c r="Z709" s="7"/>
      <c r="AA709" s="7"/>
      <c r="AB709" s="4"/>
      <c r="AC709" s="7"/>
      <c r="AD709" s="7"/>
      <c r="AE709" s="7"/>
      <c r="AF709" s="7"/>
      <c r="AG709" s="7"/>
      <c r="AH709" s="7"/>
      <c r="AI709" s="8"/>
      <c r="AJ709" s="7"/>
      <c r="AK709" s="7"/>
      <c r="AL709" s="7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7"/>
      <c r="BB709" s="4"/>
      <c r="BC709" s="4"/>
      <c r="BD709" s="4"/>
      <c r="BE709" s="7"/>
      <c r="BF709" s="7"/>
      <c r="BG709" s="6"/>
      <c r="BH709" s="4"/>
      <c r="BI709" s="4"/>
      <c r="BJ709" s="4"/>
      <c r="BK709" s="4"/>
      <c r="BL709" s="6"/>
      <c r="BM709" s="6"/>
      <c r="BN709" s="6"/>
      <c r="BO709" s="6"/>
      <c r="BP709" s="6"/>
      <c r="BQ709" s="6"/>
      <c r="BR709" s="6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7"/>
      <c r="CD709" s="4"/>
      <c r="CE709" s="4"/>
      <c r="CF709" s="7"/>
      <c r="CG709" s="4"/>
      <c r="CH709" s="4"/>
      <c r="CI709" s="4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</row>
    <row r="710" spans="1:158" x14ac:dyDescent="0.25">
      <c r="A710" t="s">
        <v>95</v>
      </c>
      <c r="C710" s="5">
        <v>39946</v>
      </c>
      <c r="D710" s="4"/>
      <c r="E710" s="5"/>
      <c r="F710">
        <v>145</v>
      </c>
      <c r="G710" t="s">
        <v>77</v>
      </c>
      <c r="H710" s="6">
        <v>8.1</v>
      </c>
      <c r="I710">
        <v>750</v>
      </c>
      <c r="J710" s="4">
        <f>1000000/H710/I710</f>
        <v>164.6090534979424</v>
      </c>
      <c r="K710" s="4"/>
      <c r="L710" s="7"/>
      <c r="M710" s="7"/>
      <c r="N710" s="7"/>
      <c r="O710" s="7"/>
      <c r="P710" s="7"/>
      <c r="Q710" s="7"/>
      <c r="R710" s="7"/>
      <c r="S710" s="7"/>
      <c r="T710" s="7"/>
      <c r="U710" s="4"/>
      <c r="V710" s="7"/>
      <c r="W710" s="7"/>
      <c r="X710" s="7"/>
      <c r="Y710" s="7"/>
      <c r="Z710" s="7"/>
      <c r="AA710" s="7"/>
      <c r="AB710" s="4"/>
      <c r="AC710" s="7"/>
      <c r="AD710" s="7"/>
      <c r="AE710" s="7"/>
      <c r="AF710" s="7"/>
      <c r="AG710" s="7"/>
      <c r="AH710" s="7"/>
      <c r="AI710" s="8"/>
      <c r="AJ710" s="7"/>
      <c r="AK710" s="7"/>
      <c r="AL710" s="7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7"/>
      <c r="BB710" s="4"/>
      <c r="BC710" s="4"/>
      <c r="BD710" s="4"/>
      <c r="BE710" s="7"/>
      <c r="BF710" s="7"/>
      <c r="BG710" s="6"/>
      <c r="BH710" s="4"/>
      <c r="BI710" s="4"/>
      <c r="BJ710" s="4"/>
      <c r="BK710" s="4"/>
      <c r="BL710" s="6"/>
      <c r="BM710" s="6"/>
      <c r="BN710" s="6"/>
      <c r="BO710" s="6"/>
      <c r="BP710" s="6"/>
      <c r="BQ710" s="6"/>
      <c r="BR710" s="6"/>
      <c r="BS710" s="4"/>
      <c r="BT710" s="4"/>
      <c r="BU710" s="4"/>
      <c r="BV710" s="4"/>
      <c r="BW710" s="4"/>
      <c r="BX710" s="4"/>
      <c r="BY710" s="4"/>
      <c r="BZ710" s="4"/>
      <c r="CA710" s="4"/>
      <c r="CB710" s="4">
        <v>63.546294558121097</v>
      </c>
      <c r="CC710" s="7">
        <v>4.9629558475145101</v>
      </c>
      <c r="CD710" s="4"/>
      <c r="CE710" s="4"/>
      <c r="CF710" s="7"/>
      <c r="CG710" s="4"/>
      <c r="CH710" s="4"/>
      <c r="CI710" s="4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</row>
    <row r="711" spans="1:158" x14ac:dyDescent="0.25">
      <c r="A711" t="s">
        <v>95</v>
      </c>
      <c r="C711" s="5">
        <v>39954</v>
      </c>
      <c r="D711" s="4"/>
      <c r="E711" s="5"/>
      <c r="F711">
        <v>153</v>
      </c>
      <c r="G711" t="s">
        <v>77</v>
      </c>
      <c r="H711" s="6">
        <v>8.1</v>
      </c>
      <c r="I711">
        <v>750</v>
      </c>
      <c r="J711" s="4">
        <f>1000000/H711/I711</f>
        <v>164.6090534979424</v>
      </c>
      <c r="K711" s="4"/>
      <c r="L711" s="7"/>
      <c r="M711" s="7"/>
      <c r="N711" s="7"/>
      <c r="O711" s="7"/>
      <c r="P711" s="7"/>
      <c r="Q711" s="7"/>
      <c r="R711" s="7"/>
      <c r="S711" s="7"/>
      <c r="T711" s="7"/>
      <c r="U711" s="4"/>
      <c r="V711" s="7"/>
      <c r="W711" s="7"/>
      <c r="X711" s="7"/>
      <c r="Y711" s="7"/>
      <c r="Z711" s="7"/>
      <c r="AA711" s="7"/>
      <c r="AB711" s="4"/>
      <c r="AC711" s="7"/>
      <c r="AD711" s="7"/>
      <c r="AE711" s="7"/>
      <c r="AF711" s="7"/>
      <c r="AG711" s="7"/>
      <c r="AH711" s="7"/>
      <c r="AI711" s="8"/>
      <c r="AJ711" s="7"/>
      <c r="AK711" s="7"/>
      <c r="AL711" s="7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7"/>
      <c r="BB711" s="4"/>
      <c r="BC711" s="4"/>
      <c r="BD711" s="4"/>
      <c r="BE711" s="7"/>
      <c r="BF711" s="7"/>
      <c r="BG711" s="6"/>
      <c r="BH711" s="4"/>
      <c r="BI711" s="4"/>
      <c r="BJ711" s="4"/>
      <c r="BK711" s="4"/>
      <c r="BL711" s="6"/>
      <c r="BM711" s="6"/>
      <c r="BN711" s="6"/>
      <c r="BO711" s="6"/>
      <c r="BP711" s="6"/>
      <c r="BQ711" s="6"/>
      <c r="BR711" s="6"/>
      <c r="BS711" s="4"/>
      <c r="BT711" s="4"/>
      <c r="BU711" s="4"/>
      <c r="BV711" s="4"/>
      <c r="BW711" s="4"/>
      <c r="BX711" s="4"/>
      <c r="BY711" s="4"/>
      <c r="BZ711" s="4"/>
      <c r="CA711" s="4"/>
      <c r="CB711" s="4">
        <v>96.606386750933382</v>
      </c>
      <c r="CC711" s="7">
        <v>4.0724351285942966</v>
      </c>
      <c r="CD711" s="4"/>
      <c r="CE711" s="4"/>
      <c r="CF711" s="7"/>
      <c r="CG711" s="4"/>
      <c r="CH711" s="4"/>
      <c r="CI711" s="4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</row>
    <row r="712" spans="1:158" x14ac:dyDescent="0.25">
      <c r="A712" t="s">
        <v>95</v>
      </c>
      <c r="C712" s="5">
        <v>39956</v>
      </c>
      <c r="D712" s="4">
        <v>9</v>
      </c>
      <c r="E712" s="5" t="s">
        <v>70</v>
      </c>
      <c r="F712">
        <v>155</v>
      </c>
      <c r="G712" t="s">
        <v>77</v>
      </c>
      <c r="H712" s="6">
        <v>8.1</v>
      </c>
      <c r="I712">
        <v>750</v>
      </c>
      <c r="J712" s="4">
        <f>1000000/H712/I712</f>
        <v>164.6090534979424</v>
      </c>
      <c r="K712" s="4"/>
      <c r="L712" s="7"/>
      <c r="M712" s="7"/>
      <c r="N712" s="7"/>
      <c r="O712" s="7"/>
      <c r="P712" s="7"/>
      <c r="Q712" s="7"/>
      <c r="R712" s="7"/>
      <c r="S712" s="7"/>
      <c r="T712" s="7"/>
      <c r="U712" s="4"/>
      <c r="V712" s="7"/>
      <c r="W712" s="7"/>
      <c r="X712" s="7"/>
      <c r="Y712" s="7"/>
      <c r="Z712" s="7"/>
      <c r="AA712" s="7"/>
      <c r="AB712" s="4"/>
      <c r="AC712" s="7"/>
      <c r="AD712" s="7"/>
      <c r="AE712" s="7"/>
      <c r="AF712" s="7"/>
      <c r="AG712" s="7"/>
      <c r="AH712" s="7"/>
      <c r="AI712" s="8"/>
      <c r="AJ712" s="7"/>
      <c r="AK712" s="7"/>
      <c r="AL712" s="7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>
        <v>526.95435634947864</v>
      </c>
      <c r="AZ712" s="4"/>
      <c r="BA712" s="7"/>
      <c r="BB712" s="4"/>
      <c r="BC712" s="4"/>
      <c r="BD712" s="4"/>
      <c r="BE712" s="7"/>
      <c r="BF712" s="4">
        <f>BH712*(1/(BG712/100))</f>
        <v>526.95435634947864</v>
      </c>
      <c r="BG712" s="6">
        <v>35.222297675179803</v>
      </c>
      <c r="BH712" s="4">
        <v>185.60543200574111</v>
      </c>
      <c r="BI712" s="4">
        <f>BF712-BH712</f>
        <v>341.34892434373751</v>
      </c>
      <c r="BJ712" s="4"/>
      <c r="BK712" s="4"/>
      <c r="BL712" s="6">
        <v>8.1764507491515914</v>
      </c>
      <c r="BM712" s="6"/>
      <c r="BN712" s="6"/>
      <c r="BO712" s="6"/>
      <c r="BP712" s="6"/>
      <c r="BQ712" s="6"/>
      <c r="BR712" s="6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7"/>
      <c r="CD712" s="4"/>
      <c r="CE712" s="4"/>
      <c r="CF712" s="7"/>
      <c r="CG712" s="4"/>
      <c r="CH712" s="4"/>
      <c r="CI712" s="4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</row>
    <row r="713" spans="1:158" x14ac:dyDescent="0.25">
      <c r="A713" t="s">
        <v>95</v>
      </c>
      <c r="C713" s="5">
        <v>39960</v>
      </c>
      <c r="D713" s="4"/>
      <c r="E713" s="5"/>
      <c r="F713">
        <v>159</v>
      </c>
      <c r="G713" t="s">
        <v>77</v>
      </c>
      <c r="H713" s="6">
        <v>8.1</v>
      </c>
      <c r="I713">
        <v>750</v>
      </c>
      <c r="J713" s="4">
        <f>1000000/H713/I713</f>
        <v>164.6090534979424</v>
      </c>
      <c r="K713" s="4"/>
      <c r="L713" s="7"/>
      <c r="M713" s="7"/>
      <c r="N713" s="7"/>
      <c r="O713" s="7"/>
      <c r="P713" s="7"/>
      <c r="Q713" s="7"/>
      <c r="R713" s="7"/>
      <c r="S713" s="7"/>
      <c r="T713" s="7"/>
      <c r="U713" s="4"/>
      <c r="V713" s="7"/>
      <c r="W713" s="7"/>
      <c r="X713" s="7"/>
      <c r="Y713" s="7"/>
      <c r="Z713" s="7"/>
      <c r="AA713" s="7"/>
      <c r="AB713" s="4"/>
      <c r="AC713" s="7"/>
      <c r="AD713" s="7"/>
      <c r="AE713" s="7"/>
      <c r="AF713" s="7"/>
      <c r="AG713" s="7"/>
      <c r="AH713" s="7"/>
      <c r="AI713" s="8"/>
      <c r="AJ713" s="7"/>
      <c r="AK713" s="7"/>
      <c r="AL713" s="7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7"/>
      <c r="BB713" s="4"/>
      <c r="BC713" s="4"/>
      <c r="BD713" s="4"/>
      <c r="BE713" s="7"/>
      <c r="BF713" s="7"/>
      <c r="BG713" s="6"/>
      <c r="BH713" s="4"/>
      <c r="BI713" s="4"/>
      <c r="BJ713" s="4"/>
      <c r="BK713" s="4"/>
      <c r="BL713" s="6"/>
      <c r="BM713" s="6"/>
      <c r="BN713" s="6"/>
      <c r="BO713" s="6"/>
      <c r="BP713" s="6"/>
      <c r="BQ713" s="6"/>
      <c r="BR713" s="6"/>
      <c r="BS713" s="4"/>
      <c r="BT713" s="4"/>
      <c r="BU713" s="4"/>
      <c r="BV713" s="4"/>
      <c r="BW713" s="4"/>
      <c r="BX713" s="4"/>
      <c r="BY713" s="4"/>
      <c r="BZ713" s="4"/>
      <c r="CA713" s="4"/>
      <c r="CB713" s="4">
        <v>100</v>
      </c>
      <c r="CC713" s="7">
        <v>7.8173611111111114</v>
      </c>
      <c r="CD713" s="4"/>
      <c r="CE713" s="4"/>
      <c r="CF713" s="7"/>
      <c r="CG713" s="4"/>
      <c r="CH713" s="4"/>
      <c r="CI713" s="4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</row>
    <row r="714" spans="1:158" x14ac:dyDescent="0.25">
      <c r="A714" t="s">
        <v>97</v>
      </c>
      <c r="C714" s="5">
        <v>39801</v>
      </c>
      <c r="D714" s="4">
        <v>1</v>
      </c>
      <c r="E714" s="5" t="s">
        <v>167</v>
      </c>
      <c r="F714" s="4">
        <v>0</v>
      </c>
      <c r="G714" t="s">
        <v>78</v>
      </c>
      <c r="H714" s="6">
        <v>8.1</v>
      </c>
      <c r="I714">
        <v>750</v>
      </c>
      <c r="J714" s="4">
        <f>1000000/H714/I714</f>
        <v>164.6090534979424</v>
      </c>
      <c r="K714" s="4"/>
      <c r="L714" s="7"/>
      <c r="M714" s="7"/>
      <c r="N714" s="7"/>
      <c r="O714" s="7"/>
      <c r="P714" s="7"/>
      <c r="Q714" s="7"/>
      <c r="R714" s="7"/>
      <c r="S714" s="7"/>
      <c r="T714" s="7"/>
      <c r="U714" s="4"/>
      <c r="V714" s="7"/>
      <c r="W714" s="7"/>
      <c r="X714" s="7"/>
      <c r="Y714" s="7"/>
      <c r="Z714" s="7"/>
      <c r="AA714" s="7"/>
      <c r="AB714" s="4"/>
      <c r="AC714" s="7"/>
      <c r="AD714" s="7"/>
      <c r="AE714" s="7"/>
      <c r="AF714" s="7"/>
      <c r="AG714" s="7"/>
      <c r="AH714" s="7"/>
      <c r="AI714" s="8"/>
      <c r="AJ714" s="7"/>
      <c r="AK714" s="7"/>
      <c r="AL714" s="7"/>
      <c r="AM714" s="4">
        <v>0</v>
      </c>
      <c r="AN714" s="4"/>
      <c r="AO714" s="4"/>
      <c r="AP714" s="4"/>
      <c r="AQ714" s="4">
        <v>0</v>
      </c>
      <c r="AR714" s="4"/>
      <c r="AS714" s="4"/>
      <c r="AT714" s="4"/>
      <c r="AU714" s="4"/>
      <c r="AV714" s="4"/>
      <c r="AW714" s="4"/>
      <c r="AX714" s="4">
        <v>0</v>
      </c>
      <c r="AY714" s="4">
        <v>0</v>
      </c>
      <c r="AZ714" s="4"/>
      <c r="BA714" s="7"/>
      <c r="BB714" s="4"/>
      <c r="BC714" s="4"/>
      <c r="BD714" s="4"/>
      <c r="BE714" s="7"/>
      <c r="BF714" s="7"/>
      <c r="BG714" s="6"/>
      <c r="BH714" s="4"/>
      <c r="BI714" s="4"/>
      <c r="BJ714" s="4"/>
      <c r="BK714" s="4"/>
      <c r="BL714" s="6"/>
      <c r="BM714" s="6"/>
      <c r="BN714" s="6"/>
      <c r="BO714" s="6"/>
      <c r="BP714" s="6"/>
      <c r="BQ714" s="6"/>
      <c r="BR714" s="6"/>
      <c r="BS714" s="4">
        <v>0</v>
      </c>
      <c r="BT714" s="4">
        <v>0</v>
      </c>
      <c r="BU714" s="4">
        <v>0</v>
      </c>
      <c r="BV714" s="4">
        <v>0</v>
      </c>
      <c r="BW714" s="4"/>
      <c r="BX714" s="4"/>
      <c r="BY714" s="4"/>
      <c r="BZ714" s="4"/>
      <c r="CA714" s="4">
        <v>0</v>
      </c>
      <c r="CB714" s="4"/>
      <c r="CC714" s="7"/>
      <c r="CD714" s="4"/>
      <c r="CE714" s="4"/>
      <c r="CF714" s="7"/>
      <c r="CG714" s="4"/>
      <c r="CH714" s="4"/>
      <c r="CI714" s="4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</row>
    <row r="715" spans="1:158" x14ac:dyDescent="0.25">
      <c r="A715" t="s">
        <v>97</v>
      </c>
      <c r="C715" s="5">
        <v>39819</v>
      </c>
      <c r="D715" s="4"/>
      <c r="E715" s="5"/>
      <c r="F715">
        <v>18</v>
      </c>
      <c r="G715" t="s">
        <v>78</v>
      </c>
      <c r="H715" s="6">
        <v>8.1</v>
      </c>
      <c r="I715">
        <v>750</v>
      </c>
      <c r="J715" s="4">
        <f>1000000/H715/I715</f>
        <v>164.6090534979424</v>
      </c>
      <c r="K715" s="4"/>
      <c r="L715" s="7"/>
      <c r="M715" s="6">
        <v>5.2</v>
      </c>
      <c r="N715" s="6"/>
      <c r="O715" s="6"/>
      <c r="P715" s="7"/>
      <c r="Q715" s="7"/>
      <c r="R715" s="7"/>
      <c r="S715" s="7"/>
      <c r="T715" s="7"/>
      <c r="U715" s="4"/>
      <c r="V715" s="7"/>
      <c r="W715" s="7"/>
      <c r="X715" s="7"/>
      <c r="Y715" s="7"/>
      <c r="Z715" s="7"/>
      <c r="AA715" s="7"/>
      <c r="AB715" s="4"/>
      <c r="AC715" s="7"/>
      <c r="AD715" s="7"/>
      <c r="AE715" s="7"/>
      <c r="AF715" s="7"/>
      <c r="AG715" s="7"/>
      <c r="AH715" s="7"/>
      <c r="AI715" s="8"/>
      <c r="AJ715" s="7"/>
      <c r="AK715" s="7"/>
      <c r="AL715" s="7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7"/>
      <c r="BB715" s="4"/>
      <c r="BC715" s="4"/>
      <c r="BD715" s="4"/>
      <c r="BE715" s="7"/>
      <c r="BF715" s="7"/>
      <c r="BG715" s="6"/>
      <c r="BH715" s="4"/>
      <c r="BI715" s="4"/>
      <c r="BJ715" s="4"/>
      <c r="BK715" s="4"/>
      <c r="BL715" s="6"/>
      <c r="BM715" s="6"/>
      <c r="BN715" s="6"/>
      <c r="BO715" s="6"/>
      <c r="BP715" s="6"/>
      <c r="BQ715" s="6"/>
      <c r="BR715" s="6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7"/>
      <c r="CD715" s="4"/>
      <c r="CE715" s="4"/>
      <c r="CF715" s="7"/>
      <c r="CG715" s="4"/>
      <c r="CH715" s="4"/>
      <c r="CI715" s="4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</row>
    <row r="716" spans="1:158" x14ac:dyDescent="0.25">
      <c r="A716" t="s">
        <v>97</v>
      </c>
      <c r="C716" s="5">
        <v>39820</v>
      </c>
      <c r="D716" s="4"/>
      <c r="E716" s="5"/>
      <c r="F716" s="4">
        <v>19</v>
      </c>
      <c r="G716" t="s">
        <v>78</v>
      </c>
      <c r="H716" s="6">
        <v>8.1</v>
      </c>
      <c r="I716">
        <v>750</v>
      </c>
      <c r="J716" s="4">
        <f>1000000/H716/I716</f>
        <v>164.6090534979424</v>
      </c>
      <c r="K716" s="4"/>
      <c r="L716" s="7"/>
      <c r="M716" s="7"/>
      <c r="N716" s="7"/>
      <c r="O716" s="7"/>
      <c r="P716" s="7"/>
      <c r="Q716" s="7"/>
      <c r="R716" s="7"/>
      <c r="S716" s="7"/>
      <c r="T716" s="7"/>
      <c r="U716" s="4"/>
      <c r="V716" s="7"/>
      <c r="W716" s="7"/>
      <c r="X716" s="7"/>
      <c r="Y716" s="7"/>
      <c r="Z716" s="7"/>
      <c r="AA716" s="7"/>
      <c r="AB716" s="4"/>
      <c r="AC716" s="7">
        <v>0.23812822368421052</v>
      </c>
      <c r="AD716" s="7"/>
      <c r="AE716" s="7"/>
      <c r="AF716" s="7"/>
      <c r="AG716" s="7"/>
      <c r="AH716" s="7"/>
      <c r="AI716" s="8"/>
      <c r="AJ716" s="7"/>
      <c r="AK716" s="7"/>
      <c r="AL716" s="7"/>
      <c r="AM716" s="4">
        <v>0</v>
      </c>
      <c r="AN716" s="4"/>
      <c r="AO716" s="4"/>
      <c r="AP716" s="4"/>
      <c r="AQ716" s="4">
        <v>0</v>
      </c>
      <c r="AR716" s="4"/>
      <c r="AS716" s="4"/>
      <c r="AT716" s="4"/>
      <c r="AU716" s="4"/>
      <c r="AV716" s="4"/>
      <c r="AW716" s="4"/>
      <c r="AX716" s="4">
        <v>0</v>
      </c>
      <c r="AY716" s="4">
        <v>0</v>
      </c>
      <c r="AZ716" s="4"/>
      <c r="BA716" s="7"/>
      <c r="BB716" s="4"/>
      <c r="BC716" s="4"/>
      <c r="BD716" s="4"/>
      <c r="BE716" s="7"/>
      <c r="BF716" s="7"/>
      <c r="BG716" s="6"/>
      <c r="BH716" s="4"/>
      <c r="BI716" s="4"/>
      <c r="BJ716" s="4"/>
      <c r="BK716" s="4"/>
      <c r="BL716" s="6"/>
      <c r="BM716" s="6"/>
      <c r="BN716" s="6"/>
      <c r="BO716" s="6"/>
      <c r="BP716" s="6"/>
      <c r="BQ716" s="6"/>
      <c r="BR716" s="6"/>
      <c r="BS716" s="4">
        <v>0</v>
      </c>
      <c r="BT716" s="4">
        <v>0</v>
      </c>
      <c r="BU716" s="4">
        <v>0</v>
      </c>
      <c r="BV716" s="4">
        <v>0</v>
      </c>
      <c r="BW716" s="4"/>
      <c r="BX716" s="4"/>
      <c r="BY716" s="4"/>
      <c r="BZ716" s="4"/>
      <c r="CA716" s="4">
        <v>0</v>
      </c>
      <c r="CB716" s="4"/>
      <c r="CC716" s="7"/>
      <c r="CD716" s="4"/>
      <c r="CE716" s="4"/>
      <c r="CF716" s="7"/>
      <c r="CG716" s="4"/>
      <c r="CH716" s="4"/>
      <c r="CI716" s="4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</row>
    <row r="717" spans="1:158" x14ac:dyDescent="0.25">
      <c r="A717" t="s">
        <v>97</v>
      </c>
      <c r="C717" s="5">
        <v>39824</v>
      </c>
      <c r="D717" s="4">
        <v>4</v>
      </c>
      <c r="E717" t="s">
        <v>168</v>
      </c>
      <c r="F717">
        <v>23</v>
      </c>
      <c r="G717" t="s">
        <v>78</v>
      </c>
      <c r="H717" s="6">
        <v>8.1</v>
      </c>
      <c r="I717">
        <v>750</v>
      </c>
      <c r="J717" s="4">
        <f>1000000/H717/I717</f>
        <v>164.6090534979424</v>
      </c>
      <c r="K717" s="4"/>
      <c r="L717" s="7"/>
      <c r="M717" s="7"/>
      <c r="N717" s="7"/>
      <c r="O717" s="7"/>
      <c r="P717" s="7"/>
      <c r="Q717" s="7"/>
      <c r="R717" s="7"/>
      <c r="S717" s="7"/>
      <c r="T717" s="7"/>
      <c r="U717" s="4"/>
      <c r="V717" s="7"/>
      <c r="W717" s="7"/>
      <c r="X717" s="7"/>
      <c r="Y717" s="7"/>
      <c r="Z717" s="7"/>
      <c r="AA717" s="7"/>
      <c r="AB717" s="4"/>
      <c r="AC717" s="7"/>
      <c r="AD717" s="7"/>
      <c r="AE717" s="7"/>
      <c r="AF717" s="7"/>
      <c r="AG717" s="7"/>
      <c r="AH717" s="7"/>
      <c r="AI717" s="8"/>
      <c r="AJ717" s="7"/>
      <c r="AK717" s="7"/>
      <c r="AL717" s="7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7"/>
      <c r="BB717" s="4"/>
      <c r="BC717" s="4"/>
      <c r="BD717" s="4"/>
      <c r="BE717" s="7"/>
      <c r="BF717" s="7"/>
      <c r="BG717" s="6"/>
      <c r="BH717" s="4"/>
      <c r="BI717" s="4"/>
      <c r="BJ717" s="4"/>
      <c r="BK717" s="4"/>
      <c r="BL717" s="6"/>
      <c r="BM717" s="6"/>
      <c r="BN717" s="6"/>
      <c r="BO717" s="6"/>
      <c r="BP717" s="6"/>
      <c r="BQ717" s="6"/>
      <c r="BR717" s="6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7"/>
      <c r="CD717" s="4"/>
      <c r="CE717" s="4"/>
      <c r="CF717" s="7"/>
      <c r="CG717" s="4"/>
      <c r="CH717" s="4"/>
      <c r="CI717" s="4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</row>
    <row r="718" spans="1:158" x14ac:dyDescent="0.25">
      <c r="A718" t="s">
        <v>97</v>
      </c>
      <c r="C718" s="5">
        <v>39827</v>
      </c>
      <c r="D718" s="4"/>
      <c r="E718" s="5"/>
      <c r="F718">
        <v>26</v>
      </c>
      <c r="G718" t="s">
        <v>78</v>
      </c>
      <c r="H718" s="6">
        <v>8.1</v>
      </c>
      <c r="I718">
        <v>750</v>
      </c>
      <c r="J718" s="4">
        <f>1000000/H718/I718</f>
        <v>164.6090534979424</v>
      </c>
      <c r="K718" s="4"/>
      <c r="L718" s="7"/>
      <c r="M718" s="6">
        <v>7.75</v>
      </c>
      <c r="N718" s="6"/>
      <c r="O718" s="6"/>
      <c r="P718" s="7"/>
      <c r="Q718" s="7"/>
      <c r="R718" s="7"/>
      <c r="S718" s="7"/>
      <c r="T718" s="7"/>
      <c r="U718" s="4"/>
      <c r="V718" s="7"/>
      <c r="W718" s="7"/>
      <c r="X718" s="7"/>
      <c r="Y718" s="7"/>
      <c r="Z718" s="7"/>
      <c r="AA718" s="7"/>
      <c r="AB718" s="4"/>
      <c r="AC718" s="7"/>
      <c r="AD718" s="7"/>
      <c r="AE718" s="7"/>
      <c r="AF718" s="7"/>
      <c r="AG718" s="7"/>
      <c r="AH718" s="7"/>
      <c r="AI718" s="8"/>
      <c r="AJ718" s="7"/>
      <c r="AK718" s="7"/>
      <c r="AL718" s="7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7"/>
      <c r="BB718" s="4"/>
      <c r="BC718" s="4"/>
      <c r="BD718" s="4"/>
      <c r="BE718" s="7"/>
      <c r="BF718" s="7"/>
      <c r="BG718" s="6"/>
      <c r="BH718" s="4"/>
      <c r="BI718" s="4"/>
      <c r="BJ718" s="4"/>
      <c r="BK718" s="4"/>
      <c r="BL718" s="6"/>
      <c r="BM718" s="6"/>
      <c r="BN718" s="6"/>
      <c r="BO718" s="6"/>
      <c r="BP718" s="6"/>
      <c r="BQ718" s="6"/>
      <c r="BR718" s="6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7"/>
      <c r="CD718" s="4"/>
      <c r="CE718" s="4"/>
      <c r="CF718" s="7"/>
      <c r="CG718" s="4"/>
      <c r="CH718" s="4"/>
      <c r="CI718" s="4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</row>
    <row r="719" spans="1:158" x14ac:dyDescent="0.25">
      <c r="A719" t="s">
        <v>97</v>
      </c>
      <c r="C719" s="5">
        <v>39833</v>
      </c>
      <c r="D719" s="4"/>
      <c r="E719" s="5"/>
      <c r="F719" s="4">
        <v>32</v>
      </c>
      <c r="G719" t="s">
        <v>78</v>
      </c>
      <c r="H719" s="6">
        <v>8.1</v>
      </c>
      <c r="I719">
        <v>750</v>
      </c>
      <c r="J719" s="4">
        <f>1000000/H719/I719</f>
        <v>164.6090534979424</v>
      </c>
      <c r="K719" s="4"/>
      <c r="L719" s="7"/>
      <c r="M719" s="6">
        <v>10.15</v>
      </c>
      <c r="N719" s="6"/>
      <c r="O719" s="6"/>
      <c r="P719" s="7"/>
      <c r="Q719" s="7"/>
      <c r="R719" s="7"/>
      <c r="S719" s="7"/>
      <c r="T719" s="7"/>
      <c r="U719" s="4"/>
      <c r="V719" s="7"/>
      <c r="W719" s="7"/>
      <c r="X719" s="7"/>
      <c r="Y719" s="7"/>
      <c r="Z719" s="7"/>
      <c r="AA719" s="7"/>
      <c r="AB719" s="4">
        <v>54.991094981809184</v>
      </c>
      <c r="AC719" s="7">
        <v>0.91988746105716857</v>
      </c>
      <c r="AD719" s="7"/>
      <c r="AE719" s="7"/>
      <c r="AF719" s="7"/>
      <c r="AG719" s="7"/>
      <c r="AH719" s="7"/>
      <c r="AI719" s="8">
        <f>AC719/AB719</f>
        <v>1.6727934974953007E-2</v>
      </c>
      <c r="AJ719" s="7"/>
      <c r="AK719" s="7"/>
      <c r="AL719" s="7"/>
      <c r="AM719" s="4">
        <v>0</v>
      </c>
      <c r="AN719" s="4"/>
      <c r="AO719" s="4"/>
      <c r="AP719" s="4"/>
      <c r="AQ719" s="4">
        <v>0</v>
      </c>
      <c r="AR719" s="4"/>
      <c r="AS719" s="4"/>
      <c r="AT719" s="4"/>
      <c r="AU719" s="4"/>
      <c r="AV719" s="4"/>
      <c r="AW719" s="4"/>
      <c r="AX719" s="4">
        <v>0</v>
      </c>
      <c r="AY719" s="4">
        <v>0</v>
      </c>
      <c r="AZ719" s="4"/>
      <c r="BA719" s="7"/>
      <c r="BB719" s="4"/>
      <c r="BC719" s="4">
        <f>U719+AB719+AZ719</f>
        <v>54.991094981809184</v>
      </c>
      <c r="BD719" s="4"/>
      <c r="BE719" s="7">
        <f>AZ719/BC719</f>
        <v>0</v>
      </c>
      <c r="BF719" s="7"/>
      <c r="BG719" s="6"/>
      <c r="BH719" s="4"/>
      <c r="BI719" s="4"/>
      <c r="BJ719" s="4"/>
      <c r="BK719" s="4"/>
      <c r="BL719" s="6"/>
      <c r="BM719" s="6"/>
      <c r="BN719" s="6"/>
      <c r="BO719" s="6"/>
      <c r="BP719" s="7">
        <f>U719/BC719</f>
        <v>0</v>
      </c>
      <c r="BQ719" s="7">
        <f>AB719/BC719</f>
        <v>1</v>
      </c>
      <c r="BR719" s="7">
        <f>AZ719/BC719</f>
        <v>0</v>
      </c>
      <c r="BS719" s="4">
        <v>0</v>
      </c>
      <c r="BT719" s="4">
        <v>0</v>
      </c>
      <c r="BU719" s="4">
        <v>0</v>
      </c>
      <c r="BV719" s="4">
        <v>0</v>
      </c>
      <c r="BW719" s="4"/>
      <c r="BX719" s="4"/>
      <c r="BY719" s="4"/>
      <c r="BZ719" s="4"/>
      <c r="CA719" s="4">
        <v>0</v>
      </c>
      <c r="CB719" s="4"/>
      <c r="CC719" s="7"/>
      <c r="CD719" s="4"/>
      <c r="CE719" s="4"/>
      <c r="CF719" s="7"/>
      <c r="CG719" s="4"/>
      <c r="CH719" s="4"/>
      <c r="CI719" s="4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</row>
    <row r="720" spans="1:158" x14ac:dyDescent="0.25">
      <c r="A720" t="s">
        <v>97</v>
      </c>
      <c r="C720" s="5">
        <v>39840</v>
      </c>
      <c r="D720" s="4"/>
      <c r="E720" s="5"/>
      <c r="F720">
        <v>39</v>
      </c>
      <c r="G720" t="s">
        <v>78</v>
      </c>
      <c r="H720" s="6">
        <v>8.1</v>
      </c>
      <c r="I720">
        <v>750</v>
      </c>
      <c r="J720" s="4">
        <f>1000000/H720/I720</f>
        <v>164.6090534979424</v>
      </c>
      <c r="K720" s="4"/>
      <c r="L720" s="7"/>
      <c r="M720" s="6">
        <v>13.75</v>
      </c>
      <c r="N720" s="6"/>
      <c r="O720" s="6"/>
      <c r="P720" s="7"/>
      <c r="Q720" s="7"/>
      <c r="R720" s="7"/>
      <c r="S720" s="7"/>
      <c r="T720" s="7"/>
      <c r="U720" s="4"/>
      <c r="V720" s="7"/>
      <c r="W720" s="7"/>
      <c r="X720" s="7"/>
      <c r="Y720" s="7"/>
      <c r="Z720" s="7"/>
      <c r="AA720" s="7"/>
      <c r="AB720" s="4"/>
      <c r="AC720" s="7"/>
      <c r="AD720" s="7"/>
      <c r="AE720" s="7"/>
      <c r="AF720" s="7"/>
      <c r="AG720" s="7"/>
      <c r="AH720" s="7"/>
      <c r="AI720" s="8"/>
      <c r="AJ720" s="7"/>
      <c r="AK720" s="7"/>
      <c r="AL720" s="7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7"/>
      <c r="BB720" s="4"/>
      <c r="BC720" s="4"/>
      <c r="BD720" s="4"/>
      <c r="BE720" s="7"/>
      <c r="BF720" s="7"/>
      <c r="BG720" s="6"/>
      <c r="BH720" s="4"/>
      <c r="BI720" s="4"/>
      <c r="BJ720" s="4"/>
      <c r="BK720" s="4"/>
      <c r="BL720" s="6"/>
      <c r="BM720" s="6"/>
      <c r="BN720" s="6"/>
      <c r="BO720" s="6"/>
      <c r="BP720" s="6"/>
      <c r="BQ720" s="6"/>
      <c r="BR720" s="6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7"/>
      <c r="CD720" s="4"/>
      <c r="CE720" s="4"/>
      <c r="CF720" s="7"/>
      <c r="CG720" s="4"/>
      <c r="CH720" s="4"/>
      <c r="CI720" s="4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</row>
    <row r="721" spans="1:158" x14ac:dyDescent="0.25">
      <c r="A721" t="s">
        <v>97</v>
      </c>
      <c r="C721" s="5">
        <v>39848</v>
      </c>
      <c r="D721" s="4"/>
      <c r="E721" s="5"/>
      <c r="F721" s="4">
        <v>47</v>
      </c>
      <c r="G721" t="s">
        <v>78</v>
      </c>
      <c r="H721" s="6">
        <v>8.1</v>
      </c>
      <c r="I721">
        <v>750</v>
      </c>
      <c r="J721" s="4">
        <f>1000000/H721/I721</f>
        <v>164.6090534979424</v>
      </c>
      <c r="K721" s="4"/>
      <c r="L721" s="7"/>
      <c r="M721" s="6">
        <v>15.25</v>
      </c>
      <c r="N721" s="6"/>
      <c r="O721" s="6"/>
      <c r="P721" s="7"/>
      <c r="Q721" s="7"/>
      <c r="R721" s="7"/>
      <c r="S721" s="7"/>
      <c r="T721" s="7"/>
      <c r="U721" s="4">
        <v>136.06665830066922</v>
      </c>
      <c r="V721" s="7"/>
      <c r="W721" s="7"/>
      <c r="X721" s="7"/>
      <c r="Y721" s="7"/>
      <c r="Z721" s="7"/>
      <c r="AA721" s="7"/>
      <c r="AB721" s="4">
        <v>119.4048806220986</v>
      </c>
      <c r="AC721" s="7">
        <v>2.4165259136073955</v>
      </c>
      <c r="AD721" s="7"/>
      <c r="AE721" s="7"/>
      <c r="AF721" s="7"/>
      <c r="AG721" s="7"/>
      <c r="AH721" s="7"/>
      <c r="AI721" s="8">
        <f>AC721/AB721</f>
        <v>2.023808324263893E-2</v>
      </c>
      <c r="AJ721" s="7"/>
      <c r="AK721" s="7"/>
      <c r="AL721" s="7"/>
      <c r="AM721" s="4">
        <v>5.1924082765622028</v>
      </c>
      <c r="AN721" s="4"/>
      <c r="AO721" s="4"/>
      <c r="AP721" s="4"/>
      <c r="AQ721" s="4">
        <v>0</v>
      </c>
      <c r="AR721" s="4"/>
      <c r="AS721" s="4"/>
      <c r="AT721" s="4"/>
      <c r="AU721" s="4"/>
      <c r="AV721" s="4"/>
      <c r="AW721" s="4"/>
      <c r="AX721" s="4">
        <v>0</v>
      </c>
      <c r="AY721" s="4">
        <v>0</v>
      </c>
      <c r="AZ721" s="4">
        <v>5.1924082765622028</v>
      </c>
      <c r="BA721" s="7"/>
      <c r="BB721" s="4"/>
      <c r="BC721" s="4">
        <f>U721+AB721+AZ721</f>
        <v>260.66394719933004</v>
      </c>
      <c r="BD721" s="4"/>
      <c r="BE721" s="7">
        <f>AZ721/BC721</f>
        <v>1.9919932665607806E-2</v>
      </c>
      <c r="BF721" s="7"/>
      <c r="BG721" s="6"/>
      <c r="BH721" s="4"/>
      <c r="BI721" s="4"/>
      <c r="BJ721" s="4"/>
      <c r="BK721" s="4"/>
      <c r="BL721" s="6"/>
      <c r="BM721" s="6"/>
      <c r="BN721" s="6"/>
      <c r="BO721" s="6"/>
      <c r="BP721" s="7">
        <f>U721/BC721</f>
        <v>0.52200029870881559</v>
      </c>
      <c r="BQ721" s="7">
        <f>AB721/BC721</f>
        <v>0.45807976862557653</v>
      </c>
      <c r="BR721" s="7">
        <f>AZ721/BC721</f>
        <v>1.9919932665607806E-2</v>
      </c>
      <c r="BS721" s="4">
        <v>82.03885604814613</v>
      </c>
      <c r="BT721" s="4">
        <v>82.03885604814613</v>
      </c>
      <c r="BU721" s="4">
        <v>0</v>
      </c>
      <c r="BV721" s="4">
        <v>0</v>
      </c>
      <c r="BW721" s="4"/>
      <c r="BX721" s="4"/>
      <c r="BY721" s="4"/>
      <c r="BZ721" s="4"/>
      <c r="CA721" s="4">
        <v>0</v>
      </c>
      <c r="CB721" s="4"/>
      <c r="CC721" s="7"/>
      <c r="CD721" s="4"/>
      <c r="CE721" s="4"/>
      <c r="CF721" s="7"/>
      <c r="CG721" s="4"/>
      <c r="CH721" s="4"/>
      <c r="CI721" s="4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</row>
    <row r="722" spans="1:158" x14ac:dyDescent="0.25">
      <c r="A722" t="s">
        <v>97</v>
      </c>
      <c r="C722" s="5">
        <v>39849</v>
      </c>
      <c r="D722" s="4">
        <v>5</v>
      </c>
      <c r="E722" t="s">
        <v>164</v>
      </c>
      <c r="F722">
        <v>48</v>
      </c>
      <c r="G722" t="s">
        <v>78</v>
      </c>
      <c r="H722" s="6">
        <v>8.1</v>
      </c>
      <c r="I722">
        <v>750</v>
      </c>
      <c r="J722" s="4">
        <f>1000000/H722/I722</f>
        <v>164.6090534979424</v>
      </c>
      <c r="K722" s="4"/>
      <c r="L722" s="7"/>
      <c r="M722" s="7"/>
      <c r="N722" s="7"/>
      <c r="O722" s="7"/>
      <c r="P722" s="7"/>
      <c r="Q722" s="7"/>
      <c r="R722" s="7"/>
      <c r="S722" s="7"/>
      <c r="T722" s="7"/>
      <c r="U722" s="4"/>
      <c r="V722" s="7"/>
      <c r="W722" s="7"/>
      <c r="X722" s="7"/>
      <c r="Y722" s="7"/>
      <c r="Z722" s="7"/>
      <c r="AA722" s="7"/>
      <c r="AB722" s="4"/>
      <c r="AC722" s="7"/>
      <c r="AD722" s="7"/>
      <c r="AE722" s="7"/>
      <c r="AF722" s="7"/>
      <c r="AG722" s="7"/>
      <c r="AH722" s="7"/>
      <c r="AI722" s="8"/>
      <c r="AJ722" s="7"/>
      <c r="AK722" s="7"/>
      <c r="AL722" s="7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7"/>
      <c r="BB722" s="4"/>
      <c r="BC722" s="4"/>
      <c r="BD722" s="4"/>
      <c r="BE722" s="7"/>
      <c r="BF722" s="7"/>
      <c r="BG722" s="6"/>
      <c r="BH722" s="4"/>
      <c r="BI722" s="4"/>
      <c r="BJ722" s="4"/>
      <c r="BK722" s="4"/>
      <c r="BL722" s="6"/>
      <c r="BM722" s="6"/>
      <c r="BN722" s="6"/>
      <c r="BO722" s="6"/>
      <c r="BP722" s="6"/>
      <c r="BQ722" s="6"/>
      <c r="BR722" s="6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7"/>
      <c r="CD722" s="4"/>
      <c r="CE722" s="4"/>
      <c r="CF722" s="7"/>
      <c r="CG722" s="4"/>
      <c r="CH722" s="4"/>
      <c r="CI722" s="4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</row>
    <row r="723" spans="1:158" x14ac:dyDescent="0.25">
      <c r="A723" t="s">
        <v>97</v>
      </c>
      <c r="C723" s="5">
        <v>39854</v>
      </c>
      <c r="D723" s="4"/>
      <c r="E723" s="5"/>
      <c r="F723">
        <v>53</v>
      </c>
      <c r="G723" t="s">
        <v>78</v>
      </c>
      <c r="H723" s="6">
        <v>8.1</v>
      </c>
      <c r="I723">
        <v>750</v>
      </c>
      <c r="J723" s="4">
        <f>1000000/H723/I723</f>
        <v>164.6090534979424</v>
      </c>
      <c r="K723" s="4"/>
      <c r="L723" s="7"/>
      <c r="M723" s="6">
        <v>17.05</v>
      </c>
      <c r="N723" s="6"/>
      <c r="O723" s="6"/>
      <c r="P723" s="7"/>
      <c r="Q723" s="7"/>
      <c r="R723" s="7"/>
      <c r="S723" s="7"/>
      <c r="T723" s="7"/>
      <c r="U723" s="4"/>
      <c r="V723" s="7"/>
      <c r="W723" s="7"/>
      <c r="X723" s="7"/>
      <c r="Y723" s="7"/>
      <c r="Z723" s="7"/>
      <c r="AA723" s="7"/>
      <c r="AB723" s="4"/>
      <c r="AC723" s="7"/>
      <c r="AD723" s="7"/>
      <c r="AE723" s="7"/>
      <c r="AF723" s="7"/>
      <c r="AG723" s="7"/>
      <c r="AH723" s="7"/>
      <c r="AI723" s="8"/>
      <c r="AJ723" s="7"/>
      <c r="AK723" s="7"/>
      <c r="AL723" s="7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7"/>
      <c r="BB723" s="4"/>
      <c r="BC723" s="4"/>
      <c r="BD723" s="4"/>
      <c r="BE723" s="7"/>
      <c r="BF723" s="7"/>
      <c r="BG723" s="6"/>
      <c r="BH723" s="4"/>
      <c r="BI723" s="4"/>
      <c r="BJ723" s="4"/>
      <c r="BK723" s="4"/>
      <c r="BL723" s="6"/>
      <c r="BM723" s="6"/>
      <c r="BN723" s="6"/>
      <c r="BO723" s="6"/>
      <c r="BP723" s="6"/>
      <c r="BQ723" s="6"/>
      <c r="BR723" s="6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7"/>
      <c r="CD723" s="4"/>
      <c r="CE723" s="4"/>
      <c r="CF723" s="7"/>
      <c r="CG723" s="4"/>
      <c r="CH723" s="4"/>
      <c r="CI723" s="4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</row>
    <row r="724" spans="1:158" x14ac:dyDescent="0.25">
      <c r="A724" t="s">
        <v>97</v>
      </c>
      <c r="C724" s="5">
        <v>39860</v>
      </c>
      <c r="D724" s="4">
        <v>6</v>
      </c>
      <c r="E724" s="5" t="s">
        <v>183</v>
      </c>
      <c r="F724" s="4">
        <v>59</v>
      </c>
      <c r="G724" t="s">
        <v>78</v>
      </c>
      <c r="H724" s="6">
        <v>8.1</v>
      </c>
      <c r="I724">
        <v>750</v>
      </c>
      <c r="J724" s="4">
        <f>1000000/H724/I724</f>
        <v>164.6090534979424</v>
      </c>
      <c r="K724" s="4"/>
      <c r="L724" s="7"/>
      <c r="M724" s="6">
        <v>15.85</v>
      </c>
      <c r="N724" s="6"/>
      <c r="O724" s="6"/>
      <c r="P724" s="7"/>
      <c r="Q724" s="7"/>
      <c r="R724" s="7"/>
      <c r="S724" s="7"/>
      <c r="T724" s="7"/>
      <c r="U724" s="4">
        <v>275.35024888489176</v>
      </c>
      <c r="V724" s="7"/>
      <c r="W724" s="7"/>
      <c r="X724" s="7"/>
      <c r="Y724" s="7"/>
      <c r="Z724" s="7"/>
      <c r="AA724" s="7"/>
      <c r="AB724" s="4">
        <v>179.79200121749301</v>
      </c>
      <c r="AC724" s="7">
        <v>4.4694901983924558</v>
      </c>
      <c r="AD724" s="7"/>
      <c r="AE724" s="7"/>
      <c r="AF724" s="7"/>
      <c r="AG724" s="7"/>
      <c r="AH724" s="7"/>
      <c r="AI724" s="8">
        <f>AC724/AB724</f>
        <v>2.4859227152078629E-2</v>
      </c>
      <c r="AJ724" s="7"/>
      <c r="AK724" s="7"/>
      <c r="AL724" s="7"/>
      <c r="AM724" s="4">
        <v>1.8349573873894514</v>
      </c>
      <c r="AN724" s="4"/>
      <c r="AO724" s="4"/>
      <c r="AP724" s="4"/>
      <c r="AQ724" s="4">
        <v>0.77839352689456476</v>
      </c>
      <c r="AR724" s="4"/>
      <c r="AS724" s="4"/>
      <c r="AT724" s="4"/>
      <c r="AU724" s="4"/>
      <c r="AV724" s="4"/>
      <c r="AW724" s="4"/>
      <c r="AX724" s="4">
        <v>0</v>
      </c>
      <c r="AY724" s="4">
        <v>0</v>
      </c>
      <c r="AZ724" s="4">
        <v>2.6133509142840161</v>
      </c>
      <c r="BA724" s="7"/>
      <c r="BB724" s="4"/>
      <c r="BC724" s="4">
        <f>U724+AB724+AZ724</f>
        <v>457.75560101666878</v>
      </c>
      <c r="BD724" s="4"/>
      <c r="BE724" s="7">
        <f>AZ724/BC724</f>
        <v>5.7090528405983462E-3</v>
      </c>
      <c r="BF724" s="7"/>
      <c r="BG724" s="6"/>
      <c r="BH724" s="4"/>
      <c r="BI724" s="4"/>
      <c r="BJ724" s="4"/>
      <c r="BK724" s="4"/>
      <c r="BL724" s="6"/>
      <c r="BM724" s="6"/>
      <c r="BN724" s="6"/>
      <c r="BO724" s="6"/>
      <c r="BP724" s="7">
        <f>U724/BC724</f>
        <v>0.60152240250767597</v>
      </c>
      <c r="BQ724" s="7">
        <f>AB724/BC724</f>
        <v>0.39276854465172573</v>
      </c>
      <c r="BR724" s="7">
        <f>AZ724/BC724</f>
        <v>5.7090528405983462E-3</v>
      </c>
      <c r="BS724" s="4">
        <v>56.226114096805446</v>
      </c>
      <c r="BT724" s="4">
        <v>49.6106210950323</v>
      </c>
      <c r="BU724" s="4">
        <v>6.6154930017731424</v>
      </c>
      <c r="BV724" s="4">
        <v>0</v>
      </c>
      <c r="BW724" s="4"/>
      <c r="BX724" s="4"/>
      <c r="BY724" s="4"/>
      <c r="BZ724" s="4"/>
      <c r="CA724" s="4">
        <v>0</v>
      </c>
      <c r="CB724" s="4"/>
      <c r="CC724" s="7"/>
      <c r="CD724" s="4"/>
      <c r="CE724" s="4"/>
      <c r="CF724" s="7"/>
      <c r="CG724" s="4"/>
      <c r="CH724" s="4"/>
      <c r="CI724" s="4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</row>
    <row r="725" spans="1:158" x14ac:dyDescent="0.25">
      <c r="A725" t="s">
        <v>97</v>
      </c>
      <c r="C725" s="5">
        <v>39869</v>
      </c>
      <c r="D725" s="4"/>
      <c r="E725" s="5"/>
      <c r="F725">
        <v>68</v>
      </c>
      <c r="G725" t="s">
        <v>78</v>
      </c>
      <c r="H725" s="6">
        <v>8.1</v>
      </c>
      <c r="I725">
        <v>750</v>
      </c>
      <c r="J725" s="4">
        <f>1000000/H725/I725</f>
        <v>164.6090534979424</v>
      </c>
      <c r="K725" s="4"/>
      <c r="L725" s="7"/>
      <c r="M725" s="6">
        <v>19.95</v>
      </c>
      <c r="N725" s="6"/>
      <c r="O725" s="6"/>
      <c r="P725" s="7"/>
      <c r="Q725" s="7"/>
      <c r="R725" s="7"/>
      <c r="S725" s="7"/>
      <c r="T725" s="7"/>
      <c r="U725" s="4"/>
      <c r="V725" s="7"/>
      <c r="W725" s="7"/>
      <c r="X725" s="7"/>
      <c r="Y725" s="7"/>
      <c r="Z725" s="7"/>
      <c r="AA725" s="7"/>
      <c r="AB725" s="4"/>
      <c r="AC725" s="7"/>
      <c r="AD725" s="7"/>
      <c r="AE725" s="7"/>
      <c r="AF725" s="7"/>
      <c r="AG725" s="7"/>
      <c r="AH725" s="7"/>
      <c r="AI725" s="8"/>
      <c r="AJ725" s="7"/>
      <c r="AK725" s="7"/>
      <c r="AL725" s="7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7"/>
      <c r="BB725" s="4"/>
      <c r="BC725" s="4"/>
      <c r="BD725" s="4"/>
      <c r="BE725" s="7"/>
      <c r="BF725" s="7"/>
      <c r="BG725" s="6"/>
      <c r="BH725" s="4"/>
      <c r="BI725" s="4"/>
      <c r="BJ725" s="4"/>
      <c r="BK725" s="4"/>
      <c r="BL725" s="6"/>
      <c r="BM725" s="6"/>
      <c r="BN725" s="6"/>
      <c r="BO725" s="6"/>
      <c r="BP725" s="6"/>
      <c r="BQ725" s="6"/>
      <c r="BR725" s="6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7"/>
      <c r="CD725" s="4"/>
      <c r="CE725" s="4"/>
      <c r="CF725" s="7"/>
      <c r="CG725" s="4"/>
      <c r="CH725" s="4"/>
      <c r="CI725" s="4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</row>
    <row r="726" spans="1:158" x14ac:dyDescent="0.25">
      <c r="A726" t="s">
        <v>97</v>
      </c>
      <c r="C726" s="5">
        <v>39874</v>
      </c>
      <c r="D726" s="4"/>
      <c r="E726" s="5"/>
      <c r="F726">
        <v>73</v>
      </c>
      <c r="G726" t="s">
        <v>78</v>
      </c>
      <c r="H726" s="6">
        <v>8.1</v>
      </c>
      <c r="I726">
        <v>750</v>
      </c>
      <c r="J726" s="4">
        <f>1000000/H726/I726</f>
        <v>164.6090534979424</v>
      </c>
      <c r="K726" s="4"/>
      <c r="L726" s="7"/>
      <c r="M726" s="6">
        <v>20.45</v>
      </c>
      <c r="N726" s="6"/>
      <c r="O726" s="6"/>
      <c r="P726" s="7"/>
      <c r="Q726" s="7"/>
      <c r="R726" s="7"/>
      <c r="S726" s="7"/>
      <c r="T726" s="7"/>
      <c r="U726" s="4"/>
      <c r="V726" s="7"/>
      <c r="W726" s="7"/>
      <c r="X726" s="7"/>
      <c r="Y726" s="7"/>
      <c r="Z726" s="7"/>
      <c r="AA726" s="7"/>
      <c r="AB726" s="4"/>
      <c r="AC726" s="7"/>
      <c r="AD726" s="7"/>
      <c r="AE726" s="7"/>
      <c r="AF726" s="7"/>
      <c r="AG726" s="7"/>
      <c r="AH726" s="7"/>
      <c r="AI726" s="8"/>
      <c r="AJ726" s="7"/>
      <c r="AK726" s="7"/>
      <c r="AL726" s="7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7"/>
      <c r="BB726" s="4"/>
      <c r="BC726" s="4"/>
      <c r="BD726" s="4"/>
      <c r="BE726" s="7"/>
      <c r="BF726" s="7"/>
      <c r="BG726" s="6"/>
      <c r="BH726" s="4"/>
      <c r="BI726" s="4"/>
      <c r="BJ726" s="4"/>
      <c r="BK726" s="4"/>
      <c r="BL726" s="6"/>
      <c r="BM726" s="6"/>
      <c r="BN726" s="6"/>
      <c r="BO726" s="6"/>
      <c r="BP726" s="6"/>
      <c r="BQ726" s="6"/>
      <c r="BR726" s="6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7"/>
      <c r="CD726" s="4"/>
      <c r="CE726" s="4"/>
      <c r="CF726" s="7"/>
      <c r="CG726" s="4"/>
      <c r="CH726" s="4"/>
      <c r="CI726" s="4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</row>
    <row r="727" spans="1:158" x14ac:dyDescent="0.25">
      <c r="A727" t="s">
        <v>97</v>
      </c>
      <c r="C727" s="5">
        <v>39876</v>
      </c>
      <c r="D727" s="4"/>
      <c r="E727" s="5"/>
      <c r="F727" s="4">
        <v>75</v>
      </c>
      <c r="G727" t="s">
        <v>78</v>
      </c>
      <c r="H727" s="6">
        <v>8.1</v>
      </c>
      <c r="I727">
        <v>750</v>
      </c>
      <c r="J727" s="4">
        <f>1000000/H727/I727</f>
        <v>164.6090534979424</v>
      </c>
      <c r="K727" s="4"/>
      <c r="L727" s="7"/>
      <c r="M727" s="7"/>
      <c r="N727" s="7"/>
      <c r="O727" s="7"/>
      <c r="P727" s="7"/>
      <c r="Q727" s="7"/>
      <c r="R727" s="7"/>
      <c r="S727" s="7"/>
      <c r="T727" s="7"/>
      <c r="U727" s="4">
        <v>449.37101707667978</v>
      </c>
      <c r="V727" s="7"/>
      <c r="W727" s="7"/>
      <c r="X727" s="7"/>
      <c r="Y727" s="7"/>
      <c r="Z727" s="7"/>
      <c r="AA727" s="7"/>
      <c r="AB727" s="4">
        <v>232.27271937577683</v>
      </c>
      <c r="AC727" s="7">
        <v>3.1557873096409028</v>
      </c>
      <c r="AD727" s="7"/>
      <c r="AE727" s="7"/>
      <c r="AF727" s="7"/>
      <c r="AG727" s="7"/>
      <c r="AH727" s="7"/>
      <c r="AI727" s="8">
        <f>AC727/AB727</f>
        <v>1.3586560307736304E-2</v>
      </c>
      <c r="AJ727" s="7"/>
      <c r="AK727" s="7"/>
      <c r="AL727" s="7"/>
      <c r="AM727" s="4">
        <v>19.363172481008988</v>
      </c>
      <c r="AN727" s="4"/>
      <c r="AO727" s="4"/>
      <c r="AP727" s="4"/>
      <c r="AQ727" s="4">
        <v>6.0568350298089628</v>
      </c>
      <c r="AR727" s="4"/>
      <c r="AS727" s="4"/>
      <c r="AT727" s="4"/>
      <c r="AU727" s="4"/>
      <c r="AV727" s="4"/>
      <c r="AW727" s="4"/>
      <c r="AX727" s="4">
        <v>0</v>
      </c>
      <c r="AY727" s="4">
        <v>0</v>
      </c>
      <c r="AZ727" s="4">
        <v>25.42000751081795</v>
      </c>
      <c r="BA727" s="7"/>
      <c r="BB727" s="4"/>
      <c r="BC727" s="4">
        <f>U727+AB727+AZ727</f>
        <v>707.06374396327453</v>
      </c>
      <c r="BD727" s="4"/>
      <c r="BE727" s="7">
        <f>AZ727/BC727</f>
        <v>3.5951507523681321E-2</v>
      </c>
      <c r="BF727" s="7"/>
      <c r="BG727" s="6"/>
      <c r="BH727" s="4"/>
      <c r="BI727" s="4"/>
      <c r="BJ727" s="4"/>
      <c r="BK727" s="4"/>
      <c r="BL727" s="6"/>
      <c r="BM727" s="6"/>
      <c r="BN727" s="6"/>
      <c r="BO727" s="6"/>
      <c r="BP727" s="7">
        <f>U727/BC727</f>
        <v>0.63554526860313809</v>
      </c>
      <c r="BQ727" s="7">
        <f>AB727/BC727</f>
        <v>0.32850322387318059</v>
      </c>
      <c r="BR727" s="7">
        <f>AZ727/BC727</f>
        <v>3.5951507523681321E-2</v>
      </c>
      <c r="BS727" s="4">
        <v>270.41199255479052</v>
      </c>
      <c r="BT727" s="4">
        <v>265.28863800159542</v>
      </c>
      <c r="BU727" s="4">
        <v>5.1233545531951128</v>
      </c>
      <c r="BV727" s="4">
        <v>0</v>
      </c>
      <c r="BW727" s="4"/>
      <c r="BX727" s="4"/>
      <c r="BY727" s="4"/>
      <c r="BZ727" s="4"/>
      <c r="CA727" s="4">
        <v>0</v>
      </c>
      <c r="CB727" s="4"/>
      <c r="CC727" s="7"/>
      <c r="CD727" s="4"/>
      <c r="CE727" s="4"/>
      <c r="CF727" s="7"/>
      <c r="CG727" s="4"/>
      <c r="CH727" s="4"/>
      <c r="CI727" s="4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</row>
    <row r="728" spans="1:158" x14ac:dyDescent="0.25">
      <c r="A728" t="s">
        <v>97</v>
      </c>
      <c r="C728" s="5">
        <v>39884</v>
      </c>
      <c r="D728" s="4"/>
      <c r="E728" s="5"/>
      <c r="F728">
        <v>83</v>
      </c>
      <c r="G728" t="s">
        <v>78</v>
      </c>
      <c r="H728" s="6">
        <v>8.1</v>
      </c>
      <c r="I728">
        <v>750</v>
      </c>
      <c r="J728" s="4">
        <f>1000000/H728/I728</f>
        <v>164.6090534979424</v>
      </c>
      <c r="K728" s="4"/>
      <c r="L728" s="7"/>
      <c r="M728" s="6">
        <v>20.149999999999999</v>
      </c>
      <c r="N728" s="6"/>
      <c r="O728" s="6"/>
      <c r="P728" s="7"/>
      <c r="Q728" s="7"/>
      <c r="R728" s="7"/>
      <c r="S728" s="7"/>
      <c r="T728" s="7"/>
      <c r="U728" s="4"/>
      <c r="V728" s="7"/>
      <c r="W728" s="7"/>
      <c r="X728" s="7"/>
      <c r="Y728" s="7"/>
      <c r="Z728" s="7"/>
      <c r="AA728" s="7"/>
      <c r="AB728" s="4"/>
      <c r="AC728" s="7"/>
      <c r="AD728" s="7"/>
      <c r="AE728" s="7"/>
      <c r="AF728" s="7"/>
      <c r="AG728" s="7"/>
      <c r="AH728" s="7"/>
      <c r="AI728" s="8"/>
      <c r="AJ728" s="7"/>
      <c r="AK728" s="7"/>
      <c r="AL728" s="7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7"/>
      <c r="BB728" s="4"/>
      <c r="BC728" s="4"/>
      <c r="BD728" s="4"/>
      <c r="BE728" s="7"/>
      <c r="BF728" s="7"/>
      <c r="BG728" s="6"/>
      <c r="BH728" s="4"/>
      <c r="BI728" s="4"/>
      <c r="BJ728" s="4"/>
      <c r="BK728" s="4"/>
      <c r="BL728" s="6"/>
      <c r="BM728" s="6"/>
      <c r="BN728" s="6"/>
      <c r="BO728" s="6"/>
      <c r="BP728" s="6"/>
      <c r="BQ728" s="6"/>
      <c r="BR728" s="6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7"/>
      <c r="CD728" s="4"/>
      <c r="CE728" s="4"/>
      <c r="CF728" s="7"/>
      <c r="CG728" s="4"/>
      <c r="CH728" s="4"/>
      <c r="CI728" s="4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</row>
    <row r="729" spans="1:158" x14ac:dyDescent="0.25">
      <c r="A729" t="s">
        <v>97</v>
      </c>
      <c r="C729" s="5">
        <v>39888</v>
      </c>
      <c r="D729" s="4"/>
      <c r="E729" s="5"/>
      <c r="F729" s="4">
        <v>87</v>
      </c>
      <c r="G729" t="s">
        <v>78</v>
      </c>
      <c r="H729" s="6">
        <v>8.1</v>
      </c>
      <c r="I729">
        <v>750</v>
      </c>
      <c r="J729" s="4">
        <f>1000000/H729/I729</f>
        <v>164.6090534979424</v>
      </c>
      <c r="K729" s="4"/>
      <c r="L729" s="7"/>
      <c r="M729" s="7"/>
      <c r="N729" s="7"/>
      <c r="O729" s="7"/>
      <c r="P729" s="7"/>
      <c r="Q729" s="7"/>
      <c r="R729" s="7"/>
      <c r="S729" s="7"/>
      <c r="T729" s="7"/>
      <c r="U729" s="4">
        <v>516.59724147195516</v>
      </c>
      <c r="V729" s="7"/>
      <c r="W729" s="7"/>
      <c r="X729" s="7"/>
      <c r="Y729" s="7"/>
      <c r="Z729" s="7"/>
      <c r="AA729" s="7"/>
      <c r="AB729" s="4">
        <v>269.80409209578238</v>
      </c>
      <c r="AC729" s="7">
        <v>3.7712980469383686</v>
      </c>
      <c r="AD729" s="7"/>
      <c r="AE729" s="7"/>
      <c r="AF729" s="7"/>
      <c r="AG729" s="7"/>
      <c r="AH729" s="7"/>
      <c r="AI729" s="8">
        <f>AC729/AB729</f>
        <v>1.3977912705636543E-2</v>
      </c>
      <c r="AJ729" s="7"/>
      <c r="AK729" s="7"/>
      <c r="AL729" s="7"/>
      <c r="AM729" s="4">
        <v>38.356187244202005</v>
      </c>
      <c r="AN729" s="4"/>
      <c r="AO729" s="4"/>
      <c r="AP729" s="4"/>
      <c r="AQ729" s="4">
        <v>58.743257335676653</v>
      </c>
      <c r="AR729" s="4"/>
      <c r="AS729" s="4"/>
      <c r="AT729" s="4"/>
      <c r="AU729" s="4"/>
      <c r="AV729" s="4"/>
      <c r="AW729" s="4"/>
      <c r="AX729" s="4">
        <v>0</v>
      </c>
      <c r="AY729" s="4">
        <v>0</v>
      </c>
      <c r="AZ729" s="4">
        <v>97.09944457987865</v>
      </c>
      <c r="BA729" s="7"/>
      <c r="BB729" s="4"/>
      <c r="BC729" s="4">
        <f>U729+AB729+AZ729</f>
        <v>883.50077814761619</v>
      </c>
      <c r="BD729" s="4"/>
      <c r="BE729" s="7">
        <f>AZ729/BC729</f>
        <v>0.10990306628078055</v>
      </c>
      <c r="BF729" s="7"/>
      <c r="BG729" s="6"/>
      <c r="BH729" s="4"/>
      <c r="BI729" s="4"/>
      <c r="BJ729" s="4"/>
      <c r="BK729" s="4"/>
      <c r="BL729" s="6"/>
      <c r="BM729" s="6"/>
      <c r="BN729" s="6"/>
      <c r="BO729" s="6"/>
      <c r="BP729" s="7">
        <f>U729/BC729</f>
        <v>0.58471622691162084</v>
      </c>
      <c r="BQ729" s="7">
        <f>AB729/BC729</f>
        <v>0.3053807068075986</v>
      </c>
      <c r="BR729" s="7">
        <f>AZ729/BC729</f>
        <v>0.10990306628078055</v>
      </c>
      <c r="BS729" s="4">
        <v>316.59354726707318</v>
      </c>
      <c r="BT729" s="4">
        <v>232.06398514866038</v>
      </c>
      <c r="BU729" s="4">
        <v>84.529562118412784</v>
      </c>
      <c r="BV729" s="4">
        <v>0</v>
      </c>
      <c r="BW729" s="4"/>
      <c r="BX729" s="4"/>
      <c r="BY729" s="4"/>
      <c r="BZ729" s="4"/>
      <c r="CA729" s="4">
        <v>0</v>
      </c>
      <c r="CB729" s="4"/>
      <c r="CC729" s="7"/>
      <c r="CD729" s="4"/>
      <c r="CE729" s="4"/>
      <c r="CF729" s="7"/>
      <c r="CG729" s="4"/>
      <c r="CH729" s="4"/>
      <c r="CI729" s="4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</row>
    <row r="730" spans="1:158" x14ac:dyDescent="0.25">
      <c r="A730" t="s">
        <v>97</v>
      </c>
      <c r="C730" s="5">
        <v>39895</v>
      </c>
      <c r="D730" s="4"/>
      <c r="E730" s="5"/>
      <c r="F730">
        <v>94</v>
      </c>
      <c r="G730" t="s">
        <v>78</v>
      </c>
      <c r="H730" s="6">
        <v>8.1</v>
      </c>
      <c r="I730">
        <v>750</v>
      </c>
      <c r="J730" s="4">
        <f>1000000/H730/I730</f>
        <v>164.6090534979424</v>
      </c>
      <c r="K730" s="4"/>
      <c r="L730" s="7"/>
      <c r="M730" s="6">
        <v>22.75</v>
      </c>
      <c r="N730" s="6"/>
      <c r="O730" s="6"/>
      <c r="P730" s="7"/>
      <c r="Q730" s="7"/>
      <c r="R730" s="7"/>
      <c r="S730" s="7"/>
      <c r="T730" s="7"/>
      <c r="U730" s="4"/>
      <c r="V730" s="7"/>
      <c r="W730" s="7"/>
      <c r="X730" s="7"/>
      <c r="Y730" s="7"/>
      <c r="Z730" s="7"/>
      <c r="AA730" s="7"/>
      <c r="AB730" s="4"/>
      <c r="AC730" s="7"/>
      <c r="AD730" s="7"/>
      <c r="AE730" s="7"/>
      <c r="AF730" s="7"/>
      <c r="AG730" s="7"/>
      <c r="AH730" s="7"/>
      <c r="AI730" s="8"/>
      <c r="AJ730" s="7"/>
      <c r="AK730" s="7"/>
      <c r="AL730" s="7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7"/>
      <c r="BB730" s="4"/>
      <c r="BC730" s="4"/>
      <c r="BD730" s="4"/>
      <c r="BE730" s="7"/>
      <c r="BF730" s="7"/>
      <c r="BG730" s="6"/>
      <c r="BH730" s="4"/>
      <c r="BI730" s="4"/>
      <c r="BJ730" s="4"/>
      <c r="BK730" s="4"/>
      <c r="BL730" s="6"/>
      <c r="BM730" s="6"/>
      <c r="BN730" s="6"/>
      <c r="BO730" s="6"/>
      <c r="BP730" s="6"/>
      <c r="BQ730" s="6"/>
      <c r="BR730" s="6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7"/>
      <c r="CD730" s="4"/>
      <c r="CE730" s="4"/>
      <c r="CF730" s="7"/>
      <c r="CG730" s="4"/>
      <c r="CH730" s="4"/>
      <c r="CI730" s="4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</row>
    <row r="731" spans="1:158" x14ac:dyDescent="0.25">
      <c r="A731" t="s">
        <v>97</v>
      </c>
      <c r="C731" s="5">
        <v>39904</v>
      </c>
      <c r="D731" s="4"/>
      <c r="E731" s="5"/>
      <c r="F731" s="4">
        <v>103</v>
      </c>
      <c r="G731" t="s">
        <v>78</v>
      </c>
      <c r="H731" s="6">
        <v>8.1</v>
      </c>
      <c r="I731">
        <v>750</v>
      </c>
      <c r="J731" s="4">
        <f>1000000/H731/I731</f>
        <v>164.6090534979424</v>
      </c>
      <c r="K731" s="4"/>
      <c r="L731" s="7"/>
      <c r="M731" s="7"/>
      <c r="N731" s="7"/>
      <c r="O731" s="7"/>
      <c r="P731" s="7"/>
      <c r="Q731" s="7"/>
      <c r="R731" s="7"/>
      <c r="S731" s="7"/>
      <c r="T731" s="7"/>
      <c r="U731" s="4">
        <v>539.25233205799088</v>
      </c>
      <c r="V731" s="7"/>
      <c r="W731" s="7"/>
      <c r="X731" s="7"/>
      <c r="Y731" s="7"/>
      <c r="Z731" s="7"/>
      <c r="AA731" s="7"/>
      <c r="AB731" s="4">
        <v>287.52475465122711</v>
      </c>
      <c r="AC731" s="7">
        <v>3.1877403480260953</v>
      </c>
      <c r="AD731" s="7"/>
      <c r="AE731" s="7"/>
      <c r="AF731" s="7"/>
      <c r="AG731" s="7"/>
      <c r="AH731" s="7"/>
      <c r="AI731" s="8">
        <f>AC731/AB731</f>
        <v>1.1086837903375951E-2</v>
      </c>
      <c r="AJ731" s="7"/>
      <c r="AK731" s="7"/>
      <c r="AL731" s="7"/>
      <c r="AM731" s="4">
        <v>8.9566775793874776</v>
      </c>
      <c r="AN731" s="4"/>
      <c r="AO731" s="4"/>
      <c r="AP731" s="4"/>
      <c r="AQ731" s="4">
        <v>247.96806097755524</v>
      </c>
      <c r="AR731" s="4"/>
      <c r="AS731" s="4"/>
      <c r="AT731" s="4"/>
      <c r="AU731" s="4"/>
      <c r="AV731" s="4"/>
      <c r="AW731" s="4"/>
      <c r="AX731" s="4">
        <v>0.49878029336734697</v>
      </c>
      <c r="AY731" s="4">
        <v>0</v>
      </c>
      <c r="AZ731" s="4">
        <v>257.42351885031007</v>
      </c>
      <c r="BA731" s="7"/>
      <c r="BB731" s="4"/>
      <c r="BC731" s="4">
        <f>U731+AB731+AZ731</f>
        <v>1084.200605559528</v>
      </c>
      <c r="BD731" s="4"/>
      <c r="BE731" s="7">
        <f>AZ731/BC731</f>
        <v>0.23743163168356693</v>
      </c>
      <c r="BF731" s="7"/>
      <c r="BG731" s="6"/>
      <c r="BH731" s="4"/>
      <c r="BI731" s="4"/>
      <c r="BJ731" s="4"/>
      <c r="BK731" s="4"/>
      <c r="BL731" s="6"/>
      <c r="BM731" s="6"/>
      <c r="BN731" s="6"/>
      <c r="BO731" s="6"/>
      <c r="BP731" s="7">
        <f>U731/BC731</f>
        <v>0.49737320685197062</v>
      </c>
      <c r="BQ731" s="7">
        <f>AB731/BC731</f>
        <v>0.26519516146446259</v>
      </c>
      <c r="BR731" s="7">
        <f>AZ731/BC731</f>
        <v>0.23743163168356693</v>
      </c>
      <c r="BS731" s="4">
        <v>188.17480458957709</v>
      </c>
      <c r="BT731" s="4">
        <v>52.908085499507116</v>
      </c>
      <c r="BU731" s="4">
        <v>134.65667831693668</v>
      </c>
      <c r="BV731" s="4">
        <v>0</v>
      </c>
      <c r="BW731" s="4"/>
      <c r="BX731" s="4"/>
      <c r="BY731" s="4"/>
      <c r="BZ731" s="4"/>
      <c r="CA731" s="4">
        <v>0.61004077313330629</v>
      </c>
      <c r="CB731" s="4"/>
      <c r="CC731" s="7"/>
      <c r="CD731" s="4"/>
      <c r="CE731" s="4"/>
      <c r="CF731" s="7"/>
      <c r="CG731" s="4"/>
      <c r="CH731" s="4"/>
      <c r="CI731" s="4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</row>
    <row r="732" spans="1:158" x14ac:dyDescent="0.25">
      <c r="A732" t="s">
        <v>97</v>
      </c>
      <c r="C732" s="5">
        <v>39908</v>
      </c>
      <c r="D732" s="4"/>
      <c r="E732" s="5"/>
      <c r="F732">
        <v>107</v>
      </c>
      <c r="G732" t="s">
        <v>78</v>
      </c>
      <c r="H732" s="6">
        <v>8.1</v>
      </c>
      <c r="I732">
        <v>750</v>
      </c>
      <c r="J732" s="4">
        <f>1000000/H732/I732</f>
        <v>164.6090534979424</v>
      </c>
      <c r="K732" s="4"/>
      <c r="L732" s="7"/>
      <c r="M732" s="6">
        <v>27.8</v>
      </c>
      <c r="N732" s="6"/>
      <c r="O732" s="6"/>
      <c r="P732" s="7"/>
      <c r="Q732" s="7"/>
      <c r="R732" s="7"/>
      <c r="S732" s="7"/>
      <c r="T732" s="7"/>
      <c r="U732" s="4"/>
      <c r="V732" s="7"/>
      <c r="W732" s="7"/>
      <c r="X732" s="7"/>
      <c r="Y732" s="7"/>
      <c r="Z732" s="7"/>
      <c r="AA732" s="7"/>
      <c r="AB732" s="4"/>
      <c r="AC732" s="7"/>
      <c r="AD732" s="7"/>
      <c r="AE732" s="7"/>
      <c r="AF732" s="7"/>
      <c r="AG732" s="7"/>
      <c r="AH732" s="7"/>
      <c r="AI732" s="8"/>
      <c r="AJ732" s="7"/>
      <c r="AK732" s="7"/>
      <c r="AL732" s="7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7"/>
      <c r="BB732" s="4"/>
      <c r="BC732" s="4"/>
      <c r="BD732" s="4"/>
      <c r="BE732" s="7"/>
      <c r="BF732" s="7"/>
      <c r="BG732" s="6"/>
      <c r="BH732" s="4"/>
      <c r="BI732" s="4"/>
      <c r="BJ732" s="4"/>
      <c r="BK732" s="4"/>
      <c r="BL732" s="6"/>
      <c r="BM732" s="6"/>
      <c r="BN732" s="6"/>
      <c r="BO732" s="6"/>
      <c r="BP732" s="6"/>
      <c r="BQ732" s="6"/>
      <c r="BR732" s="6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7"/>
      <c r="CD732" s="4"/>
      <c r="CE732" s="4"/>
      <c r="CF732" s="7"/>
      <c r="CG732" s="4"/>
      <c r="CH732" s="4"/>
      <c r="CI732" s="4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</row>
    <row r="733" spans="1:158" x14ac:dyDescent="0.25">
      <c r="A733" t="s">
        <v>97</v>
      </c>
      <c r="C733" s="5">
        <v>39911</v>
      </c>
      <c r="D733" s="4"/>
      <c r="E733" s="5"/>
      <c r="F733">
        <v>110</v>
      </c>
      <c r="G733" t="s">
        <v>78</v>
      </c>
      <c r="H733" s="6">
        <v>8.1</v>
      </c>
      <c r="I733">
        <v>750</v>
      </c>
      <c r="J733" s="4">
        <f>1000000/H733/I733</f>
        <v>164.6090534979424</v>
      </c>
      <c r="K733" s="4"/>
      <c r="L733" s="7"/>
      <c r="M733" s="7"/>
      <c r="N733" s="7"/>
      <c r="O733" s="7"/>
      <c r="P733" s="7"/>
      <c r="Q733" s="7"/>
      <c r="R733" s="7"/>
      <c r="S733" s="7"/>
      <c r="T733" s="7"/>
      <c r="U733" s="4"/>
      <c r="V733" s="7"/>
      <c r="W733" s="7"/>
      <c r="X733" s="7"/>
      <c r="Y733" s="7"/>
      <c r="Z733" s="7"/>
      <c r="AA733" s="7"/>
      <c r="AB733" s="4"/>
      <c r="AC733" s="7"/>
      <c r="AD733" s="7"/>
      <c r="AE733" s="7"/>
      <c r="AF733" s="7"/>
      <c r="AG733" s="7"/>
      <c r="AH733" s="7"/>
      <c r="AI733" s="8"/>
      <c r="AJ733" s="7"/>
      <c r="AK733" s="7"/>
      <c r="AL733" s="7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7"/>
      <c r="BB733" s="4"/>
      <c r="BC733" s="4"/>
      <c r="BD733" s="4"/>
      <c r="BE733" s="7"/>
      <c r="BF733" s="7"/>
      <c r="BG733" s="6"/>
      <c r="BH733" s="4"/>
      <c r="BI733" s="4"/>
      <c r="BJ733" s="4"/>
      <c r="BK733" s="4"/>
      <c r="BL733" s="6"/>
      <c r="BM733" s="6"/>
      <c r="BN733" s="6"/>
      <c r="BO733" s="6"/>
      <c r="BP733" s="6"/>
      <c r="BQ733" s="6"/>
      <c r="BR733" s="6"/>
      <c r="BS733" s="4"/>
      <c r="BT733" s="4"/>
      <c r="BU733" s="4"/>
      <c r="BV733" s="4"/>
      <c r="BW733" s="4"/>
      <c r="BX733" s="4"/>
      <c r="BY733" s="4"/>
      <c r="BZ733" s="4"/>
      <c r="CA733" s="4"/>
      <c r="CB733" s="4">
        <v>0.33114025532656532</v>
      </c>
      <c r="CC733" s="7">
        <v>3.8</v>
      </c>
      <c r="CD733" s="4"/>
      <c r="CE733" s="4"/>
      <c r="CF733" s="7"/>
      <c r="CG733" s="4"/>
      <c r="CH733" s="4"/>
      <c r="CI733" s="4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</row>
    <row r="734" spans="1:158" x14ac:dyDescent="0.25">
      <c r="A734" t="s">
        <v>97</v>
      </c>
      <c r="C734" s="5">
        <v>39920</v>
      </c>
      <c r="D734" s="4"/>
      <c r="E734" s="5"/>
      <c r="F734">
        <v>119</v>
      </c>
      <c r="G734" t="s">
        <v>78</v>
      </c>
      <c r="H734" s="6">
        <v>8.1</v>
      </c>
      <c r="I734">
        <v>750</v>
      </c>
      <c r="J734" s="4">
        <f>1000000/H734/I734</f>
        <v>164.6090534979424</v>
      </c>
      <c r="K734" s="4"/>
      <c r="L734" s="7"/>
      <c r="M734" s="7"/>
      <c r="N734" s="7"/>
      <c r="O734" s="7"/>
      <c r="P734" s="7"/>
      <c r="Q734" s="7"/>
      <c r="R734" s="7"/>
      <c r="S734" s="7"/>
      <c r="T734" s="7"/>
      <c r="U734" s="4"/>
      <c r="V734" s="7"/>
      <c r="W734" s="7"/>
      <c r="X734" s="7"/>
      <c r="Y734" s="7"/>
      <c r="Z734" s="7"/>
      <c r="AA734" s="7"/>
      <c r="AB734" s="4"/>
      <c r="AC734" s="7"/>
      <c r="AD734" s="7"/>
      <c r="AE734" s="7"/>
      <c r="AF734" s="7"/>
      <c r="AG734" s="7"/>
      <c r="AH734" s="7"/>
      <c r="AI734" s="8"/>
      <c r="AJ734" s="7"/>
      <c r="AK734" s="7"/>
      <c r="AL734" s="7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7"/>
      <c r="BB734" s="4"/>
      <c r="BC734" s="4"/>
      <c r="BD734" s="4"/>
      <c r="BE734" s="7"/>
      <c r="BF734" s="7"/>
      <c r="BG734" s="6"/>
      <c r="BH734" s="4"/>
      <c r="BI734" s="4"/>
      <c r="BJ734" s="4"/>
      <c r="BK734" s="4"/>
      <c r="BL734" s="6"/>
      <c r="BM734" s="6"/>
      <c r="BN734" s="6"/>
      <c r="BO734" s="6"/>
      <c r="BP734" s="6"/>
      <c r="BQ734" s="6"/>
      <c r="BR734" s="6"/>
      <c r="BS734" s="4"/>
      <c r="BT734" s="4"/>
      <c r="BU734" s="4"/>
      <c r="BV734" s="4"/>
      <c r="BW734" s="4"/>
      <c r="BX734" s="4"/>
      <c r="BY734" s="4"/>
      <c r="BZ734" s="4"/>
      <c r="CA734" s="4"/>
      <c r="CB734" s="4">
        <v>1.3332752385516973</v>
      </c>
      <c r="CC734" s="7">
        <v>2.2999999999999998</v>
      </c>
      <c r="CD734" s="4"/>
      <c r="CE734" s="4"/>
      <c r="CF734" s="7"/>
      <c r="CG734" s="4"/>
      <c r="CH734" s="4"/>
      <c r="CI734" s="4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</row>
    <row r="735" spans="1:158" x14ac:dyDescent="0.25">
      <c r="A735" t="s">
        <v>97</v>
      </c>
      <c r="C735" s="5">
        <v>39922</v>
      </c>
      <c r="D735" s="4">
        <v>7</v>
      </c>
      <c r="E735" t="s">
        <v>166</v>
      </c>
      <c r="F735">
        <v>121</v>
      </c>
      <c r="G735" t="s">
        <v>78</v>
      </c>
      <c r="H735" s="6">
        <v>8.1</v>
      </c>
      <c r="I735">
        <v>750</v>
      </c>
      <c r="J735" s="4">
        <f>1000000/H735/I735</f>
        <v>164.6090534979424</v>
      </c>
      <c r="K735" s="4"/>
      <c r="L735" s="7"/>
      <c r="M735" s="7"/>
      <c r="N735" s="7"/>
      <c r="O735" s="7"/>
      <c r="P735" s="7"/>
      <c r="Q735" s="7"/>
      <c r="R735" s="7"/>
      <c r="S735" s="7"/>
      <c r="T735" s="7"/>
      <c r="U735" s="4"/>
      <c r="V735" s="7"/>
      <c r="W735" s="7"/>
      <c r="X735" s="7"/>
      <c r="Y735" s="7"/>
      <c r="Z735" s="7"/>
      <c r="AA735" s="7"/>
      <c r="AB735" s="4"/>
      <c r="AC735" s="7"/>
      <c r="AD735" s="7"/>
      <c r="AE735" s="7"/>
      <c r="AF735" s="7"/>
      <c r="AG735" s="7"/>
      <c r="AH735" s="7"/>
      <c r="AI735" s="8"/>
      <c r="AJ735" s="7"/>
      <c r="AK735" s="7"/>
      <c r="AL735" s="7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7"/>
      <c r="BB735" s="4"/>
      <c r="BC735" s="4"/>
      <c r="BD735" s="4"/>
      <c r="BE735" s="7"/>
      <c r="BF735" s="7"/>
      <c r="BG735" s="6"/>
      <c r="BH735" s="4"/>
      <c r="BI735" s="4"/>
      <c r="BJ735" s="4"/>
      <c r="BK735" s="4"/>
      <c r="BL735" s="6"/>
      <c r="BM735" s="6"/>
      <c r="BN735" s="6"/>
      <c r="BO735" s="6"/>
      <c r="BP735" s="6"/>
      <c r="BQ735" s="6"/>
      <c r="BR735" s="6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7"/>
      <c r="CD735" s="4"/>
      <c r="CE735" s="4"/>
      <c r="CF735" s="7"/>
      <c r="CG735" s="4"/>
      <c r="CH735" s="4"/>
      <c r="CI735" s="4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</row>
    <row r="736" spans="1:158" x14ac:dyDescent="0.25">
      <c r="A736" t="s">
        <v>97</v>
      </c>
      <c r="C736" s="5">
        <v>39925</v>
      </c>
      <c r="D736" s="4"/>
      <c r="E736" s="5"/>
      <c r="F736">
        <v>124</v>
      </c>
      <c r="G736" t="s">
        <v>78</v>
      </c>
      <c r="H736" s="6">
        <v>8.1</v>
      </c>
      <c r="I736">
        <v>750</v>
      </c>
      <c r="J736" s="4">
        <f>1000000/H736/I736</f>
        <v>164.6090534979424</v>
      </c>
      <c r="K736" s="4"/>
      <c r="L736" s="7"/>
      <c r="M736" s="7"/>
      <c r="N736" s="7"/>
      <c r="O736" s="7"/>
      <c r="P736" s="7"/>
      <c r="Q736" s="7"/>
      <c r="R736" s="7"/>
      <c r="S736" s="7"/>
      <c r="T736" s="7"/>
      <c r="U736" s="4"/>
      <c r="V736" s="7"/>
      <c r="W736" s="7"/>
      <c r="X736" s="7"/>
      <c r="Y736" s="7"/>
      <c r="Z736" s="7"/>
      <c r="AA736" s="7"/>
      <c r="AB736" s="4"/>
      <c r="AC736" s="7"/>
      <c r="AD736" s="7"/>
      <c r="AE736" s="7"/>
      <c r="AF736" s="7"/>
      <c r="AG736" s="7"/>
      <c r="AH736" s="7"/>
      <c r="AI736" s="8"/>
      <c r="AJ736" s="7"/>
      <c r="AK736" s="7"/>
      <c r="AL736" s="7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7"/>
      <c r="BB736" s="4"/>
      <c r="BC736" s="4"/>
      <c r="BD736" s="4"/>
      <c r="BE736" s="7"/>
      <c r="BF736" s="7"/>
      <c r="BG736" s="6"/>
      <c r="BH736" s="4"/>
      <c r="BI736" s="4"/>
      <c r="BJ736" s="4"/>
      <c r="BK736" s="4"/>
      <c r="BL736" s="6"/>
      <c r="BM736" s="6"/>
      <c r="BN736" s="6"/>
      <c r="BO736" s="6"/>
      <c r="BP736" s="6"/>
      <c r="BQ736" s="6"/>
      <c r="BR736" s="6"/>
      <c r="BS736" s="4"/>
      <c r="BT736" s="4"/>
      <c r="BU736" s="4"/>
      <c r="BV736" s="4"/>
      <c r="BW736" s="4"/>
      <c r="BX736" s="4"/>
      <c r="BY736" s="4"/>
      <c r="BZ736" s="4"/>
      <c r="CA736" s="4"/>
      <c r="CB736" s="4">
        <v>3.2460459239248833</v>
      </c>
      <c r="CC736" s="7">
        <v>3.5928571428571425</v>
      </c>
      <c r="CD736" s="4"/>
      <c r="CE736" s="4"/>
      <c r="CF736" s="7"/>
      <c r="CG736" s="4"/>
      <c r="CH736" s="4"/>
      <c r="CI736" s="4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</row>
    <row r="737" spans="1:158" x14ac:dyDescent="0.25">
      <c r="A737" t="s">
        <v>97</v>
      </c>
      <c r="C737" s="5">
        <v>39932</v>
      </c>
      <c r="D737" s="4"/>
      <c r="E737" s="5"/>
      <c r="F737" s="4">
        <v>131</v>
      </c>
      <c r="G737" t="s">
        <v>78</v>
      </c>
      <c r="H737" s="6">
        <v>8.1</v>
      </c>
      <c r="I737">
        <v>750</v>
      </c>
      <c r="J737" s="4">
        <f>1000000/H737/I737</f>
        <v>164.6090534979424</v>
      </c>
      <c r="K737" s="4"/>
      <c r="L737" s="7"/>
      <c r="M737" s="7"/>
      <c r="N737" s="7"/>
      <c r="O737" s="7"/>
      <c r="P737" s="7"/>
      <c r="Q737" s="7"/>
      <c r="R737" s="7"/>
      <c r="S737" s="7"/>
      <c r="T737" s="7"/>
      <c r="U737" s="4">
        <v>484.21797136909584</v>
      </c>
      <c r="V737" s="7"/>
      <c r="W737" s="7"/>
      <c r="X737" s="7"/>
      <c r="Y737" s="7"/>
      <c r="Z737" s="7"/>
      <c r="AA737" s="7"/>
      <c r="AB737" s="4">
        <v>209.34871725035515</v>
      </c>
      <c r="AC737" s="7">
        <v>2.4918594494684339</v>
      </c>
      <c r="AD737" s="7"/>
      <c r="AE737" s="7"/>
      <c r="AF737" s="7"/>
      <c r="AG737" s="7"/>
      <c r="AH737" s="7"/>
      <c r="AI737" s="8">
        <f>AC737/AB737</f>
        <v>1.1902912433365801E-2</v>
      </c>
      <c r="AJ737" s="7"/>
      <c r="AK737" s="7"/>
      <c r="AL737" s="7"/>
      <c r="AM737" s="4">
        <v>0</v>
      </c>
      <c r="AN737" s="4"/>
      <c r="AO737" s="4"/>
      <c r="AP737" s="4"/>
      <c r="AQ737" s="4">
        <v>622.49573398740426</v>
      </c>
      <c r="AR737" s="4"/>
      <c r="AS737" s="4"/>
      <c r="AT737" s="4"/>
      <c r="AU737" s="4"/>
      <c r="AV737" s="4"/>
      <c r="AW737" s="4"/>
      <c r="AX737" s="4">
        <v>9.9922383744629357</v>
      </c>
      <c r="AY737" s="4">
        <v>34.270580671809313</v>
      </c>
      <c r="AZ737" s="4">
        <v>666.75855303367666</v>
      </c>
      <c r="BA737" s="7"/>
      <c r="BB737" s="4"/>
      <c r="BC737" s="4">
        <f>U737+AB737+AZ737</f>
        <v>1360.3252416531277</v>
      </c>
      <c r="BD737" s="4"/>
      <c r="BE737" s="7">
        <f>AZ737/BC737</f>
        <v>0.49014642426498095</v>
      </c>
      <c r="BF737" s="7"/>
      <c r="BG737" s="6"/>
      <c r="BH737" s="4"/>
      <c r="BI737" s="4"/>
      <c r="BJ737" s="4"/>
      <c r="BK737" s="4"/>
      <c r="BL737" s="6"/>
      <c r="BM737" s="6"/>
      <c r="BN737" s="6"/>
      <c r="BO737" s="6"/>
      <c r="BP737" s="7">
        <f>U737/BC737</f>
        <v>0.35595749938496518</v>
      </c>
      <c r="BQ737" s="7">
        <f>AB737/BC737</f>
        <v>0.15389607635005381</v>
      </c>
      <c r="BR737" s="7">
        <f>AZ737/BC737</f>
        <v>0.49014642426498095</v>
      </c>
      <c r="BS737" s="4">
        <v>135.21298061637671</v>
      </c>
      <c r="BT737" s="4">
        <v>0</v>
      </c>
      <c r="BU737" s="4">
        <v>121.30414140160794</v>
      </c>
      <c r="BV737" s="4">
        <v>5.4549525557804905</v>
      </c>
      <c r="BW737" s="4"/>
      <c r="BX737" s="4"/>
      <c r="BY737" s="4"/>
      <c r="BZ737" s="4"/>
      <c r="CA737" s="4">
        <v>8.453886658988278</v>
      </c>
      <c r="CB737" s="4">
        <v>7.7164393708335153</v>
      </c>
      <c r="CC737" s="7">
        <v>4.5456909937888206</v>
      </c>
      <c r="CD737" s="4"/>
      <c r="CE737" s="4"/>
      <c r="CF737" s="7"/>
      <c r="CG737" s="4"/>
      <c r="CH737" s="4"/>
      <c r="CI737" s="4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</row>
    <row r="738" spans="1:158" x14ac:dyDescent="0.25">
      <c r="A738" t="s">
        <v>97</v>
      </c>
      <c r="C738" s="5">
        <v>39939</v>
      </c>
      <c r="D738" s="4"/>
      <c r="E738" s="5"/>
      <c r="F738">
        <v>138</v>
      </c>
      <c r="G738" t="s">
        <v>78</v>
      </c>
      <c r="H738" s="6">
        <v>8.1</v>
      </c>
      <c r="I738">
        <v>750</v>
      </c>
      <c r="J738" s="4">
        <f>1000000/H738/I738</f>
        <v>164.6090534979424</v>
      </c>
      <c r="K738" s="4"/>
      <c r="L738" s="7"/>
      <c r="M738" s="7"/>
      <c r="N738" s="7"/>
      <c r="O738" s="7"/>
      <c r="P738" s="7"/>
      <c r="Q738" s="7"/>
      <c r="R738" s="7"/>
      <c r="S738" s="7"/>
      <c r="T738" s="7"/>
      <c r="U738" s="4"/>
      <c r="V738" s="7"/>
      <c r="W738" s="7"/>
      <c r="X738" s="7"/>
      <c r="Y738" s="7"/>
      <c r="Z738" s="7"/>
      <c r="AA738" s="7"/>
      <c r="AB738" s="4"/>
      <c r="AC738" s="7"/>
      <c r="AD738" s="7"/>
      <c r="AE738" s="7"/>
      <c r="AF738" s="7"/>
      <c r="AG738" s="7"/>
      <c r="AH738" s="7"/>
      <c r="AI738" s="8"/>
      <c r="AJ738" s="7"/>
      <c r="AK738" s="7"/>
      <c r="AL738" s="7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7"/>
      <c r="BB738" s="4"/>
      <c r="BC738" s="4"/>
      <c r="BD738" s="4"/>
      <c r="BE738" s="7"/>
      <c r="BF738" s="7"/>
      <c r="BG738" s="6"/>
      <c r="BH738" s="4"/>
      <c r="BI738" s="4"/>
      <c r="BJ738" s="4"/>
      <c r="BK738" s="4"/>
      <c r="BL738" s="6"/>
      <c r="BM738" s="6"/>
      <c r="BN738" s="6"/>
      <c r="BO738" s="6"/>
      <c r="BP738" s="6"/>
      <c r="BQ738" s="6"/>
      <c r="BR738" s="6"/>
      <c r="BS738" s="4"/>
      <c r="BT738" s="4"/>
      <c r="BU738" s="4"/>
      <c r="BV738" s="4"/>
      <c r="BW738" s="4"/>
      <c r="BX738" s="4"/>
      <c r="BY738" s="4"/>
      <c r="BZ738" s="4"/>
      <c r="CA738" s="4"/>
      <c r="CB738" s="4">
        <v>35.246830203476975</v>
      </c>
      <c r="CC738" s="7">
        <v>5.2952387901180629</v>
      </c>
      <c r="CD738" s="4"/>
      <c r="CE738" s="4"/>
      <c r="CF738" s="7"/>
      <c r="CG738" s="4"/>
      <c r="CH738" s="4"/>
      <c r="CI738" s="4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</row>
    <row r="739" spans="1:158" x14ac:dyDescent="0.25">
      <c r="A739" t="s">
        <v>97</v>
      </c>
      <c r="C739" s="5">
        <v>39945</v>
      </c>
      <c r="D739" s="4">
        <v>8</v>
      </c>
      <c r="E739" s="5" t="s">
        <v>165</v>
      </c>
      <c r="F739">
        <v>144</v>
      </c>
      <c r="G739" t="s">
        <v>78</v>
      </c>
      <c r="H739" s="6">
        <v>8.1</v>
      </c>
      <c r="I739">
        <v>750</v>
      </c>
      <c r="J739" s="4">
        <f>1000000/H739/I739</f>
        <v>164.6090534979424</v>
      </c>
      <c r="K739" s="4"/>
      <c r="L739" s="7"/>
      <c r="M739" s="7"/>
      <c r="N739" s="7"/>
      <c r="O739" s="7"/>
      <c r="P739" s="7"/>
      <c r="Q739" s="7"/>
      <c r="R739" s="7"/>
      <c r="S739" s="7"/>
      <c r="T739" s="7"/>
      <c r="U739" s="4"/>
      <c r="V739" s="7"/>
      <c r="W739" s="7"/>
      <c r="X739" s="7"/>
      <c r="Y739" s="7"/>
      <c r="Z739" s="7"/>
      <c r="AA739" s="7"/>
      <c r="AB739" s="4"/>
      <c r="AC739" s="7"/>
      <c r="AD739" s="7"/>
      <c r="AE739" s="7"/>
      <c r="AF739" s="7"/>
      <c r="AG739" s="7"/>
      <c r="AH739" s="7"/>
      <c r="AI739" s="8"/>
      <c r="AJ739" s="7"/>
      <c r="AK739" s="7"/>
      <c r="AL739" s="7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7"/>
      <c r="BB739" s="4"/>
      <c r="BC739" s="4"/>
      <c r="BD739" s="4"/>
      <c r="BE739" s="7"/>
      <c r="BF739" s="7"/>
      <c r="BG739" s="6"/>
      <c r="BH739" s="4"/>
      <c r="BI739" s="4"/>
      <c r="BJ739" s="4"/>
      <c r="BK739" s="4"/>
      <c r="BL739" s="6"/>
      <c r="BM739" s="6"/>
      <c r="BN739" s="6"/>
      <c r="BO739" s="6"/>
      <c r="BP739" s="6"/>
      <c r="BQ739" s="6"/>
      <c r="BR739" s="6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7"/>
      <c r="CD739" s="4"/>
      <c r="CE739" s="4"/>
      <c r="CF739" s="7"/>
      <c r="CG739" s="4"/>
      <c r="CH739" s="4"/>
      <c r="CI739" s="4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</row>
    <row r="740" spans="1:158" x14ac:dyDescent="0.25">
      <c r="A740" t="s">
        <v>97</v>
      </c>
      <c r="C740" s="5">
        <v>39946</v>
      </c>
      <c r="D740" s="4"/>
      <c r="E740" s="5"/>
      <c r="F740">
        <v>145</v>
      </c>
      <c r="G740" t="s">
        <v>78</v>
      </c>
      <c r="H740" s="6">
        <v>8.1</v>
      </c>
      <c r="I740">
        <v>750</v>
      </c>
      <c r="J740" s="4">
        <f>1000000/H740/I740</f>
        <v>164.6090534979424</v>
      </c>
      <c r="K740" s="4"/>
      <c r="L740" s="7"/>
      <c r="M740" s="7"/>
      <c r="N740" s="7"/>
      <c r="O740" s="7"/>
      <c r="P740" s="7"/>
      <c r="Q740" s="7"/>
      <c r="R740" s="7"/>
      <c r="S740" s="7"/>
      <c r="T740" s="7"/>
      <c r="U740" s="4"/>
      <c r="V740" s="7"/>
      <c r="W740" s="7"/>
      <c r="X740" s="7"/>
      <c r="Y740" s="7"/>
      <c r="Z740" s="7"/>
      <c r="AA740" s="7"/>
      <c r="AB740" s="4"/>
      <c r="AC740" s="7"/>
      <c r="AD740" s="7"/>
      <c r="AE740" s="7"/>
      <c r="AF740" s="7"/>
      <c r="AG740" s="7"/>
      <c r="AH740" s="7"/>
      <c r="AI740" s="8"/>
      <c r="AJ740" s="7"/>
      <c r="AK740" s="7"/>
      <c r="AL740" s="7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7"/>
      <c r="BB740" s="4"/>
      <c r="BC740" s="4"/>
      <c r="BD740" s="4"/>
      <c r="BE740" s="7"/>
      <c r="BF740" s="7"/>
      <c r="BG740" s="6"/>
      <c r="BH740" s="4"/>
      <c r="BI740" s="4"/>
      <c r="BJ740" s="4"/>
      <c r="BK740" s="4"/>
      <c r="BL740" s="6"/>
      <c r="BM740" s="6"/>
      <c r="BN740" s="6"/>
      <c r="BO740" s="6"/>
      <c r="BP740" s="6"/>
      <c r="BQ740" s="6"/>
      <c r="BR740" s="6"/>
      <c r="BS740" s="4"/>
      <c r="BT740" s="4"/>
      <c r="BU740" s="4"/>
      <c r="BV740" s="4"/>
      <c r="BW740" s="4"/>
      <c r="BX740" s="4"/>
      <c r="BY740" s="4"/>
      <c r="BZ740" s="4"/>
      <c r="CA740" s="4"/>
      <c r="CB740" s="4">
        <v>61.402553265652912</v>
      </c>
      <c r="CC740" s="7">
        <v>4.9596195619962069</v>
      </c>
      <c r="CD740" s="4"/>
      <c r="CE740" s="4"/>
      <c r="CF740" s="7"/>
      <c r="CG740" s="4"/>
      <c r="CH740" s="4"/>
      <c r="CI740" s="4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</row>
    <row r="741" spans="1:158" x14ac:dyDescent="0.25">
      <c r="A741" t="s">
        <v>97</v>
      </c>
      <c r="C741" s="5">
        <v>39954</v>
      </c>
      <c r="D741" s="4"/>
      <c r="E741" s="5"/>
      <c r="F741">
        <v>153</v>
      </c>
      <c r="G741" t="s">
        <v>78</v>
      </c>
      <c r="H741" s="6">
        <v>8.1</v>
      </c>
      <c r="I741">
        <v>750</v>
      </c>
      <c r="J741" s="4">
        <f>1000000/H741/I741</f>
        <v>164.6090534979424</v>
      </c>
      <c r="K741" s="4"/>
      <c r="L741" s="7"/>
      <c r="M741" s="7"/>
      <c r="N741" s="7"/>
      <c r="O741" s="7"/>
      <c r="P741" s="7"/>
      <c r="Q741" s="7"/>
      <c r="R741" s="7"/>
      <c r="S741" s="7"/>
      <c r="T741" s="7"/>
      <c r="U741" s="4"/>
      <c r="V741" s="7"/>
      <c r="W741" s="7"/>
      <c r="X741" s="7"/>
      <c r="Y741" s="7"/>
      <c r="Z741" s="7"/>
      <c r="AA741" s="7"/>
      <c r="AB741" s="4"/>
      <c r="AC741" s="7"/>
      <c r="AD741" s="7"/>
      <c r="AE741" s="7"/>
      <c r="AF741" s="7"/>
      <c r="AG741" s="7"/>
      <c r="AH741" s="7"/>
      <c r="AI741" s="8"/>
      <c r="AJ741" s="7"/>
      <c r="AK741" s="7"/>
      <c r="AL741" s="7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7"/>
      <c r="BB741" s="4"/>
      <c r="BC741" s="4"/>
      <c r="BD741" s="4"/>
      <c r="BE741" s="7"/>
      <c r="BF741" s="7"/>
      <c r="BG741" s="6"/>
      <c r="BH741" s="4"/>
      <c r="BI741" s="4"/>
      <c r="BJ741" s="4"/>
      <c r="BK741" s="4"/>
      <c r="BL741" s="6"/>
      <c r="BM741" s="6"/>
      <c r="BN741" s="6"/>
      <c r="BO741" s="6"/>
      <c r="BP741" s="6"/>
      <c r="BQ741" s="6"/>
      <c r="BR741" s="6"/>
      <c r="BS741" s="4"/>
      <c r="BT741" s="4"/>
      <c r="BU741" s="4"/>
      <c r="BV741" s="4"/>
      <c r="BW741" s="4"/>
      <c r="BX741" s="4"/>
      <c r="BY741" s="4"/>
      <c r="BZ741" s="4"/>
      <c r="CA741" s="4"/>
      <c r="CB741" s="4">
        <v>95.167966537405775</v>
      </c>
      <c r="CC741" s="7">
        <v>4.1148802380238028</v>
      </c>
      <c r="CD741" s="4"/>
      <c r="CE741" s="4"/>
      <c r="CF741" s="7"/>
      <c r="CG741" s="4"/>
      <c r="CH741" s="4"/>
      <c r="CI741" s="4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</row>
    <row r="742" spans="1:158" x14ac:dyDescent="0.25">
      <c r="A742" t="s">
        <v>97</v>
      </c>
      <c r="C742" s="5">
        <v>39960</v>
      </c>
      <c r="D742" s="4">
        <v>9</v>
      </c>
      <c r="E742" s="5" t="s">
        <v>70</v>
      </c>
      <c r="F742">
        <v>159</v>
      </c>
      <c r="G742" t="s">
        <v>78</v>
      </c>
      <c r="H742" s="6">
        <v>8.1</v>
      </c>
      <c r="I742">
        <v>750</v>
      </c>
      <c r="J742" s="4">
        <f>1000000/H742/I742</f>
        <v>164.6090534979424</v>
      </c>
      <c r="K742" s="4"/>
      <c r="L742" s="7"/>
      <c r="M742" s="7"/>
      <c r="N742" s="7"/>
      <c r="O742" s="7"/>
      <c r="P742" s="7"/>
      <c r="Q742" s="7"/>
      <c r="R742" s="7"/>
      <c r="S742" s="7"/>
      <c r="T742" s="7"/>
      <c r="U742" s="4"/>
      <c r="V742" s="7"/>
      <c r="W742" s="7"/>
      <c r="X742" s="7"/>
      <c r="Y742" s="7"/>
      <c r="Z742" s="7"/>
      <c r="AA742" s="7"/>
      <c r="AB742" s="4"/>
      <c r="AC742" s="7"/>
      <c r="AD742" s="7"/>
      <c r="AE742" s="7"/>
      <c r="AF742" s="7"/>
      <c r="AG742" s="7"/>
      <c r="AH742" s="7"/>
      <c r="AI742" s="8"/>
      <c r="AJ742" s="7"/>
      <c r="AK742" s="7"/>
      <c r="AL742" s="7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>
        <v>504.3749649706856</v>
      </c>
      <c r="AZ742" s="4"/>
      <c r="BA742" s="7"/>
      <c r="BB742" s="4"/>
      <c r="BC742" s="4"/>
      <c r="BD742" s="4"/>
      <c r="BE742" s="7"/>
      <c r="BF742" s="4">
        <f>BH742*(1/(BG742/100))</f>
        <v>504.3749649706856</v>
      </c>
      <c r="BG742" s="6">
        <v>38.807431236147146</v>
      </c>
      <c r="BH742" s="4">
        <v>195.73496770334006</v>
      </c>
      <c r="BI742" s="4">
        <f>BF742-BH742</f>
        <v>308.63999726734551</v>
      </c>
      <c r="BJ742" s="4"/>
      <c r="BK742" s="4"/>
      <c r="BL742" s="6">
        <v>8.6226858019092543</v>
      </c>
      <c r="BM742" s="6"/>
      <c r="BN742" s="6"/>
      <c r="BO742" s="6"/>
      <c r="BP742" s="6"/>
      <c r="BQ742" s="6"/>
      <c r="BR742" s="6"/>
      <c r="BS742" s="4"/>
      <c r="BT742" s="4"/>
      <c r="BU742" s="4"/>
      <c r="BV742" s="4"/>
      <c r="BW742" s="4"/>
      <c r="BX742" s="4"/>
      <c r="BY742" s="4"/>
      <c r="BZ742" s="4"/>
      <c r="CA742" s="4"/>
      <c r="CB742" s="4">
        <v>100</v>
      </c>
      <c r="CC742" s="7">
        <v>6.2485863095238106</v>
      </c>
      <c r="CD742" s="4"/>
      <c r="CE742" s="4"/>
      <c r="CF742" s="7"/>
      <c r="CG742" s="4"/>
      <c r="CH742" s="4"/>
      <c r="CI742" s="4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</row>
    <row r="743" spans="1:158" x14ac:dyDescent="0.25">
      <c r="A743" t="s">
        <v>96</v>
      </c>
      <c r="C743" s="5">
        <v>39801</v>
      </c>
      <c r="D743" s="4">
        <v>1</v>
      </c>
      <c r="E743" s="5" t="s">
        <v>167</v>
      </c>
      <c r="F743" s="4">
        <v>0</v>
      </c>
      <c r="G743" t="s">
        <v>79</v>
      </c>
      <c r="H743" s="6">
        <v>8.1</v>
      </c>
      <c r="I743">
        <v>750</v>
      </c>
      <c r="J743" s="4">
        <f>1000000/H743/I743</f>
        <v>164.6090534979424</v>
      </c>
      <c r="K743" s="4"/>
      <c r="L743" s="7"/>
      <c r="M743" s="7"/>
      <c r="N743" s="7"/>
      <c r="O743" s="7"/>
      <c r="P743" s="7"/>
      <c r="Q743" s="7"/>
      <c r="R743" s="7"/>
      <c r="S743" s="7"/>
      <c r="T743" s="7"/>
      <c r="U743" s="4"/>
      <c r="V743" s="7"/>
      <c r="W743" s="7"/>
      <c r="X743" s="7"/>
      <c r="Y743" s="7"/>
      <c r="Z743" s="7"/>
      <c r="AA743" s="7"/>
      <c r="AB743" s="4"/>
      <c r="AC743" s="7"/>
      <c r="AD743" s="7"/>
      <c r="AE743" s="7"/>
      <c r="AF743" s="7"/>
      <c r="AG743" s="7"/>
      <c r="AH743" s="7"/>
      <c r="AI743" s="8"/>
      <c r="AJ743" s="7"/>
      <c r="AK743" s="7"/>
      <c r="AL743" s="7"/>
      <c r="AM743" s="4">
        <v>0</v>
      </c>
      <c r="AN743" s="4"/>
      <c r="AO743" s="4"/>
      <c r="AP743" s="4"/>
      <c r="AQ743" s="4">
        <v>0</v>
      </c>
      <c r="AR743" s="4"/>
      <c r="AS743" s="4"/>
      <c r="AT743" s="4"/>
      <c r="AU743" s="4"/>
      <c r="AV743" s="4"/>
      <c r="AW743" s="4"/>
      <c r="AX743" s="4">
        <v>0</v>
      </c>
      <c r="AY743" s="4">
        <v>0</v>
      </c>
      <c r="AZ743" s="4"/>
      <c r="BA743" s="7"/>
      <c r="BB743" s="4"/>
      <c r="BC743" s="4"/>
      <c r="BD743" s="4"/>
      <c r="BE743" s="7"/>
      <c r="BF743" s="7"/>
      <c r="BG743" s="6"/>
      <c r="BH743" s="4"/>
      <c r="BI743" s="4"/>
      <c r="BJ743" s="4"/>
      <c r="BK743" s="4"/>
      <c r="BL743" s="6"/>
      <c r="BM743" s="6"/>
      <c r="BN743" s="6"/>
      <c r="BO743" s="6"/>
      <c r="BP743" s="6"/>
      <c r="BQ743" s="6"/>
      <c r="BR743" s="6"/>
      <c r="BS743" s="4">
        <v>0</v>
      </c>
      <c r="BT743" s="4">
        <v>0</v>
      </c>
      <c r="BU743" s="4">
        <v>0</v>
      </c>
      <c r="BV743" s="4">
        <v>0</v>
      </c>
      <c r="BW743" s="4"/>
      <c r="BX743" s="4"/>
      <c r="BY743" s="4"/>
      <c r="BZ743" s="4"/>
      <c r="CA743" s="4">
        <v>0</v>
      </c>
      <c r="CB743" s="4"/>
      <c r="CC743" s="7"/>
      <c r="CD743" s="4"/>
      <c r="CE743" s="4"/>
      <c r="CF743" s="7"/>
      <c r="CG743" s="4"/>
      <c r="CH743" s="4"/>
      <c r="CI743" s="4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</row>
    <row r="744" spans="1:158" x14ac:dyDescent="0.25">
      <c r="A744" t="s">
        <v>96</v>
      </c>
      <c r="C744" s="5">
        <v>39819</v>
      </c>
      <c r="D744" s="4"/>
      <c r="E744" s="5"/>
      <c r="F744">
        <v>18</v>
      </c>
      <c r="G744" t="s">
        <v>79</v>
      </c>
      <c r="H744" s="6">
        <v>8.1</v>
      </c>
      <c r="I744">
        <v>750</v>
      </c>
      <c r="J744" s="4">
        <f>1000000/H744/I744</f>
        <v>164.6090534979424</v>
      </c>
      <c r="K744" s="4"/>
      <c r="L744" s="7"/>
      <c r="M744" s="6">
        <v>5.3</v>
      </c>
      <c r="N744" s="6"/>
      <c r="O744" s="6"/>
      <c r="P744" s="7"/>
      <c r="Q744" s="7"/>
      <c r="R744" s="7"/>
      <c r="S744" s="7"/>
      <c r="T744" s="7"/>
      <c r="U744" s="4"/>
      <c r="V744" s="7"/>
      <c r="W744" s="7"/>
      <c r="X744" s="7"/>
      <c r="Y744" s="7"/>
      <c r="Z744" s="7"/>
      <c r="AA744" s="7"/>
      <c r="AB744" s="4"/>
      <c r="AC744" s="7"/>
      <c r="AD744" s="7"/>
      <c r="AE744" s="7"/>
      <c r="AF744" s="7"/>
      <c r="AG744" s="7"/>
      <c r="AH744" s="7"/>
      <c r="AI744" s="8"/>
      <c r="AJ744" s="7"/>
      <c r="AK744" s="7"/>
      <c r="AL744" s="7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7"/>
      <c r="BB744" s="4"/>
      <c r="BC744" s="4"/>
      <c r="BD744" s="4"/>
      <c r="BE744" s="7"/>
      <c r="BF744" s="7"/>
      <c r="BG744" s="6"/>
      <c r="BH744" s="4"/>
      <c r="BI744" s="4"/>
      <c r="BJ744" s="4"/>
      <c r="BK744" s="4"/>
      <c r="BL744" s="6"/>
      <c r="BM744" s="6"/>
      <c r="BN744" s="6"/>
      <c r="BO744" s="6"/>
      <c r="BP744" s="6"/>
      <c r="BQ744" s="6"/>
      <c r="BR744" s="6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7"/>
      <c r="CD744" s="4"/>
      <c r="CE744" s="4"/>
      <c r="CF744" s="7"/>
      <c r="CG744" s="4"/>
      <c r="CH744" s="4"/>
      <c r="CI744" s="4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</row>
    <row r="745" spans="1:158" x14ac:dyDescent="0.25">
      <c r="A745" t="s">
        <v>96</v>
      </c>
      <c r="C745" s="5">
        <v>39820</v>
      </c>
      <c r="D745" s="4"/>
      <c r="E745" s="5"/>
      <c r="F745" s="4">
        <v>19</v>
      </c>
      <c r="G745" t="s">
        <v>79</v>
      </c>
      <c r="H745" s="6">
        <v>8.1</v>
      </c>
      <c r="I745">
        <v>750</v>
      </c>
      <c r="J745" s="4">
        <f>1000000/H745/I745</f>
        <v>164.6090534979424</v>
      </c>
      <c r="K745" s="4"/>
      <c r="L745" s="7"/>
      <c r="M745" s="7"/>
      <c r="N745" s="7"/>
      <c r="O745" s="7"/>
      <c r="P745" s="7"/>
      <c r="Q745" s="7"/>
      <c r="R745" s="7"/>
      <c r="S745" s="7"/>
      <c r="T745" s="7"/>
      <c r="U745" s="4"/>
      <c r="V745" s="7"/>
      <c r="W745" s="7"/>
      <c r="X745" s="7"/>
      <c r="Y745" s="7"/>
      <c r="Z745" s="7"/>
      <c r="AA745" s="7"/>
      <c r="AB745" s="4"/>
      <c r="AC745" s="7">
        <v>0.27083039473684212</v>
      </c>
      <c r="AD745" s="7"/>
      <c r="AE745" s="7"/>
      <c r="AF745" s="7"/>
      <c r="AG745" s="7"/>
      <c r="AH745" s="7"/>
      <c r="AI745" s="8"/>
      <c r="AJ745" s="7"/>
      <c r="AK745" s="7"/>
      <c r="AL745" s="7"/>
      <c r="AM745" s="4">
        <v>0</v>
      </c>
      <c r="AN745" s="4"/>
      <c r="AO745" s="4"/>
      <c r="AP745" s="4"/>
      <c r="AQ745" s="4">
        <v>0</v>
      </c>
      <c r="AR745" s="4"/>
      <c r="AS745" s="4"/>
      <c r="AT745" s="4"/>
      <c r="AU745" s="4"/>
      <c r="AV745" s="4"/>
      <c r="AW745" s="4"/>
      <c r="AX745" s="4">
        <v>0</v>
      </c>
      <c r="AY745" s="4">
        <v>0</v>
      </c>
      <c r="AZ745" s="4"/>
      <c r="BA745" s="7"/>
      <c r="BB745" s="4"/>
      <c r="BC745" s="4"/>
      <c r="BD745" s="4"/>
      <c r="BE745" s="7"/>
      <c r="BF745" s="7"/>
      <c r="BG745" s="6"/>
      <c r="BH745" s="4"/>
      <c r="BI745" s="4"/>
      <c r="BJ745" s="4"/>
      <c r="BK745" s="4"/>
      <c r="BL745" s="6"/>
      <c r="BM745" s="6"/>
      <c r="BN745" s="6"/>
      <c r="BO745" s="6"/>
      <c r="BP745" s="6"/>
      <c r="BQ745" s="6"/>
      <c r="BR745" s="6"/>
      <c r="BS745" s="4">
        <v>0</v>
      </c>
      <c r="BT745" s="4">
        <v>0</v>
      </c>
      <c r="BU745" s="4">
        <v>0</v>
      </c>
      <c r="BV745" s="4">
        <v>0</v>
      </c>
      <c r="BW745" s="4"/>
      <c r="BX745" s="4"/>
      <c r="BY745" s="4"/>
      <c r="BZ745" s="4"/>
      <c r="CA745" s="4">
        <v>0</v>
      </c>
      <c r="CB745" s="4"/>
      <c r="CC745" s="7"/>
      <c r="CD745" s="4"/>
      <c r="CE745" s="4"/>
      <c r="CF745" s="7"/>
      <c r="CG745" s="4"/>
      <c r="CH745" s="4"/>
      <c r="CI745" s="4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</row>
    <row r="746" spans="1:158" x14ac:dyDescent="0.25">
      <c r="A746" t="s">
        <v>96</v>
      </c>
      <c r="C746" s="5">
        <v>39824</v>
      </c>
      <c r="D746" s="4">
        <v>4</v>
      </c>
      <c r="E746" t="s">
        <v>168</v>
      </c>
      <c r="F746">
        <v>23</v>
      </c>
      <c r="G746" t="s">
        <v>79</v>
      </c>
      <c r="H746" s="6">
        <v>8.1</v>
      </c>
      <c r="I746">
        <v>750</v>
      </c>
      <c r="J746" s="4">
        <f>1000000/H746/I746</f>
        <v>164.6090534979424</v>
      </c>
      <c r="K746" s="4"/>
      <c r="L746" s="7"/>
      <c r="M746" s="7"/>
      <c r="N746" s="7"/>
      <c r="O746" s="7"/>
      <c r="P746" s="7"/>
      <c r="Q746" s="7"/>
      <c r="R746" s="7"/>
      <c r="S746" s="7"/>
      <c r="T746" s="7"/>
      <c r="U746" s="4"/>
      <c r="V746" s="7"/>
      <c r="W746" s="7"/>
      <c r="X746" s="7"/>
      <c r="Y746" s="7"/>
      <c r="Z746" s="7"/>
      <c r="AA746" s="7"/>
      <c r="AB746" s="4"/>
      <c r="AC746" s="7"/>
      <c r="AD746" s="7"/>
      <c r="AE746" s="7"/>
      <c r="AF746" s="7"/>
      <c r="AG746" s="7"/>
      <c r="AH746" s="7"/>
      <c r="AI746" s="8"/>
      <c r="AJ746" s="7"/>
      <c r="AK746" s="7"/>
      <c r="AL746" s="7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7"/>
      <c r="BB746" s="4"/>
      <c r="BC746" s="4"/>
      <c r="BD746" s="4"/>
      <c r="BE746" s="7"/>
      <c r="BF746" s="7"/>
      <c r="BG746" s="6"/>
      <c r="BH746" s="4"/>
      <c r="BI746" s="4"/>
      <c r="BJ746" s="4"/>
      <c r="BK746" s="4"/>
      <c r="BL746" s="6"/>
      <c r="BM746" s="6"/>
      <c r="BN746" s="6"/>
      <c r="BO746" s="6"/>
      <c r="BP746" s="6"/>
      <c r="BQ746" s="6"/>
      <c r="BR746" s="6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7"/>
      <c r="CD746" s="4"/>
      <c r="CE746" s="4"/>
      <c r="CF746" s="7"/>
      <c r="CG746" s="4"/>
      <c r="CH746" s="4"/>
      <c r="CI746" s="4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</row>
    <row r="747" spans="1:158" x14ac:dyDescent="0.25">
      <c r="A747" t="s">
        <v>96</v>
      </c>
      <c r="C747" s="5">
        <v>39827</v>
      </c>
      <c r="D747" s="4"/>
      <c r="E747" s="5"/>
      <c r="F747">
        <v>26</v>
      </c>
      <c r="G747" t="s">
        <v>79</v>
      </c>
      <c r="H747" s="6">
        <v>8.1</v>
      </c>
      <c r="I747">
        <v>750</v>
      </c>
      <c r="J747" s="4">
        <f>1000000/H747/I747</f>
        <v>164.6090534979424</v>
      </c>
      <c r="K747" s="4"/>
      <c r="L747" s="7"/>
      <c r="M747" s="6">
        <v>7.8</v>
      </c>
      <c r="N747" s="6"/>
      <c r="O747" s="6"/>
      <c r="P747" s="7"/>
      <c r="Q747" s="7"/>
      <c r="R747" s="7"/>
      <c r="S747" s="7"/>
      <c r="T747" s="7"/>
      <c r="U747" s="4"/>
      <c r="V747" s="7"/>
      <c r="W747" s="7"/>
      <c r="X747" s="7"/>
      <c r="Y747" s="7"/>
      <c r="Z747" s="7"/>
      <c r="AA747" s="7"/>
      <c r="AB747" s="4"/>
      <c r="AC747" s="7"/>
      <c r="AD747" s="7"/>
      <c r="AE747" s="7"/>
      <c r="AF747" s="7"/>
      <c r="AG747" s="7"/>
      <c r="AH747" s="7"/>
      <c r="AI747" s="8"/>
      <c r="AJ747" s="7"/>
      <c r="AK747" s="7"/>
      <c r="AL747" s="7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7"/>
      <c r="BB747" s="4"/>
      <c r="BC747" s="4"/>
      <c r="BD747" s="4"/>
      <c r="BE747" s="7"/>
      <c r="BF747" s="7"/>
      <c r="BG747" s="6"/>
      <c r="BH747" s="4"/>
      <c r="BI747" s="4"/>
      <c r="BJ747" s="4"/>
      <c r="BK747" s="4"/>
      <c r="BL747" s="6"/>
      <c r="BM747" s="6"/>
      <c r="BN747" s="6"/>
      <c r="BO747" s="6"/>
      <c r="BP747" s="6"/>
      <c r="BQ747" s="6"/>
      <c r="BR747" s="6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7"/>
      <c r="CD747" s="4"/>
      <c r="CE747" s="4"/>
      <c r="CF747" s="7"/>
      <c r="CG747" s="4"/>
      <c r="CH747" s="4"/>
      <c r="CI747" s="4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</row>
    <row r="748" spans="1:158" x14ac:dyDescent="0.25">
      <c r="A748" t="s">
        <v>96</v>
      </c>
      <c r="C748" s="5">
        <v>39833</v>
      </c>
      <c r="D748" s="4"/>
      <c r="E748" s="5"/>
      <c r="F748" s="4">
        <v>32</v>
      </c>
      <c r="G748" t="s">
        <v>79</v>
      </c>
      <c r="H748" s="6">
        <v>8.1</v>
      </c>
      <c r="I748">
        <v>750</v>
      </c>
      <c r="J748" s="4">
        <f>1000000/H748/I748</f>
        <v>164.6090534979424</v>
      </c>
      <c r="K748" s="4"/>
      <c r="L748" s="7"/>
      <c r="M748" s="6">
        <v>10.25</v>
      </c>
      <c r="N748" s="6"/>
      <c r="O748" s="6"/>
      <c r="P748" s="7"/>
      <c r="Q748" s="7"/>
      <c r="R748" s="7"/>
      <c r="S748" s="7"/>
      <c r="T748" s="7"/>
      <c r="U748" s="4"/>
      <c r="V748" s="7"/>
      <c r="W748" s="7"/>
      <c r="X748" s="7"/>
      <c r="Y748" s="7"/>
      <c r="Z748" s="7"/>
      <c r="AA748" s="7"/>
      <c r="AB748" s="4">
        <v>56.038708627122752</v>
      </c>
      <c r="AC748" s="7">
        <v>0.89768588268724125</v>
      </c>
      <c r="AD748" s="7"/>
      <c r="AE748" s="7"/>
      <c r="AF748" s="7"/>
      <c r="AG748" s="7"/>
      <c r="AH748" s="7"/>
      <c r="AI748" s="8">
        <f>AC748/AB748</f>
        <v>1.6019032284636928E-2</v>
      </c>
      <c r="AJ748" s="7"/>
      <c r="AK748" s="7"/>
      <c r="AL748" s="7"/>
      <c r="AM748" s="4">
        <v>0</v>
      </c>
      <c r="AN748" s="4"/>
      <c r="AO748" s="4"/>
      <c r="AP748" s="4"/>
      <c r="AQ748" s="4">
        <v>0</v>
      </c>
      <c r="AR748" s="4"/>
      <c r="AS748" s="4"/>
      <c r="AT748" s="4"/>
      <c r="AU748" s="4"/>
      <c r="AV748" s="4"/>
      <c r="AW748" s="4"/>
      <c r="AX748" s="4">
        <v>0</v>
      </c>
      <c r="AY748" s="4">
        <v>0</v>
      </c>
      <c r="AZ748" s="4"/>
      <c r="BA748" s="7"/>
      <c r="BB748" s="4"/>
      <c r="BC748" s="4">
        <f>U748+AB748+AZ748</f>
        <v>56.038708627122752</v>
      </c>
      <c r="BD748" s="4"/>
      <c r="BE748" s="7">
        <f>AZ748/BC748</f>
        <v>0</v>
      </c>
      <c r="BF748" s="7"/>
      <c r="BG748" s="6"/>
      <c r="BH748" s="4"/>
      <c r="BI748" s="4"/>
      <c r="BJ748" s="4"/>
      <c r="BK748" s="4"/>
      <c r="BL748" s="6"/>
      <c r="BM748" s="6"/>
      <c r="BN748" s="6"/>
      <c r="BO748" s="6"/>
      <c r="BP748" s="7">
        <f>U748/BC748</f>
        <v>0</v>
      </c>
      <c r="BQ748" s="7">
        <f>AB748/BC748</f>
        <v>1</v>
      </c>
      <c r="BR748" s="7">
        <f>AZ748/BC748</f>
        <v>0</v>
      </c>
      <c r="BS748" s="4">
        <v>0</v>
      </c>
      <c r="BT748" s="4">
        <v>0</v>
      </c>
      <c r="BU748" s="4">
        <v>0</v>
      </c>
      <c r="BV748" s="4">
        <v>0</v>
      </c>
      <c r="BW748" s="4"/>
      <c r="BX748" s="4"/>
      <c r="BY748" s="4"/>
      <c r="BZ748" s="4"/>
      <c r="CA748" s="4">
        <v>0</v>
      </c>
      <c r="CB748" s="4"/>
      <c r="CC748" s="7"/>
      <c r="CD748" s="4"/>
      <c r="CE748" s="4"/>
      <c r="CF748" s="7"/>
      <c r="CG748" s="4"/>
      <c r="CH748" s="4"/>
      <c r="CI748" s="4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</row>
    <row r="749" spans="1:158" x14ac:dyDescent="0.25">
      <c r="A749" t="s">
        <v>96</v>
      </c>
      <c r="C749" s="5">
        <v>39840</v>
      </c>
      <c r="D749" s="4"/>
      <c r="E749" s="5"/>
      <c r="F749">
        <v>39</v>
      </c>
      <c r="G749" t="s">
        <v>79</v>
      </c>
      <c r="H749" s="6">
        <v>8.1</v>
      </c>
      <c r="I749">
        <v>750</v>
      </c>
      <c r="J749" s="4">
        <f>1000000/H749/I749</f>
        <v>164.6090534979424</v>
      </c>
      <c r="K749" s="4"/>
      <c r="L749" s="7"/>
      <c r="M749" s="6">
        <v>13.9</v>
      </c>
      <c r="N749" s="6"/>
      <c r="O749" s="6"/>
      <c r="P749" s="7"/>
      <c r="Q749" s="7"/>
      <c r="R749" s="7"/>
      <c r="S749" s="7"/>
      <c r="T749" s="7"/>
      <c r="U749" s="4"/>
      <c r="V749" s="7"/>
      <c r="W749" s="7"/>
      <c r="X749" s="7"/>
      <c r="Y749" s="7"/>
      <c r="Z749" s="7"/>
      <c r="AA749" s="7"/>
      <c r="AB749" s="4"/>
      <c r="AC749" s="7"/>
      <c r="AD749" s="7"/>
      <c r="AE749" s="7"/>
      <c r="AF749" s="7"/>
      <c r="AG749" s="7"/>
      <c r="AH749" s="7"/>
      <c r="AI749" s="8"/>
      <c r="AJ749" s="7"/>
      <c r="AK749" s="7"/>
      <c r="AL749" s="7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7"/>
      <c r="BB749" s="4"/>
      <c r="BC749" s="4"/>
      <c r="BD749" s="4"/>
      <c r="BE749" s="7"/>
      <c r="BF749" s="7"/>
      <c r="BG749" s="6"/>
      <c r="BH749" s="4"/>
      <c r="BI749" s="4"/>
      <c r="BJ749" s="4"/>
      <c r="BK749" s="4"/>
      <c r="BL749" s="6"/>
      <c r="BM749" s="6"/>
      <c r="BN749" s="6"/>
      <c r="BO749" s="6"/>
      <c r="BP749" s="6"/>
      <c r="BQ749" s="6"/>
      <c r="BR749" s="6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7"/>
      <c r="CD749" s="4"/>
      <c r="CE749" s="4"/>
      <c r="CF749" s="7"/>
      <c r="CG749" s="4"/>
      <c r="CH749" s="4"/>
      <c r="CI749" s="4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</row>
    <row r="750" spans="1:158" x14ac:dyDescent="0.25">
      <c r="A750" t="s">
        <v>96</v>
      </c>
      <c r="C750" s="5">
        <v>39848</v>
      </c>
      <c r="D750" s="4"/>
      <c r="E750" s="5"/>
      <c r="F750" s="4">
        <v>47</v>
      </c>
      <c r="G750" t="s">
        <v>79</v>
      </c>
      <c r="H750" s="6">
        <v>8.1</v>
      </c>
      <c r="I750">
        <v>750</v>
      </c>
      <c r="J750" s="4">
        <f>1000000/H750/I750</f>
        <v>164.6090534979424</v>
      </c>
      <c r="K750" s="4"/>
      <c r="L750" s="7"/>
      <c r="M750" s="6">
        <v>16.399999999999999</v>
      </c>
      <c r="N750" s="6"/>
      <c r="O750" s="6"/>
      <c r="P750" s="7"/>
      <c r="Q750" s="7"/>
      <c r="R750" s="7"/>
      <c r="S750" s="7"/>
      <c r="T750" s="7"/>
      <c r="U750" s="4">
        <v>113.55445295100887</v>
      </c>
      <c r="V750" s="7"/>
      <c r="W750" s="7"/>
      <c r="X750" s="7"/>
      <c r="Y750" s="7"/>
      <c r="Z750" s="7"/>
      <c r="AA750" s="7"/>
      <c r="AB750" s="4">
        <v>114.55476361312222</v>
      </c>
      <c r="AC750" s="7">
        <v>1.9624132593660688</v>
      </c>
      <c r="AD750" s="7"/>
      <c r="AE750" s="7"/>
      <c r="AF750" s="7"/>
      <c r="AG750" s="7"/>
      <c r="AH750" s="7"/>
      <c r="AI750" s="8">
        <f>AC750/AB750</f>
        <v>1.7130787035566586E-2</v>
      </c>
      <c r="AJ750" s="7"/>
      <c r="AK750" s="7"/>
      <c r="AL750" s="7"/>
      <c r="AM750" s="4">
        <v>3.7462773192107903</v>
      </c>
      <c r="AN750" s="4"/>
      <c r="AO750" s="4"/>
      <c r="AP750" s="4"/>
      <c r="AQ750" s="4">
        <v>0</v>
      </c>
      <c r="AR750" s="4"/>
      <c r="AS750" s="4"/>
      <c r="AT750" s="4"/>
      <c r="AU750" s="4"/>
      <c r="AV750" s="4"/>
      <c r="AW750" s="4"/>
      <c r="AX750" s="4">
        <v>0</v>
      </c>
      <c r="AY750" s="4">
        <v>0</v>
      </c>
      <c r="AZ750" s="4">
        <v>3.7462773192107903</v>
      </c>
      <c r="BA750" s="7"/>
      <c r="BB750" s="4"/>
      <c r="BC750" s="4">
        <f>U750+AB750+AZ750</f>
        <v>231.85549388334186</v>
      </c>
      <c r="BD750" s="4"/>
      <c r="BE750" s="7">
        <f>AZ750/BC750</f>
        <v>1.6157811300756712E-2</v>
      </c>
      <c r="BF750" s="7"/>
      <c r="BG750" s="6"/>
      <c r="BH750" s="4"/>
      <c r="BI750" s="4"/>
      <c r="BJ750" s="4"/>
      <c r="BK750" s="4"/>
      <c r="BL750" s="6"/>
      <c r="BM750" s="6"/>
      <c r="BN750" s="6"/>
      <c r="BO750" s="6"/>
      <c r="BP750" s="7">
        <f>U750/BC750</f>
        <v>0.48976390875664916</v>
      </c>
      <c r="BQ750" s="7">
        <f>AB750/BC750</f>
        <v>0.49407827994259418</v>
      </c>
      <c r="BR750" s="7">
        <f>AZ750/BC750</f>
        <v>1.6157811300756712E-2</v>
      </c>
      <c r="BS750" s="4">
        <v>61.766383689399021</v>
      </c>
      <c r="BT750" s="4">
        <v>61.766383689399021</v>
      </c>
      <c r="BU750" s="4">
        <v>0</v>
      </c>
      <c r="BV750" s="4">
        <v>0</v>
      </c>
      <c r="BW750" s="4"/>
      <c r="BX750" s="4"/>
      <c r="BY750" s="4"/>
      <c r="BZ750" s="4"/>
      <c r="CA750" s="4">
        <v>0</v>
      </c>
      <c r="CB750" s="4"/>
      <c r="CC750" s="7"/>
      <c r="CD750" s="4"/>
      <c r="CE750" s="4"/>
      <c r="CF750" s="7"/>
      <c r="CG750" s="4"/>
      <c r="CH750" s="4"/>
      <c r="CI750" s="4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</row>
    <row r="751" spans="1:158" x14ac:dyDescent="0.25">
      <c r="A751" t="s">
        <v>96</v>
      </c>
      <c r="C751" s="5">
        <v>39849</v>
      </c>
      <c r="D751" s="4">
        <v>5</v>
      </c>
      <c r="E751" t="s">
        <v>164</v>
      </c>
      <c r="F751">
        <v>48</v>
      </c>
      <c r="G751" t="s">
        <v>79</v>
      </c>
      <c r="H751" s="6">
        <v>8.1</v>
      </c>
      <c r="I751">
        <v>750</v>
      </c>
      <c r="J751" s="4">
        <f>1000000/H751/I751</f>
        <v>164.6090534979424</v>
      </c>
      <c r="K751" s="4"/>
      <c r="L751" s="7"/>
      <c r="M751" s="7"/>
      <c r="N751" s="7"/>
      <c r="O751" s="7"/>
      <c r="P751" s="7"/>
      <c r="Q751" s="7"/>
      <c r="R751" s="7"/>
      <c r="S751" s="7"/>
      <c r="T751" s="7"/>
      <c r="U751" s="4"/>
      <c r="V751" s="7"/>
      <c r="W751" s="7"/>
      <c r="X751" s="7"/>
      <c r="Y751" s="7"/>
      <c r="Z751" s="7"/>
      <c r="AA751" s="7"/>
      <c r="AB751" s="4"/>
      <c r="AC751" s="7"/>
      <c r="AD751" s="7"/>
      <c r="AE751" s="7"/>
      <c r="AF751" s="7"/>
      <c r="AG751" s="7"/>
      <c r="AH751" s="7"/>
      <c r="AI751" s="8"/>
      <c r="AJ751" s="7"/>
      <c r="AK751" s="7"/>
      <c r="AL751" s="7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7"/>
      <c r="BB751" s="4"/>
      <c r="BC751" s="4"/>
      <c r="BD751" s="4"/>
      <c r="BE751" s="7"/>
      <c r="BF751" s="7"/>
      <c r="BG751" s="6"/>
      <c r="BH751" s="4"/>
      <c r="BI751" s="4"/>
      <c r="BJ751" s="4"/>
      <c r="BK751" s="4"/>
      <c r="BL751" s="6"/>
      <c r="BM751" s="6"/>
      <c r="BN751" s="6"/>
      <c r="BO751" s="6"/>
      <c r="BP751" s="6"/>
      <c r="BQ751" s="6"/>
      <c r="BR751" s="6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7"/>
      <c r="CD751" s="4"/>
      <c r="CE751" s="4"/>
      <c r="CF751" s="7"/>
      <c r="CG751" s="4"/>
      <c r="CH751" s="4"/>
      <c r="CI751" s="4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</row>
    <row r="752" spans="1:158" x14ac:dyDescent="0.25">
      <c r="A752" t="s">
        <v>96</v>
      </c>
      <c r="C752" s="5">
        <v>39854</v>
      </c>
      <c r="D752" s="4"/>
      <c r="E752" s="5"/>
      <c r="F752">
        <v>53</v>
      </c>
      <c r="G752" t="s">
        <v>79</v>
      </c>
      <c r="H752" s="6">
        <v>8.1</v>
      </c>
      <c r="I752">
        <v>750</v>
      </c>
      <c r="J752" s="4">
        <f>1000000/H752/I752</f>
        <v>164.6090534979424</v>
      </c>
      <c r="K752" s="4"/>
      <c r="L752" s="7"/>
      <c r="M752" s="6">
        <v>17.8</v>
      </c>
      <c r="N752" s="6"/>
      <c r="O752" s="6"/>
      <c r="P752" s="7"/>
      <c r="Q752" s="7"/>
      <c r="R752" s="7"/>
      <c r="S752" s="7"/>
      <c r="T752" s="7"/>
      <c r="U752" s="4"/>
      <c r="V752" s="7"/>
      <c r="W752" s="7"/>
      <c r="X752" s="7"/>
      <c r="Y752" s="7"/>
      <c r="Z752" s="7"/>
      <c r="AA752" s="7"/>
      <c r="AB752" s="4"/>
      <c r="AC752" s="7"/>
      <c r="AD752" s="7"/>
      <c r="AE752" s="7"/>
      <c r="AF752" s="7"/>
      <c r="AG752" s="7"/>
      <c r="AH752" s="7"/>
      <c r="AI752" s="8"/>
      <c r="AJ752" s="7"/>
      <c r="AK752" s="7"/>
      <c r="AL752" s="7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7"/>
      <c r="BB752" s="4"/>
      <c r="BC752" s="4"/>
      <c r="BD752" s="4"/>
      <c r="BE752" s="7"/>
      <c r="BF752" s="7"/>
      <c r="BG752" s="6"/>
      <c r="BH752" s="4"/>
      <c r="BI752" s="4"/>
      <c r="BJ752" s="4"/>
      <c r="BK752" s="4"/>
      <c r="BL752" s="6"/>
      <c r="BM752" s="6"/>
      <c r="BN752" s="6"/>
      <c r="BO752" s="6"/>
      <c r="BP752" s="6"/>
      <c r="BQ752" s="6"/>
      <c r="BR752" s="6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7"/>
      <c r="CD752" s="4"/>
      <c r="CE752" s="4"/>
      <c r="CF752" s="7"/>
      <c r="CG752" s="4"/>
      <c r="CH752" s="4"/>
      <c r="CI752" s="4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</row>
    <row r="753" spans="1:158" x14ac:dyDescent="0.25">
      <c r="A753" t="s">
        <v>96</v>
      </c>
      <c r="C753" s="5">
        <v>39860</v>
      </c>
      <c r="D753" s="4">
        <v>6</v>
      </c>
      <c r="E753" s="5" t="s">
        <v>183</v>
      </c>
      <c r="F753" s="4">
        <v>59</v>
      </c>
      <c r="G753" t="s">
        <v>79</v>
      </c>
      <c r="H753" s="6">
        <v>8.1</v>
      </c>
      <c r="I753">
        <v>750</v>
      </c>
      <c r="J753" s="4">
        <f>1000000/H753/I753</f>
        <v>164.6090534979424</v>
      </c>
      <c r="K753" s="4"/>
      <c r="L753" s="7"/>
      <c r="M753" s="6">
        <v>17.399999999999999</v>
      </c>
      <c r="N753" s="6"/>
      <c r="O753" s="6"/>
      <c r="P753" s="7"/>
      <c r="Q753" s="7"/>
      <c r="R753" s="7"/>
      <c r="S753" s="7"/>
      <c r="T753" s="7"/>
      <c r="U753" s="4">
        <v>249.0717210688951</v>
      </c>
      <c r="V753" s="7"/>
      <c r="W753" s="7"/>
      <c r="X753" s="7"/>
      <c r="Y753" s="7"/>
      <c r="Z753" s="7"/>
      <c r="AA753" s="7"/>
      <c r="AB753" s="4">
        <v>140.79872701370709</v>
      </c>
      <c r="AC753" s="7">
        <v>3.2921972948427838</v>
      </c>
      <c r="AD753" s="7"/>
      <c r="AE753" s="7"/>
      <c r="AF753" s="7"/>
      <c r="AG753" s="7"/>
      <c r="AH753" s="7"/>
      <c r="AI753" s="8">
        <f>AC753/AB753</f>
        <v>2.3382294461527911E-2</v>
      </c>
      <c r="AJ753" s="7"/>
      <c r="AK753" s="7"/>
      <c r="AL753" s="7"/>
      <c r="AM753" s="4">
        <v>1.2781796033971597</v>
      </c>
      <c r="AN753" s="4"/>
      <c r="AO753" s="4"/>
      <c r="AP753" s="4"/>
      <c r="AQ753" s="4">
        <v>0.27998282301945238</v>
      </c>
      <c r="AR753" s="4"/>
      <c r="AS753" s="4"/>
      <c r="AT753" s="4"/>
      <c r="AU753" s="4"/>
      <c r="AV753" s="4"/>
      <c r="AW753" s="4"/>
      <c r="AX753" s="4">
        <v>0</v>
      </c>
      <c r="AY753" s="4">
        <v>0</v>
      </c>
      <c r="AZ753" s="4">
        <v>1.5581624264166121</v>
      </c>
      <c r="BA753" s="7"/>
      <c r="BB753" s="4"/>
      <c r="BC753" s="4">
        <f>U753+AB753+AZ753</f>
        <v>391.42861050901882</v>
      </c>
      <c r="BD753" s="4"/>
      <c r="BE753" s="7">
        <f>AZ753/BC753</f>
        <v>3.9807065313655979E-3</v>
      </c>
      <c r="BF753" s="7"/>
      <c r="BG753" s="6"/>
      <c r="BH753" s="4"/>
      <c r="BI753" s="4"/>
      <c r="BJ753" s="4"/>
      <c r="BK753" s="4"/>
      <c r="BL753" s="6"/>
      <c r="BM753" s="6"/>
      <c r="BN753" s="6"/>
      <c r="BO753" s="6"/>
      <c r="BP753" s="7">
        <f>U753/BC753</f>
        <v>0.63631455233943945</v>
      </c>
      <c r="BQ753" s="7">
        <f>AB753/BC753</f>
        <v>0.35970474112919493</v>
      </c>
      <c r="BR753" s="7">
        <f>AZ753/BC753</f>
        <v>3.9807065313655979E-3</v>
      </c>
      <c r="BS753" s="4">
        <v>48.400765347805056</v>
      </c>
      <c r="BT753" s="4">
        <v>46.86390224740498</v>
      </c>
      <c r="BU753" s="4">
        <v>1.5368631004000757</v>
      </c>
      <c r="BV753" s="4">
        <v>0</v>
      </c>
      <c r="BW753" s="4"/>
      <c r="BX753" s="4"/>
      <c r="BY753" s="4"/>
      <c r="BZ753" s="4"/>
      <c r="CA753" s="4">
        <v>0</v>
      </c>
      <c r="CB753" s="4"/>
      <c r="CC753" s="7"/>
      <c r="CD753" s="4"/>
      <c r="CE753" s="4"/>
      <c r="CF753" s="7"/>
      <c r="CG753" s="4"/>
      <c r="CH753" s="4"/>
      <c r="CI753" s="4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</row>
    <row r="754" spans="1:158" x14ac:dyDescent="0.25">
      <c r="A754" t="s">
        <v>96</v>
      </c>
      <c r="C754" s="5">
        <v>39869</v>
      </c>
      <c r="D754" s="4"/>
      <c r="E754" s="5"/>
      <c r="F754">
        <v>68</v>
      </c>
      <c r="G754" t="s">
        <v>79</v>
      </c>
      <c r="H754" s="6">
        <v>8.1</v>
      </c>
      <c r="I754">
        <v>750</v>
      </c>
      <c r="J754" s="4">
        <f>1000000/H754/I754</f>
        <v>164.6090534979424</v>
      </c>
      <c r="K754" s="4"/>
      <c r="L754" s="7"/>
      <c r="M754" s="6">
        <v>22.6</v>
      </c>
      <c r="N754" s="6"/>
      <c r="O754" s="6"/>
      <c r="P754" s="7"/>
      <c r="Q754" s="7"/>
      <c r="R754" s="7"/>
      <c r="S754" s="7"/>
      <c r="T754" s="7"/>
      <c r="U754" s="4"/>
      <c r="V754" s="7"/>
      <c r="W754" s="7"/>
      <c r="X754" s="7"/>
      <c r="Y754" s="7"/>
      <c r="Z754" s="7"/>
      <c r="AA754" s="7"/>
      <c r="AB754" s="4"/>
      <c r="AC754" s="7"/>
      <c r="AD754" s="7"/>
      <c r="AE754" s="7"/>
      <c r="AF754" s="7"/>
      <c r="AG754" s="7"/>
      <c r="AH754" s="7"/>
      <c r="AI754" s="8"/>
      <c r="AJ754" s="7"/>
      <c r="AK754" s="7"/>
      <c r="AL754" s="7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7"/>
      <c r="BB754" s="4"/>
      <c r="BC754" s="4"/>
      <c r="BD754" s="4"/>
      <c r="BE754" s="7"/>
      <c r="BF754" s="7"/>
      <c r="BG754" s="6"/>
      <c r="BH754" s="4"/>
      <c r="BI754" s="4"/>
      <c r="BJ754" s="4"/>
      <c r="BK754" s="4"/>
      <c r="BL754" s="6"/>
      <c r="BM754" s="6"/>
      <c r="BN754" s="6"/>
      <c r="BO754" s="6"/>
      <c r="BP754" s="6"/>
      <c r="BQ754" s="6"/>
      <c r="BR754" s="6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7"/>
      <c r="CD754" s="4"/>
      <c r="CE754" s="4"/>
      <c r="CF754" s="7"/>
      <c r="CG754" s="4"/>
      <c r="CH754" s="4"/>
      <c r="CI754" s="4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</row>
    <row r="755" spans="1:158" x14ac:dyDescent="0.25">
      <c r="A755" t="s">
        <v>96</v>
      </c>
      <c r="C755" s="5">
        <v>39874</v>
      </c>
      <c r="D755" s="4"/>
      <c r="E755" s="5"/>
      <c r="F755">
        <v>73</v>
      </c>
      <c r="G755" t="s">
        <v>79</v>
      </c>
      <c r="H755" s="6">
        <v>8.1</v>
      </c>
      <c r="I755">
        <v>750</v>
      </c>
      <c r="J755" s="4">
        <f>1000000/H755/I755</f>
        <v>164.6090534979424</v>
      </c>
      <c r="K755" s="4"/>
      <c r="L755" s="7"/>
      <c r="M755" s="6">
        <v>21.6</v>
      </c>
      <c r="N755" s="6"/>
      <c r="O755" s="6"/>
      <c r="P755" s="7"/>
      <c r="Q755" s="7"/>
      <c r="R755" s="7"/>
      <c r="S755" s="7"/>
      <c r="T755" s="7"/>
      <c r="U755" s="4"/>
      <c r="V755" s="7"/>
      <c r="W755" s="7"/>
      <c r="X755" s="7"/>
      <c r="Y755" s="7"/>
      <c r="Z755" s="7"/>
      <c r="AA755" s="7"/>
      <c r="AB755" s="4"/>
      <c r="AC755" s="7"/>
      <c r="AD755" s="7"/>
      <c r="AE755" s="7"/>
      <c r="AF755" s="7"/>
      <c r="AG755" s="7"/>
      <c r="AH755" s="7"/>
      <c r="AI755" s="8"/>
      <c r="AJ755" s="7"/>
      <c r="AK755" s="7"/>
      <c r="AL755" s="7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7"/>
      <c r="BB755" s="4"/>
      <c r="BC755" s="4"/>
      <c r="BD755" s="4"/>
      <c r="BE755" s="7"/>
      <c r="BF755" s="7"/>
      <c r="BG755" s="6"/>
      <c r="BH755" s="4"/>
      <c r="BI755" s="4"/>
      <c r="BJ755" s="4"/>
      <c r="BK755" s="4"/>
      <c r="BL755" s="6"/>
      <c r="BM755" s="6"/>
      <c r="BN755" s="6"/>
      <c r="BO755" s="6"/>
      <c r="BP755" s="6"/>
      <c r="BQ755" s="6"/>
      <c r="BR755" s="6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7"/>
      <c r="CD755" s="4"/>
      <c r="CE755" s="4"/>
      <c r="CF755" s="7"/>
      <c r="CG755" s="4"/>
      <c r="CH755" s="4"/>
      <c r="CI755" s="4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</row>
    <row r="756" spans="1:158" x14ac:dyDescent="0.25">
      <c r="A756" t="s">
        <v>96</v>
      </c>
      <c r="C756" s="5">
        <v>39876</v>
      </c>
      <c r="D756" s="4"/>
      <c r="E756" s="5"/>
      <c r="F756" s="4">
        <v>75</v>
      </c>
      <c r="G756" t="s">
        <v>79</v>
      </c>
      <c r="H756" s="6">
        <v>8.1</v>
      </c>
      <c r="I756">
        <v>750</v>
      </c>
      <c r="J756" s="4">
        <f>1000000/H756/I756</f>
        <v>164.6090534979424</v>
      </c>
      <c r="K756" s="4"/>
      <c r="L756" s="7"/>
      <c r="M756" s="7"/>
      <c r="N756" s="7"/>
      <c r="O756" s="7"/>
      <c r="P756" s="7"/>
      <c r="Q756" s="7"/>
      <c r="R756" s="7"/>
      <c r="S756" s="7"/>
      <c r="T756" s="7"/>
      <c r="U756" s="4">
        <v>467.97419007004754</v>
      </c>
      <c r="V756" s="7"/>
      <c r="W756" s="7"/>
      <c r="X756" s="7"/>
      <c r="Y756" s="7"/>
      <c r="Z756" s="7"/>
      <c r="AA756" s="7"/>
      <c r="AB756" s="4">
        <v>202.58166181564573</v>
      </c>
      <c r="AC756" s="7">
        <v>2.99549634113556</v>
      </c>
      <c r="AD756" s="7"/>
      <c r="AE756" s="7"/>
      <c r="AF756" s="7"/>
      <c r="AG756" s="7"/>
      <c r="AH756" s="7"/>
      <c r="AI756" s="8">
        <f>AC756/AB756</f>
        <v>1.4786611553525189E-2</v>
      </c>
      <c r="AJ756" s="7"/>
      <c r="AK756" s="7"/>
      <c r="AL756" s="7"/>
      <c r="AM756" s="4">
        <v>22.790864348380435</v>
      </c>
      <c r="AN756" s="4"/>
      <c r="AO756" s="4"/>
      <c r="AP756" s="4"/>
      <c r="AQ756" s="4">
        <v>21.747474804150702</v>
      </c>
      <c r="AR756" s="4"/>
      <c r="AS756" s="4"/>
      <c r="AT756" s="4"/>
      <c r="AU756" s="4"/>
      <c r="AV756" s="4"/>
      <c r="AW756" s="4"/>
      <c r="AX756" s="4">
        <v>0</v>
      </c>
      <c r="AY756" s="4">
        <v>0</v>
      </c>
      <c r="AZ756" s="4">
        <v>44.538339152531137</v>
      </c>
      <c r="BA756" s="7"/>
      <c r="BB756" s="4"/>
      <c r="BC756" s="4">
        <f>U756+AB756+AZ756</f>
        <v>715.09419103822438</v>
      </c>
      <c r="BD756" s="4"/>
      <c r="BE756" s="7">
        <f>AZ756/BC756</f>
        <v>6.228317851088571E-2</v>
      </c>
      <c r="BF756" s="7"/>
      <c r="BG756" s="6"/>
      <c r="BH756" s="4"/>
      <c r="BI756" s="4"/>
      <c r="BJ756" s="4"/>
      <c r="BK756" s="4"/>
      <c r="BL756" s="6"/>
      <c r="BM756" s="6"/>
      <c r="BN756" s="6"/>
      <c r="BO756" s="6"/>
      <c r="BP756" s="7">
        <f>U756/BC756</f>
        <v>0.65442314583846561</v>
      </c>
      <c r="BQ756" s="7">
        <f>AB756/BC756</f>
        <v>0.28329367565064867</v>
      </c>
      <c r="BR756" s="7">
        <f>AZ756/BC756</f>
        <v>6.228317851088571E-2</v>
      </c>
      <c r="BS756" s="4">
        <v>285.86952222475378</v>
      </c>
      <c r="BT756" s="4">
        <v>273.51878048788956</v>
      </c>
      <c r="BU756" s="4">
        <v>12.350741736864228</v>
      </c>
      <c r="BV756" s="4">
        <v>0</v>
      </c>
      <c r="BW756" s="4"/>
      <c r="BX756" s="4"/>
      <c r="BY756" s="4"/>
      <c r="BZ756" s="4"/>
      <c r="CA756" s="4">
        <v>0</v>
      </c>
      <c r="CB756" s="4"/>
      <c r="CC756" s="7"/>
      <c r="CD756" s="4"/>
      <c r="CE756" s="4"/>
      <c r="CF756" s="7"/>
      <c r="CG756" s="4"/>
      <c r="CH756" s="4"/>
      <c r="CI756" s="4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</row>
    <row r="757" spans="1:158" x14ac:dyDescent="0.25">
      <c r="A757" t="s">
        <v>96</v>
      </c>
      <c r="C757" s="5">
        <v>39884</v>
      </c>
      <c r="D757" s="4"/>
      <c r="E757" s="5"/>
      <c r="F757">
        <v>83</v>
      </c>
      <c r="G757" t="s">
        <v>79</v>
      </c>
      <c r="H757" s="6">
        <v>8.1</v>
      </c>
      <c r="I757">
        <v>750</v>
      </c>
      <c r="J757" s="4">
        <f>1000000/H757/I757</f>
        <v>164.6090534979424</v>
      </c>
      <c r="K757" s="4"/>
      <c r="L757" s="7"/>
      <c r="M757" s="6">
        <v>22.2</v>
      </c>
      <c r="N757" s="6"/>
      <c r="O757" s="6"/>
      <c r="P757" s="7"/>
      <c r="Q757" s="7"/>
      <c r="R757" s="7"/>
      <c r="S757" s="7"/>
      <c r="T757" s="7"/>
      <c r="U757" s="4"/>
      <c r="V757" s="7"/>
      <c r="W757" s="7"/>
      <c r="X757" s="7"/>
      <c r="Y757" s="7"/>
      <c r="Z757" s="7"/>
      <c r="AA757" s="7"/>
      <c r="AB757" s="4"/>
      <c r="AC757" s="7"/>
      <c r="AD757" s="7"/>
      <c r="AE757" s="7"/>
      <c r="AF757" s="7"/>
      <c r="AG757" s="7"/>
      <c r="AH757" s="7"/>
      <c r="AI757" s="8"/>
      <c r="AJ757" s="7"/>
      <c r="AK757" s="7"/>
      <c r="AL757" s="7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7"/>
      <c r="BB757" s="4"/>
      <c r="BC757" s="4"/>
      <c r="BD757" s="4"/>
      <c r="BE757" s="7"/>
      <c r="BF757" s="7"/>
      <c r="BG757" s="6"/>
      <c r="BH757" s="4"/>
      <c r="BI757" s="4"/>
      <c r="BJ757" s="4"/>
      <c r="BK757" s="4"/>
      <c r="BL757" s="6"/>
      <c r="BM757" s="6"/>
      <c r="BN757" s="6"/>
      <c r="BO757" s="6"/>
      <c r="BP757" s="6"/>
      <c r="BQ757" s="6"/>
      <c r="BR757" s="6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7"/>
      <c r="CD757" s="4"/>
      <c r="CE757" s="4"/>
      <c r="CF757" s="7"/>
      <c r="CG757" s="4"/>
      <c r="CH757" s="4"/>
      <c r="CI757" s="4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</row>
    <row r="758" spans="1:158" x14ac:dyDescent="0.25">
      <c r="A758" t="s">
        <v>96</v>
      </c>
      <c r="C758" s="5">
        <v>39888</v>
      </c>
      <c r="D758" s="4"/>
      <c r="E758" s="5"/>
      <c r="F758" s="4">
        <v>87</v>
      </c>
      <c r="G758" t="s">
        <v>79</v>
      </c>
      <c r="H758" s="6">
        <v>8.1</v>
      </c>
      <c r="I758">
        <v>750</v>
      </c>
      <c r="J758" s="4">
        <f>1000000/H758/I758</f>
        <v>164.6090534979424</v>
      </c>
      <c r="K758" s="4"/>
      <c r="L758" s="7"/>
      <c r="M758" s="7"/>
      <c r="N758" s="7"/>
      <c r="O758" s="7"/>
      <c r="P758" s="7"/>
      <c r="Q758" s="7"/>
      <c r="R758" s="7"/>
      <c r="S758" s="7"/>
      <c r="T758" s="7"/>
      <c r="U758" s="4">
        <v>643.56562806910415</v>
      </c>
      <c r="V758" s="7"/>
      <c r="W758" s="7"/>
      <c r="X758" s="7"/>
      <c r="Y758" s="7"/>
      <c r="Z758" s="7"/>
      <c r="AA758" s="7"/>
      <c r="AB758" s="4">
        <v>250.843102436489</v>
      </c>
      <c r="AC758" s="7">
        <v>3.9203664209028188</v>
      </c>
      <c r="AD758" s="7"/>
      <c r="AE758" s="7"/>
      <c r="AF758" s="7"/>
      <c r="AG758" s="7"/>
      <c r="AH758" s="7"/>
      <c r="AI758" s="8">
        <f>AC758/AB758</f>
        <v>1.5628759104091439E-2</v>
      </c>
      <c r="AJ758" s="7"/>
      <c r="AK758" s="7"/>
      <c r="AL758" s="7"/>
      <c r="AM758" s="4">
        <v>42.670516241269709</v>
      </c>
      <c r="AN758" s="4"/>
      <c r="AO758" s="4"/>
      <c r="AP758" s="4"/>
      <c r="AQ758" s="4">
        <v>53.306537207029479</v>
      </c>
      <c r="AR758" s="4"/>
      <c r="AS758" s="4"/>
      <c r="AT758" s="4"/>
      <c r="AU758" s="4"/>
      <c r="AV758" s="4"/>
      <c r="AW758" s="4"/>
      <c r="AX758" s="4">
        <v>0</v>
      </c>
      <c r="AY758" s="4">
        <v>0</v>
      </c>
      <c r="AZ758" s="4">
        <v>95.977053448299188</v>
      </c>
      <c r="BA758" s="7"/>
      <c r="BB758" s="4"/>
      <c r="BC758" s="4">
        <f>U758+AB758+AZ758</f>
        <v>990.38578395389243</v>
      </c>
      <c r="BD758" s="4"/>
      <c r="BE758" s="7">
        <f>AZ758/BC758</f>
        <v>9.6908755157139259E-2</v>
      </c>
      <c r="BF758" s="7"/>
      <c r="BG758" s="6"/>
      <c r="BH758" s="4"/>
      <c r="BI758" s="4"/>
      <c r="BJ758" s="4"/>
      <c r="BK758" s="4"/>
      <c r="BL758" s="6"/>
      <c r="BM758" s="6"/>
      <c r="BN758" s="6"/>
      <c r="BO758" s="6"/>
      <c r="BP758" s="7">
        <f>U758/BC758</f>
        <v>0.64981307132642108</v>
      </c>
      <c r="BQ758" s="7">
        <f>AB758/BC758</f>
        <v>0.25327817351643955</v>
      </c>
      <c r="BR758" s="7">
        <f>AZ758/BC758</f>
        <v>9.6908755157139259E-2</v>
      </c>
      <c r="BS758" s="4">
        <v>358.78241160654079</v>
      </c>
      <c r="BT758" s="4">
        <v>266.60918134360259</v>
      </c>
      <c r="BU758" s="4">
        <v>92.173230262938191</v>
      </c>
      <c r="BV758" s="4">
        <v>0</v>
      </c>
      <c r="BW758" s="4"/>
      <c r="BX758" s="4"/>
      <c r="BY758" s="4"/>
      <c r="BZ758" s="4"/>
      <c r="CA758" s="4">
        <v>0</v>
      </c>
      <c r="CB758" s="4"/>
      <c r="CC758" s="7"/>
      <c r="CD758" s="4"/>
      <c r="CE758" s="4"/>
      <c r="CF758" s="7"/>
      <c r="CG758" s="4"/>
      <c r="CH758" s="4"/>
      <c r="CI758" s="4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</row>
    <row r="759" spans="1:158" x14ac:dyDescent="0.25">
      <c r="A759" t="s">
        <v>96</v>
      </c>
      <c r="C759" s="5">
        <v>39895</v>
      </c>
      <c r="D759" s="4"/>
      <c r="E759" s="5"/>
      <c r="F759">
        <v>94</v>
      </c>
      <c r="G759" t="s">
        <v>79</v>
      </c>
      <c r="H759" s="6">
        <v>8.1</v>
      </c>
      <c r="I759">
        <v>750</v>
      </c>
      <c r="J759" s="4">
        <f>1000000/H759/I759</f>
        <v>164.6090534979424</v>
      </c>
      <c r="K759" s="4"/>
      <c r="L759" s="7"/>
      <c r="M759" s="6">
        <v>25.45</v>
      </c>
      <c r="N759" s="6"/>
      <c r="O759" s="6"/>
      <c r="P759" s="7"/>
      <c r="Q759" s="7"/>
      <c r="R759" s="7"/>
      <c r="S759" s="7"/>
      <c r="T759" s="7"/>
      <c r="U759" s="4"/>
      <c r="V759" s="7"/>
      <c r="W759" s="7"/>
      <c r="X759" s="7"/>
      <c r="Y759" s="7"/>
      <c r="Z759" s="7"/>
      <c r="AA759" s="7"/>
      <c r="AB759" s="4"/>
      <c r="AC759" s="7"/>
      <c r="AD759" s="7"/>
      <c r="AE759" s="7"/>
      <c r="AF759" s="7"/>
      <c r="AG759" s="7"/>
      <c r="AH759" s="7"/>
      <c r="AI759" s="8"/>
      <c r="AJ759" s="7"/>
      <c r="AK759" s="7"/>
      <c r="AL759" s="7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7"/>
      <c r="BB759" s="4"/>
      <c r="BC759" s="4"/>
      <c r="BD759" s="4"/>
      <c r="BE759" s="7"/>
      <c r="BF759" s="7"/>
      <c r="BG759" s="6"/>
      <c r="BH759" s="4"/>
      <c r="BI759" s="4"/>
      <c r="BJ759" s="4"/>
      <c r="BK759" s="4"/>
      <c r="BL759" s="6"/>
      <c r="BM759" s="6"/>
      <c r="BN759" s="6"/>
      <c r="BO759" s="6"/>
      <c r="BP759" s="6"/>
      <c r="BQ759" s="6"/>
      <c r="BR759" s="6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7"/>
      <c r="CD759" s="4"/>
      <c r="CE759" s="4"/>
      <c r="CF759" s="7"/>
      <c r="CG759" s="4"/>
      <c r="CH759" s="4"/>
      <c r="CI759" s="4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</row>
    <row r="760" spans="1:158" x14ac:dyDescent="0.25">
      <c r="A760" t="s">
        <v>96</v>
      </c>
      <c r="C760" s="5">
        <v>39904</v>
      </c>
      <c r="D760" s="4"/>
      <c r="E760" s="5"/>
      <c r="F760" s="4">
        <v>103</v>
      </c>
      <c r="G760" t="s">
        <v>79</v>
      </c>
      <c r="H760" s="6">
        <v>8.1</v>
      </c>
      <c r="I760">
        <v>750</v>
      </c>
      <c r="J760" s="4">
        <f>1000000/H760/I760</f>
        <v>164.6090534979424</v>
      </c>
      <c r="K760" s="4"/>
      <c r="L760" s="7"/>
      <c r="M760" s="7"/>
      <c r="N760" s="7"/>
      <c r="O760" s="7"/>
      <c r="P760" s="7"/>
      <c r="Q760" s="7"/>
      <c r="R760" s="7"/>
      <c r="S760" s="7"/>
      <c r="T760" s="7"/>
      <c r="U760" s="4">
        <v>616.93003633747708</v>
      </c>
      <c r="V760" s="7"/>
      <c r="W760" s="7"/>
      <c r="X760" s="7"/>
      <c r="Y760" s="7"/>
      <c r="Z760" s="7"/>
      <c r="AA760" s="7"/>
      <c r="AB760" s="4">
        <v>265.79130947379656</v>
      </c>
      <c r="AC760" s="7">
        <v>3.3061030834449245</v>
      </c>
      <c r="AD760" s="7"/>
      <c r="AE760" s="7"/>
      <c r="AF760" s="7"/>
      <c r="AG760" s="7"/>
      <c r="AH760" s="7"/>
      <c r="AI760" s="8">
        <f>AC760/AB760</f>
        <v>1.2438717766921051E-2</v>
      </c>
      <c r="AJ760" s="7"/>
      <c r="AK760" s="7"/>
      <c r="AL760" s="7"/>
      <c r="AM760" s="4">
        <v>7.4095902119759058</v>
      </c>
      <c r="AN760" s="4"/>
      <c r="AO760" s="4"/>
      <c r="AP760" s="4"/>
      <c r="AQ760" s="4">
        <v>288.79089763850902</v>
      </c>
      <c r="AR760" s="4"/>
      <c r="AS760" s="4"/>
      <c r="AT760" s="4"/>
      <c r="AU760" s="4"/>
      <c r="AV760" s="4"/>
      <c r="AW760" s="4"/>
      <c r="AX760" s="4">
        <v>0</v>
      </c>
      <c r="AY760" s="4">
        <v>0</v>
      </c>
      <c r="AZ760" s="4">
        <v>296.20048785048493</v>
      </c>
      <c r="BA760" s="7"/>
      <c r="BB760" s="4"/>
      <c r="BC760" s="4">
        <f>U760+AB760+AZ760</f>
        <v>1178.9218336617587</v>
      </c>
      <c r="BD760" s="4"/>
      <c r="BE760" s="7">
        <f>AZ760/BC760</f>
        <v>0.25124692697435191</v>
      </c>
      <c r="BF760" s="7"/>
      <c r="BG760" s="6"/>
      <c r="BH760" s="4"/>
      <c r="BI760" s="4"/>
      <c r="BJ760" s="4"/>
      <c r="BK760" s="4"/>
      <c r="BL760" s="6"/>
      <c r="BM760" s="6"/>
      <c r="BN760" s="6"/>
      <c r="BO760" s="6"/>
      <c r="BP760" s="7">
        <f>U760/BC760</f>
        <v>0.52330020423939216</v>
      </c>
      <c r="BQ760" s="7">
        <f>AB760/BC760</f>
        <v>0.22545286878625578</v>
      </c>
      <c r="BR760" s="7">
        <f>AZ760/BC760</f>
        <v>0.25124692697435191</v>
      </c>
      <c r="BS760" s="4">
        <v>204.96034434696429</v>
      </c>
      <c r="BT760" s="4">
        <v>57.213797423815379</v>
      </c>
      <c r="BU760" s="4">
        <v>147.74654692314891</v>
      </c>
      <c r="BV760" s="4">
        <v>0</v>
      </c>
      <c r="BW760" s="4"/>
      <c r="BX760" s="4"/>
      <c r="BY760" s="4"/>
      <c r="BZ760" s="4"/>
      <c r="CA760" s="4">
        <v>0</v>
      </c>
      <c r="CB760" s="4"/>
      <c r="CC760" s="7"/>
      <c r="CD760" s="4"/>
      <c r="CE760" s="4"/>
      <c r="CF760" s="7"/>
      <c r="CG760" s="4"/>
      <c r="CH760" s="4"/>
      <c r="CI760" s="4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</row>
    <row r="761" spans="1:158" x14ac:dyDescent="0.25">
      <c r="A761" t="s">
        <v>96</v>
      </c>
      <c r="C761" s="5">
        <v>39908</v>
      </c>
      <c r="D761" s="4"/>
      <c r="E761" s="5"/>
      <c r="F761">
        <v>107</v>
      </c>
      <c r="G761" t="s">
        <v>79</v>
      </c>
      <c r="H761" s="6">
        <v>8.1</v>
      </c>
      <c r="I761">
        <v>750</v>
      </c>
      <c r="J761" s="4">
        <f>1000000/H761/I761</f>
        <v>164.6090534979424</v>
      </c>
      <c r="K761" s="4"/>
      <c r="L761" s="7"/>
      <c r="M761" s="6">
        <v>28.5</v>
      </c>
      <c r="N761" s="6"/>
      <c r="O761" s="6"/>
      <c r="P761" s="7"/>
      <c r="Q761" s="7"/>
      <c r="R761" s="7"/>
      <c r="S761" s="7"/>
      <c r="T761" s="7"/>
      <c r="U761" s="4"/>
      <c r="V761" s="7"/>
      <c r="W761" s="7"/>
      <c r="X761" s="7"/>
      <c r="Y761" s="7"/>
      <c r="Z761" s="7"/>
      <c r="AA761" s="7"/>
      <c r="AB761" s="4"/>
      <c r="AC761" s="7"/>
      <c r="AD761" s="7"/>
      <c r="AE761" s="7"/>
      <c r="AF761" s="7"/>
      <c r="AG761" s="7"/>
      <c r="AH761" s="7"/>
      <c r="AI761" s="8"/>
      <c r="AJ761" s="7"/>
      <c r="AK761" s="7"/>
      <c r="AL761" s="7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7"/>
      <c r="BB761" s="4"/>
      <c r="BC761" s="4"/>
      <c r="BD761" s="4"/>
      <c r="BE761" s="7"/>
      <c r="BF761" s="7"/>
      <c r="BG761" s="6"/>
      <c r="BH761" s="4"/>
      <c r="BI761" s="4"/>
      <c r="BJ761" s="4"/>
      <c r="BK761" s="4"/>
      <c r="BL761" s="6"/>
      <c r="BM761" s="6"/>
      <c r="BN761" s="6"/>
      <c r="BO761" s="6"/>
      <c r="BP761" s="6"/>
      <c r="BQ761" s="6"/>
      <c r="BR761" s="6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7"/>
      <c r="CD761" s="4"/>
      <c r="CE761" s="4"/>
      <c r="CF761" s="7"/>
      <c r="CG761" s="4"/>
      <c r="CH761" s="4"/>
      <c r="CI761" s="4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</row>
    <row r="762" spans="1:158" x14ac:dyDescent="0.25">
      <c r="A762" t="s">
        <v>96</v>
      </c>
      <c r="C762" s="5">
        <v>39911</v>
      </c>
      <c r="D762" s="4"/>
      <c r="E762" s="5"/>
      <c r="F762">
        <v>110</v>
      </c>
      <c r="G762" t="s">
        <v>79</v>
      </c>
      <c r="H762" s="6">
        <v>8.1</v>
      </c>
      <c r="I762">
        <v>750</v>
      </c>
      <c r="J762" s="4">
        <f>1000000/H762/I762</f>
        <v>164.6090534979424</v>
      </c>
      <c r="K762" s="4"/>
      <c r="L762" s="7"/>
      <c r="M762" s="7"/>
      <c r="N762" s="7"/>
      <c r="O762" s="7"/>
      <c r="P762" s="7"/>
      <c r="Q762" s="7"/>
      <c r="R762" s="7"/>
      <c r="S762" s="7"/>
      <c r="T762" s="7"/>
      <c r="U762" s="4"/>
      <c r="V762" s="7"/>
      <c r="W762" s="7"/>
      <c r="X762" s="7"/>
      <c r="Y762" s="7"/>
      <c r="Z762" s="7"/>
      <c r="AA762" s="7"/>
      <c r="AB762" s="4"/>
      <c r="AC762" s="7"/>
      <c r="AD762" s="7"/>
      <c r="AE762" s="7"/>
      <c r="AF762" s="7"/>
      <c r="AG762" s="7"/>
      <c r="AH762" s="7"/>
      <c r="AI762" s="8"/>
      <c r="AJ762" s="7"/>
      <c r="AK762" s="7"/>
      <c r="AL762" s="7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7"/>
      <c r="BB762" s="4"/>
      <c r="BC762" s="4"/>
      <c r="BD762" s="4"/>
      <c r="BE762" s="7"/>
      <c r="BF762" s="7"/>
      <c r="BG762" s="6"/>
      <c r="BH762" s="4"/>
      <c r="BI762" s="4"/>
      <c r="BJ762" s="4"/>
      <c r="BK762" s="4"/>
      <c r="BL762" s="6"/>
      <c r="BM762" s="6"/>
      <c r="BN762" s="6"/>
      <c r="BO762" s="6"/>
      <c r="BP762" s="6"/>
      <c r="BQ762" s="6"/>
      <c r="BR762" s="6"/>
      <c r="BS762" s="4"/>
      <c r="BT762" s="4"/>
      <c r="BU762" s="4"/>
      <c r="BV762" s="4"/>
      <c r="BW762" s="4"/>
      <c r="BX762" s="4"/>
      <c r="BY762" s="4"/>
      <c r="BZ762" s="4"/>
      <c r="CA762" s="4"/>
      <c r="CB762" s="4">
        <v>2.639233216858297</v>
      </c>
      <c r="CC762" s="7">
        <v>4.2249999999999996</v>
      </c>
      <c r="CD762" s="4"/>
      <c r="CE762" s="4"/>
      <c r="CF762" s="7"/>
      <c r="CG762" s="4"/>
      <c r="CH762" s="4"/>
      <c r="CI762" s="4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</row>
    <row r="763" spans="1:158" x14ac:dyDescent="0.25">
      <c r="A763" t="s">
        <v>96</v>
      </c>
      <c r="C763" s="5">
        <v>39920</v>
      </c>
      <c r="D763" s="4"/>
      <c r="E763" s="5"/>
      <c r="F763">
        <v>119</v>
      </c>
      <c r="G763" t="s">
        <v>79</v>
      </c>
      <c r="H763" s="6">
        <v>8.1</v>
      </c>
      <c r="I763">
        <v>750</v>
      </c>
      <c r="J763" s="4">
        <f>1000000/H763/I763</f>
        <v>164.6090534979424</v>
      </c>
      <c r="K763" s="4"/>
      <c r="L763" s="7"/>
      <c r="M763" s="7"/>
      <c r="N763" s="7"/>
      <c r="O763" s="7"/>
      <c r="P763" s="7"/>
      <c r="Q763" s="7"/>
      <c r="R763" s="7"/>
      <c r="S763" s="7"/>
      <c r="T763" s="7"/>
      <c r="U763" s="4"/>
      <c r="V763" s="7"/>
      <c r="W763" s="7"/>
      <c r="X763" s="7"/>
      <c r="Y763" s="7"/>
      <c r="Z763" s="7"/>
      <c r="AA763" s="7"/>
      <c r="AB763" s="4"/>
      <c r="AC763" s="7"/>
      <c r="AD763" s="7"/>
      <c r="AE763" s="7"/>
      <c r="AF763" s="7"/>
      <c r="AG763" s="7"/>
      <c r="AH763" s="7"/>
      <c r="AI763" s="8"/>
      <c r="AJ763" s="7"/>
      <c r="AK763" s="7"/>
      <c r="AL763" s="7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7"/>
      <c r="BB763" s="4"/>
      <c r="BC763" s="4"/>
      <c r="BD763" s="4"/>
      <c r="BE763" s="7"/>
      <c r="BF763" s="7"/>
      <c r="BG763" s="6"/>
      <c r="BH763" s="4"/>
      <c r="BI763" s="4"/>
      <c r="BJ763" s="4"/>
      <c r="BK763" s="4"/>
      <c r="BL763" s="6"/>
      <c r="BM763" s="6"/>
      <c r="BN763" s="6"/>
      <c r="BO763" s="6"/>
      <c r="BP763" s="6"/>
      <c r="BQ763" s="6"/>
      <c r="BR763" s="6"/>
      <c r="BS763" s="4"/>
      <c r="BT763" s="4"/>
      <c r="BU763" s="4"/>
      <c r="BV763" s="4"/>
      <c r="BW763" s="4"/>
      <c r="BX763" s="4"/>
      <c r="BY763" s="4"/>
      <c r="BZ763" s="4"/>
      <c r="CA763" s="4"/>
      <c r="CB763" s="4">
        <v>3.8963827669002673</v>
      </c>
      <c r="CC763" s="7">
        <v>4.0250000000000004</v>
      </c>
      <c r="CD763" s="4"/>
      <c r="CE763" s="4"/>
      <c r="CF763" s="7"/>
      <c r="CG763" s="4"/>
      <c r="CH763" s="4"/>
      <c r="CI763" s="4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</row>
    <row r="764" spans="1:158" x14ac:dyDescent="0.25">
      <c r="A764" t="s">
        <v>96</v>
      </c>
      <c r="C764" s="5">
        <v>39922</v>
      </c>
      <c r="D764" s="4">
        <v>7</v>
      </c>
      <c r="E764" t="s">
        <v>166</v>
      </c>
      <c r="F764">
        <v>121</v>
      </c>
      <c r="G764" t="s">
        <v>79</v>
      </c>
      <c r="H764" s="6">
        <v>8.1</v>
      </c>
      <c r="I764">
        <v>750</v>
      </c>
      <c r="J764" s="4">
        <f>1000000/H764/I764</f>
        <v>164.6090534979424</v>
      </c>
      <c r="K764" s="4"/>
      <c r="L764" s="7"/>
      <c r="M764" s="7"/>
      <c r="N764" s="7"/>
      <c r="O764" s="7"/>
      <c r="P764" s="7"/>
      <c r="Q764" s="7"/>
      <c r="R764" s="7"/>
      <c r="S764" s="7"/>
      <c r="T764" s="7"/>
      <c r="U764" s="4"/>
      <c r="V764" s="7"/>
      <c r="W764" s="7"/>
      <c r="X764" s="7"/>
      <c r="Y764" s="7"/>
      <c r="Z764" s="7"/>
      <c r="AA764" s="7"/>
      <c r="AB764" s="4"/>
      <c r="AC764" s="7"/>
      <c r="AD764" s="7"/>
      <c r="AE764" s="7"/>
      <c r="AF764" s="7"/>
      <c r="AG764" s="7"/>
      <c r="AH764" s="7"/>
      <c r="AI764" s="8"/>
      <c r="AJ764" s="7"/>
      <c r="AK764" s="7"/>
      <c r="AL764" s="7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7"/>
      <c r="BB764" s="4"/>
      <c r="BC764" s="4"/>
      <c r="BD764" s="4"/>
      <c r="BE764" s="7"/>
      <c r="BF764" s="7"/>
      <c r="BG764" s="6"/>
      <c r="BH764" s="4"/>
      <c r="BI764" s="4"/>
      <c r="BJ764" s="4"/>
      <c r="BK764" s="4"/>
      <c r="BL764" s="6"/>
      <c r="BM764" s="6"/>
      <c r="BN764" s="6"/>
      <c r="BO764" s="6"/>
      <c r="BP764" s="6"/>
      <c r="BQ764" s="6"/>
      <c r="BR764" s="6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7"/>
      <c r="CD764" s="4"/>
      <c r="CE764" s="4"/>
      <c r="CF764" s="7"/>
      <c r="CG764" s="4"/>
      <c r="CH764" s="4"/>
      <c r="CI764" s="4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</row>
    <row r="765" spans="1:158" x14ac:dyDescent="0.25">
      <c r="A765" t="s">
        <v>96</v>
      </c>
      <c r="C765" s="5">
        <v>39925</v>
      </c>
      <c r="D765" s="4"/>
      <c r="E765" s="5"/>
      <c r="F765">
        <v>124</v>
      </c>
      <c r="G765" t="s">
        <v>79</v>
      </c>
      <c r="H765" s="6">
        <v>8.1</v>
      </c>
      <c r="I765">
        <v>750</v>
      </c>
      <c r="J765" s="4">
        <f>1000000/H765/I765</f>
        <v>164.6090534979424</v>
      </c>
      <c r="K765" s="4"/>
      <c r="L765" s="7"/>
      <c r="M765" s="7"/>
      <c r="N765" s="7"/>
      <c r="O765" s="7"/>
      <c r="P765" s="7"/>
      <c r="Q765" s="7"/>
      <c r="R765" s="7"/>
      <c r="S765" s="7"/>
      <c r="T765" s="7"/>
      <c r="U765" s="4"/>
      <c r="V765" s="7"/>
      <c r="W765" s="7"/>
      <c r="X765" s="7"/>
      <c r="Y765" s="7"/>
      <c r="Z765" s="7"/>
      <c r="AA765" s="7"/>
      <c r="AB765" s="4"/>
      <c r="AC765" s="7"/>
      <c r="AD765" s="7"/>
      <c r="AE765" s="7"/>
      <c r="AF765" s="7"/>
      <c r="AG765" s="7"/>
      <c r="AH765" s="7"/>
      <c r="AI765" s="8"/>
      <c r="AJ765" s="7"/>
      <c r="AK765" s="7"/>
      <c r="AL765" s="7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7"/>
      <c r="BB765" s="4"/>
      <c r="BC765" s="4"/>
      <c r="BD765" s="4"/>
      <c r="BE765" s="7"/>
      <c r="BF765" s="7"/>
      <c r="BG765" s="6"/>
      <c r="BH765" s="4"/>
      <c r="BI765" s="4"/>
      <c r="BJ765" s="4"/>
      <c r="BK765" s="4"/>
      <c r="BL765" s="6"/>
      <c r="BM765" s="6"/>
      <c r="BN765" s="6"/>
      <c r="BO765" s="6"/>
      <c r="BP765" s="6"/>
      <c r="BQ765" s="6"/>
      <c r="BR765" s="6"/>
      <c r="BS765" s="4"/>
      <c r="BT765" s="4"/>
      <c r="BU765" s="4"/>
      <c r="BV765" s="4"/>
      <c r="BW765" s="4"/>
      <c r="BX765" s="4"/>
      <c r="BY765" s="4"/>
      <c r="BZ765" s="4"/>
      <c r="CA765" s="4"/>
      <c r="CB765" s="4">
        <v>4.5600952622640403</v>
      </c>
      <c r="CC765" s="7">
        <v>4.25</v>
      </c>
      <c r="CD765" s="4"/>
      <c r="CE765" s="4"/>
      <c r="CF765" s="7"/>
      <c r="CG765" s="4"/>
      <c r="CH765" s="4"/>
      <c r="CI765" s="4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</row>
    <row r="766" spans="1:158" x14ac:dyDescent="0.25">
      <c r="A766" t="s">
        <v>96</v>
      </c>
      <c r="C766" s="5">
        <v>39932</v>
      </c>
      <c r="D766" s="4"/>
      <c r="E766" s="5"/>
      <c r="F766" s="4">
        <v>131</v>
      </c>
      <c r="G766" t="s">
        <v>79</v>
      </c>
      <c r="H766" s="6">
        <v>8.1</v>
      </c>
      <c r="I766">
        <v>750</v>
      </c>
      <c r="J766" s="4">
        <f>1000000/H766/I766</f>
        <v>164.6090534979424</v>
      </c>
      <c r="K766" s="4"/>
      <c r="L766" s="7"/>
      <c r="M766" s="7"/>
      <c r="N766" s="7"/>
      <c r="O766" s="7"/>
      <c r="P766" s="7"/>
      <c r="Q766" s="7"/>
      <c r="R766" s="7"/>
      <c r="S766" s="7"/>
      <c r="T766" s="7"/>
      <c r="U766" s="4">
        <v>520.39778099992031</v>
      </c>
      <c r="V766" s="7"/>
      <c r="W766" s="7"/>
      <c r="X766" s="7"/>
      <c r="Y766" s="7"/>
      <c r="Z766" s="7"/>
      <c r="AA766" s="7"/>
      <c r="AB766" s="4">
        <v>199.87373450784867</v>
      </c>
      <c r="AC766" s="7">
        <v>2.5328815263838935</v>
      </c>
      <c r="AD766" s="7"/>
      <c r="AE766" s="7"/>
      <c r="AF766" s="7"/>
      <c r="AG766" s="7"/>
      <c r="AH766" s="7"/>
      <c r="AI766" s="8">
        <f>AC766/AB766</f>
        <v>1.2672408071128686E-2</v>
      </c>
      <c r="AJ766" s="7"/>
      <c r="AK766" s="7"/>
      <c r="AL766" s="7"/>
      <c r="AM766" s="4">
        <v>0</v>
      </c>
      <c r="AN766" s="4"/>
      <c r="AO766" s="4"/>
      <c r="AP766" s="4"/>
      <c r="AQ766" s="4">
        <v>626.16160626612145</v>
      </c>
      <c r="AR766" s="4"/>
      <c r="AS766" s="4"/>
      <c r="AT766" s="4"/>
      <c r="AU766" s="4"/>
      <c r="AV766" s="4"/>
      <c r="AW766" s="4"/>
      <c r="AX766" s="4">
        <v>5.9090383949886984</v>
      </c>
      <c r="AY766" s="4">
        <v>41.114554759427826</v>
      </c>
      <c r="AZ766" s="4">
        <v>673.18519942053797</v>
      </c>
      <c r="BA766" s="7"/>
      <c r="BB766" s="4"/>
      <c r="BC766" s="4">
        <f>U766+AB766+AZ766</f>
        <v>1393.4567149283071</v>
      </c>
      <c r="BD766" s="4"/>
      <c r="BE766" s="7">
        <f>AZ766/BC766</f>
        <v>0.48310449273996514</v>
      </c>
      <c r="BF766" s="7"/>
      <c r="BG766" s="6"/>
      <c r="BH766" s="4"/>
      <c r="BI766" s="4"/>
      <c r="BJ766" s="4"/>
      <c r="BK766" s="4"/>
      <c r="BL766" s="6"/>
      <c r="BM766" s="6"/>
      <c r="BN766" s="6"/>
      <c r="BO766" s="6"/>
      <c r="BP766" s="7">
        <f>U766/BC766</f>
        <v>0.3734581601457887</v>
      </c>
      <c r="BQ766" s="7">
        <f>AB766/BC766</f>
        <v>0.14343734711424611</v>
      </c>
      <c r="BR766" s="7">
        <f>AZ766/BC766</f>
        <v>0.48310449273996514</v>
      </c>
      <c r="BS766" s="4">
        <v>120.22597688538561</v>
      </c>
      <c r="BT766" s="4">
        <v>0</v>
      </c>
      <c r="BU766" s="4">
        <v>108.67917264220881</v>
      </c>
      <c r="BV766" s="4">
        <v>6.4662105072222902</v>
      </c>
      <c r="BW766" s="4"/>
      <c r="BX766" s="4"/>
      <c r="BY766" s="4"/>
      <c r="BZ766" s="4"/>
      <c r="CA766" s="4">
        <v>5.0805937359545075</v>
      </c>
      <c r="CB766" s="4">
        <v>7.5715280353459438</v>
      </c>
      <c r="CC766" s="7">
        <v>5.155555555555555</v>
      </c>
      <c r="CD766" s="4"/>
      <c r="CE766" s="4"/>
      <c r="CF766" s="7"/>
      <c r="CG766" s="4"/>
      <c r="CH766" s="4"/>
      <c r="CI766" s="4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</row>
    <row r="767" spans="1:158" x14ac:dyDescent="0.25">
      <c r="A767" t="s">
        <v>96</v>
      </c>
      <c r="C767" s="5">
        <v>39939</v>
      </c>
      <c r="D767" s="4"/>
      <c r="E767" s="5"/>
      <c r="F767">
        <v>138</v>
      </c>
      <c r="G767" t="s">
        <v>79</v>
      </c>
      <c r="H767" s="6">
        <v>8.1</v>
      </c>
      <c r="I767">
        <v>750</v>
      </c>
      <c r="J767" s="4">
        <f>1000000/H767/I767</f>
        <v>164.6090534979424</v>
      </c>
      <c r="K767" s="4"/>
      <c r="L767" s="7"/>
      <c r="M767" s="7"/>
      <c r="N767" s="7"/>
      <c r="O767" s="7"/>
      <c r="P767" s="7"/>
      <c r="Q767" s="7"/>
      <c r="R767" s="7"/>
      <c r="S767" s="7"/>
      <c r="T767" s="7"/>
      <c r="U767" s="4"/>
      <c r="V767" s="7"/>
      <c r="W767" s="7"/>
      <c r="X767" s="7"/>
      <c r="Y767" s="7"/>
      <c r="Z767" s="7"/>
      <c r="AA767" s="7"/>
      <c r="AB767" s="4"/>
      <c r="AC767" s="7"/>
      <c r="AD767" s="7"/>
      <c r="AE767" s="7"/>
      <c r="AF767" s="7"/>
      <c r="AG767" s="7"/>
      <c r="AH767" s="7"/>
      <c r="AI767" s="8"/>
      <c r="AJ767" s="7"/>
      <c r="AK767" s="7"/>
      <c r="AL767" s="7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7"/>
      <c r="BB767" s="4"/>
      <c r="BC767" s="4"/>
      <c r="BD767" s="4"/>
      <c r="BE767" s="7"/>
      <c r="BF767" s="7"/>
      <c r="BG767" s="6"/>
      <c r="BH767" s="4"/>
      <c r="BI767" s="4"/>
      <c r="BJ767" s="4"/>
      <c r="BK767" s="4"/>
      <c r="BL767" s="6"/>
      <c r="BM767" s="6"/>
      <c r="BN767" s="6"/>
      <c r="BO767" s="6"/>
      <c r="BP767" s="6"/>
      <c r="BQ767" s="6"/>
      <c r="BR767" s="6"/>
      <c r="BS767" s="4"/>
      <c r="BT767" s="4"/>
      <c r="BU767" s="4"/>
      <c r="BV767" s="4"/>
      <c r="BW767" s="4"/>
      <c r="BX767" s="4"/>
      <c r="BY767" s="4"/>
      <c r="BZ767" s="4"/>
      <c r="CA767" s="4"/>
      <c r="CB767" s="4">
        <v>31.402710810054597</v>
      </c>
      <c r="CC767" s="7">
        <v>5.4817496944577293</v>
      </c>
      <c r="CD767" s="4"/>
      <c r="CE767" s="4"/>
      <c r="CF767" s="7"/>
      <c r="CG767" s="4"/>
      <c r="CH767" s="4"/>
      <c r="CI767" s="4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</row>
    <row r="768" spans="1:158" x14ac:dyDescent="0.25">
      <c r="A768" t="s">
        <v>96</v>
      </c>
      <c r="C768" s="5">
        <v>39946</v>
      </c>
      <c r="D768" s="4"/>
      <c r="E768" s="5"/>
      <c r="F768">
        <v>145</v>
      </c>
      <c r="G768" t="s">
        <v>79</v>
      </c>
      <c r="H768" s="6">
        <v>8.1</v>
      </c>
      <c r="I768">
        <v>750</v>
      </c>
      <c r="J768" s="4">
        <f>1000000/H768/I768</f>
        <v>164.6090534979424</v>
      </c>
      <c r="K768" s="4"/>
      <c r="L768" s="7"/>
      <c r="M768" s="7"/>
      <c r="N768" s="7"/>
      <c r="O768" s="7"/>
      <c r="P768" s="7"/>
      <c r="Q768" s="7"/>
      <c r="R768" s="7"/>
      <c r="S768" s="7"/>
      <c r="T768" s="7"/>
      <c r="U768" s="4"/>
      <c r="V768" s="7"/>
      <c r="W768" s="7"/>
      <c r="X768" s="7"/>
      <c r="Y768" s="7"/>
      <c r="Z768" s="7"/>
      <c r="AA768" s="7"/>
      <c r="AB768" s="4"/>
      <c r="AC768" s="7"/>
      <c r="AD768" s="7"/>
      <c r="AE768" s="7"/>
      <c r="AF768" s="7"/>
      <c r="AG768" s="7"/>
      <c r="AH768" s="7"/>
      <c r="AI768" s="8"/>
      <c r="AJ768" s="7"/>
      <c r="AK768" s="7"/>
      <c r="AL768" s="7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7"/>
      <c r="BB768" s="4"/>
      <c r="BC768" s="4"/>
      <c r="BD768" s="4"/>
      <c r="BE768" s="7"/>
      <c r="BF768" s="7"/>
      <c r="BG768" s="6"/>
      <c r="BH768" s="4"/>
      <c r="BI768" s="4"/>
      <c r="BJ768" s="4"/>
      <c r="BK768" s="4"/>
      <c r="BL768" s="6"/>
      <c r="BM768" s="6"/>
      <c r="BN768" s="6"/>
      <c r="BO768" s="6"/>
      <c r="BP768" s="6"/>
      <c r="BQ768" s="6"/>
      <c r="BR768" s="6"/>
      <c r="BS768" s="4"/>
      <c r="BT768" s="4"/>
      <c r="BU768" s="4"/>
      <c r="BV768" s="4"/>
      <c r="BW768" s="4"/>
      <c r="BX768" s="4"/>
      <c r="BY768" s="4"/>
      <c r="BZ768" s="4"/>
      <c r="CA768" s="4"/>
      <c r="CB768" s="4">
        <v>60.686096524619174</v>
      </c>
      <c r="CC768" s="7">
        <v>5.3106499238602831</v>
      </c>
      <c r="CD768" s="4"/>
      <c r="CE768" s="4"/>
      <c r="CF768" s="7"/>
      <c r="CG768" s="4"/>
      <c r="CH768" s="4"/>
      <c r="CI768" s="4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</row>
    <row r="769" spans="1:158" x14ac:dyDescent="0.25">
      <c r="A769" t="s">
        <v>96</v>
      </c>
      <c r="C769" s="5">
        <v>39948</v>
      </c>
      <c r="D769" s="4">
        <v>8</v>
      </c>
      <c r="E769" s="5" t="s">
        <v>165</v>
      </c>
      <c r="F769">
        <v>147</v>
      </c>
      <c r="G769" t="s">
        <v>79</v>
      </c>
      <c r="H769" s="6">
        <v>8.1</v>
      </c>
      <c r="I769">
        <v>750</v>
      </c>
      <c r="J769" s="4">
        <f>1000000/H769/I769</f>
        <v>164.6090534979424</v>
      </c>
      <c r="K769" s="4"/>
      <c r="L769" s="7"/>
      <c r="M769" s="7"/>
      <c r="N769" s="7"/>
      <c r="O769" s="7"/>
      <c r="P769" s="7"/>
      <c r="Q769" s="7"/>
      <c r="R769" s="7"/>
      <c r="S769" s="7"/>
      <c r="T769" s="7"/>
      <c r="U769" s="4"/>
      <c r="V769" s="7"/>
      <c r="W769" s="7"/>
      <c r="X769" s="7"/>
      <c r="Y769" s="7"/>
      <c r="Z769" s="7"/>
      <c r="AA769" s="7"/>
      <c r="AB769" s="4"/>
      <c r="AC769" s="7"/>
      <c r="AD769" s="7"/>
      <c r="AE769" s="7"/>
      <c r="AF769" s="7"/>
      <c r="AG769" s="7"/>
      <c r="AH769" s="7"/>
      <c r="AI769" s="8"/>
      <c r="AJ769" s="7"/>
      <c r="AK769" s="7"/>
      <c r="AL769" s="7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7"/>
      <c r="BB769" s="4"/>
      <c r="BC769" s="4"/>
      <c r="BD769" s="4"/>
      <c r="BE769" s="7"/>
      <c r="BF769" s="7"/>
      <c r="BG769" s="6"/>
      <c r="BH769" s="4"/>
      <c r="BI769" s="4"/>
      <c r="BJ769" s="4"/>
      <c r="BK769" s="4"/>
      <c r="BL769" s="6"/>
      <c r="BM769" s="6"/>
      <c r="BN769" s="6"/>
      <c r="BO769" s="6"/>
      <c r="BP769" s="6"/>
      <c r="BQ769" s="6"/>
      <c r="BR769" s="6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7"/>
      <c r="CD769" s="4"/>
      <c r="CE769" s="4"/>
      <c r="CF769" s="7"/>
      <c r="CG769" s="4"/>
      <c r="CH769" s="4"/>
      <c r="CI769" s="4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</row>
    <row r="770" spans="1:158" x14ac:dyDescent="0.25">
      <c r="A770" t="s">
        <v>96</v>
      </c>
      <c r="C770" s="5">
        <v>39954</v>
      </c>
      <c r="D770" s="4"/>
      <c r="E770" s="5"/>
      <c r="F770">
        <v>153</v>
      </c>
      <c r="G770" t="s">
        <v>79</v>
      </c>
      <c r="H770" s="6">
        <v>8.1</v>
      </c>
      <c r="I770">
        <v>750</v>
      </c>
      <c r="J770" s="4">
        <f>1000000/H770/I770</f>
        <v>164.6090534979424</v>
      </c>
      <c r="K770" s="4"/>
      <c r="L770" s="7"/>
      <c r="M770" s="7"/>
      <c r="N770" s="7"/>
      <c r="O770" s="7"/>
      <c r="P770" s="7"/>
      <c r="Q770" s="7"/>
      <c r="R770" s="7"/>
      <c r="S770" s="7"/>
      <c r="T770" s="7"/>
      <c r="U770" s="4"/>
      <c r="V770" s="7"/>
      <c r="W770" s="7"/>
      <c r="X770" s="7"/>
      <c r="Y770" s="7"/>
      <c r="Z770" s="7"/>
      <c r="AA770" s="7"/>
      <c r="AB770" s="4"/>
      <c r="AC770" s="7"/>
      <c r="AD770" s="7"/>
      <c r="AE770" s="7"/>
      <c r="AF770" s="7"/>
      <c r="AG770" s="7"/>
      <c r="AH770" s="7"/>
      <c r="AI770" s="8"/>
      <c r="AJ770" s="7"/>
      <c r="AK770" s="7"/>
      <c r="AL770" s="7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7"/>
      <c r="BB770" s="4"/>
      <c r="BC770" s="4"/>
      <c r="BD770" s="4"/>
      <c r="BE770" s="7"/>
      <c r="BF770" s="7"/>
      <c r="BG770" s="6"/>
      <c r="BH770" s="4"/>
      <c r="BI770" s="4"/>
      <c r="BJ770" s="4"/>
      <c r="BK770" s="4"/>
      <c r="BL770" s="6"/>
      <c r="BM770" s="6"/>
      <c r="BN770" s="6"/>
      <c r="BO770" s="6"/>
      <c r="BP770" s="6"/>
      <c r="BQ770" s="6"/>
      <c r="BR770" s="6"/>
      <c r="BS770" s="4"/>
      <c r="BT770" s="4"/>
      <c r="BU770" s="4"/>
      <c r="BV770" s="4"/>
      <c r="BW770" s="4"/>
      <c r="BX770" s="4"/>
      <c r="BY770" s="4"/>
      <c r="BZ770" s="4"/>
      <c r="CA770" s="4"/>
      <c r="CB770" s="4">
        <v>97.201996343074285</v>
      </c>
      <c r="CC770" s="7">
        <v>4.9408044801441529</v>
      </c>
      <c r="CD770" s="4"/>
      <c r="CE770" s="4"/>
      <c r="CF770" s="7"/>
      <c r="CG770" s="4"/>
      <c r="CH770" s="4"/>
      <c r="CI770" s="4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</row>
    <row r="771" spans="1:158" x14ac:dyDescent="0.25">
      <c r="A771" t="s">
        <v>96</v>
      </c>
      <c r="C771" s="5">
        <v>39956</v>
      </c>
      <c r="D771" s="4">
        <v>9</v>
      </c>
      <c r="E771" s="5" t="s">
        <v>70</v>
      </c>
      <c r="F771">
        <v>155</v>
      </c>
      <c r="G771" t="s">
        <v>79</v>
      </c>
      <c r="H771" s="6">
        <v>8.1</v>
      </c>
      <c r="I771">
        <v>750</v>
      </c>
      <c r="J771" s="4">
        <f>1000000/H771/I771</f>
        <v>164.6090534979424</v>
      </c>
      <c r="K771" s="4"/>
      <c r="L771" s="7"/>
      <c r="M771" s="7"/>
      <c r="N771" s="7"/>
      <c r="O771" s="7"/>
      <c r="P771" s="7"/>
      <c r="Q771" s="7"/>
      <c r="R771" s="7"/>
      <c r="S771" s="7"/>
      <c r="T771" s="7"/>
      <c r="U771" s="4"/>
      <c r="V771" s="7"/>
      <c r="W771" s="7"/>
      <c r="X771" s="7"/>
      <c r="Y771" s="7"/>
      <c r="Z771" s="7"/>
      <c r="AA771" s="7"/>
      <c r="AB771" s="4"/>
      <c r="AC771" s="7"/>
      <c r="AD771" s="7"/>
      <c r="AE771" s="7"/>
      <c r="AF771" s="7"/>
      <c r="AG771" s="7"/>
      <c r="AH771" s="7"/>
      <c r="AI771" s="8"/>
      <c r="AJ771" s="7"/>
      <c r="AK771" s="7"/>
      <c r="AL771" s="7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>
        <v>572.01341490163998</v>
      </c>
      <c r="AZ771" s="4"/>
      <c r="BA771" s="7"/>
      <c r="BB771" s="4"/>
      <c r="BC771" s="4"/>
      <c r="BD771" s="4"/>
      <c r="BE771" s="7"/>
      <c r="BF771" s="4">
        <f>BH771*(1/(BG771/100))</f>
        <v>572.01341490164009</v>
      </c>
      <c r="BG771" s="6">
        <v>35.566834693066305</v>
      </c>
      <c r="BH771" s="4">
        <v>203.44706570022981</v>
      </c>
      <c r="BI771" s="4">
        <f>BF771-BH771</f>
        <v>368.56634920141028</v>
      </c>
      <c r="BJ771" s="4"/>
      <c r="BK771" s="4"/>
      <c r="BL771" s="6">
        <v>8.9624258017722394</v>
      </c>
      <c r="BM771" s="6"/>
      <c r="BN771" s="6"/>
      <c r="BO771" s="6"/>
      <c r="BP771" s="6"/>
      <c r="BQ771" s="6"/>
      <c r="BR771" s="6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7"/>
      <c r="CD771" s="4"/>
      <c r="CE771" s="4"/>
      <c r="CF771" s="7"/>
      <c r="CG771" s="4"/>
      <c r="CH771" s="4"/>
      <c r="CI771" s="4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</row>
    <row r="772" spans="1:158" x14ac:dyDescent="0.25">
      <c r="A772" t="s">
        <v>96</v>
      </c>
      <c r="C772" s="5">
        <v>39960</v>
      </c>
      <c r="D772" s="4"/>
      <c r="E772" s="5"/>
      <c r="F772">
        <v>159</v>
      </c>
      <c r="G772" t="s">
        <v>79</v>
      </c>
      <c r="H772" s="6">
        <v>8.1</v>
      </c>
      <c r="I772">
        <v>750</v>
      </c>
      <c r="J772" s="4">
        <f>1000000/H772/I772</f>
        <v>164.6090534979424</v>
      </c>
      <c r="K772" s="4"/>
      <c r="L772" s="7"/>
      <c r="M772" s="7"/>
      <c r="N772" s="7"/>
      <c r="O772" s="7"/>
      <c r="P772" s="7"/>
      <c r="Q772" s="7"/>
      <c r="R772" s="7"/>
      <c r="S772" s="7"/>
      <c r="T772" s="7"/>
      <c r="U772" s="4"/>
      <c r="V772" s="7"/>
      <c r="W772" s="7"/>
      <c r="X772" s="7"/>
      <c r="Y772" s="7"/>
      <c r="Z772" s="7"/>
      <c r="AA772" s="7"/>
      <c r="AB772" s="4"/>
      <c r="AC772" s="7"/>
      <c r="AD772" s="7"/>
      <c r="AE772" s="7"/>
      <c r="AF772" s="7"/>
      <c r="AG772" s="7"/>
      <c r="AH772" s="7"/>
      <c r="AI772" s="8"/>
      <c r="AJ772" s="7"/>
      <c r="AK772" s="7"/>
      <c r="AL772" s="7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7"/>
      <c r="BB772" s="4"/>
      <c r="BC772" s="4"/>
      <c r="BD772" s="4"/>
      <c r="BE772" s="7"/>
      <c r="BF772" s="7"/>
      <c r="BG772" s="6"/>
      <c r="BH772" s="4"/>
      <c r="BI772" s="4"/>
      <c r="BJ772" s="4"/>
      <c r="BK772" s="4"/>
      <c r="BL772" s="6"/>
      <c r="BM772" s="6"/>
      <c r="BN772" s="6"/>
      <c r="BO772" s="6"/>
      <c r="BP772" s="6"/>
      <c r="BQ772" s="6"/>
      <c r="BR772" s="6"/>
      <c r="BS772" s="4"/>
      <c r="BT772" s="4"/>
      <c r="BU772" s="4"/>
      <c r="BV772" s="4"/>
      <c r="BW772" s="4"/>
      <c r="BX772" s="4"/>
      <c r="BY772" s="4"/>
      <c r="BZ772" s="4"/>
      <c r="CA772" s="4"/>
      <c r="CB772" s="4">
        <v>100</v>
      </c>
      <c r="CC772" s="7">
        <v>6.6759259259259265</v>
      </c>
      <c r="CD772" s="4"/>
      <c r="CE772" s="4"/>
      <c r="CF772" s="7"/>
      <c r="CG772" s="4"/>
      <c r="CH772" s="4"/>
      <c r="CI772" s="4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</row>
    <row r="773" spans="1:158" x14ac:dyDescent="0.25">
      <c r="A773" t="s">
        <v>99</v>
      </c>
      <c r="C773" s="5">
        <v>39820</v>
      </c>
      <c r="D773" s="4">
        <v>1</v>
      </c>
      <c r="E773" s="5" t="s">
        <v>167</v>
      </c>
      <c r="F773" s="4">
        <v>0</v>
      </c>
      <c r="G773" t="s">
        <v>76</v>
      </c>
      <c r="H773" s="6">
        <v>8.3000000000000007</v>
      </c>
      <c r="I773">
        <v>750</v>
      </c>
      <c r="J773" s="4">
        <f>1000000/H773/I773</f>
        <v>160.64257028112448</v>
      </c>
      <c r="K773" s="4"/>
      <c r="L773" s="7"/>
      <c r="M773" s="7"/>
      <c r="N773" s="7"/>
      <c r="O773" s="7"/>
      <c r="P773" s="7"/>
      <c r="Q773" s="7"/>
      <c r="R773" s="7"/>
      <c r="S773" s="7"/>
      <c r="T773" s="7"/>
      <c r="U773" s="4"/>
      <c r="V773" s="7"/>
      <c r="W773" s="7"/>
      <c r="X773" s="7"/>
      <c r="Y773" s="7"/>
      <c r="Z773" s="7"/>
      <c r="AA773" s="7"/>
      <c r="AB773" s="4"/>
      <c r="AC773" s="7"/>
      <c r="AD773" s="7"/>
      <c r="AE773" s="7"/>
      <c r="AF773" s="7"/>
      <c r="AG773" s="7"/>
      <c r="AH773" s="7"/>
      <c r="AI773" s="8"/>
      <c r="AJ773" s="7"/>
      <c r="AK773" s="7"/>
      <c r="AL773" s="7"/>
      <c r="AM773" s="4">
        <v>0</v>
      </c>
      <c r="AN773" s="4"/>
      <c r="AO773" s="4"/>
      <c r="AP773" s="4"/>
      <c r="AQ773" s="4">
        <v>0</v>
      </c>
      <c r="AR773" s="4"/>
      <c r="AS773" s="4"/>
      <c r="AT773" s="4"/>
      <c r="AU773" s="4"/>
      <c r="AV773" s="4"/>
      <c r="AW773" s="4"/>
      <c r="AX773" s="4">
        <v>0</v>
      </c>
      <c r="AY773" s="4">
        <v>0</v>
      </c>
      <c r="AZ773" s="4"/>
      <c r="BA773" s="7"/>
      <c r="BB773" s="4"/>
      <c r="BC773" s="4"/>
      <c r="BD773" s="4"/>
      <c r="BE773" s="7"/>
      <c r="BF773" s="7"/>
      <c r="BG773" s="6"/>
      <c r="BH773" s="4"/>
      <c r="BI773" s="4"/>
      <c r="BJ773" s="4"/>
      <c r="BK773" s="4"/>
      <c r="BL773" s="6"/>
      <c r="BM773" s="6"/>
      <c r="BN773" s="6"/>
      <c r="BO773" s="6"/>
      <c r="BP773" s="6"/>
      <c r="BQ773" s="6"/>
      <c r="BR773" s="6"/>
      <c r="BS773" s="4">
        <v>0</v>
      </c>
      <c r="BT773" s="4">
        <v>0</v>
      </c>
      <c r="BU773" s="4">
        <v>0</v>
      </c>
      <c r="BV773" s="4">
        <v>0</v>
      </c>
      <c r="BW773" s="4"/>
      <c r="BX773" s="4"/>
      <c r="BY773" s="4"/>
      <c r="BZ773" s="4"/>
      <c r="CA773" s="4">
        <v>0</v>
      </c>
      <c r="CB773" s="4"/>
      <c r="CC773" s="7"/>
      <c r="CD773" s="4"/>
      <c r="CE773" s="4"/>
      <c r="CF773" s="7"/>
      <c r="CG773" s="4"/>
      <c r="CH773" s="4"/>
      <c r="CI773" s="4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</row>
    <row r="774" spans="1:158" x14ac:dyDescent="0.25">
      <c r="A774" t="s">
        <v>99</v>
      </c>
      <c r="C774" s="5">
        <v>39846</v>
      </c>
      <c r="D774" s="4">
        <v>4</v>
      </c>
      <c r="E774" t="s">
        <v>168</v>
      </c>
      <c r="F774">
        <v>26</v>
      </c>
      <c r="G774" t="s">
        <v>76</v>
      </c>
      <c r="H774" s="6">
        <v>8.3000000000000007</v>
      </c>
      <c r="I774">
        <v>750</v>
      </c>
      <c r="J774" s="4">
        <f>1000000/H774/I774</f>
        <v>160.64257028112448</v>
      </c>
      <c r="K774" s="4"/>
      <c r="L774" s="7"/>
      <c r="M774" s="7"/>
      <c r="N774" s="7"/>
      <c r="O774" s="7"/>
      <c r="P774" s="7"/>
      <c r="Q774" s="7"/>
      <c r="R774" s="7"/>
      <c r="S774" s="7"/>
      <c r="T774" s="7"/>
      <c r="U774" s="4"/>
      <c r="V774" s="7"/>
      <c r="W774" s="7"/>
      <c r="X774" s="7"/>
      <c r="Y774" s="7"/>
      <c r="Z774" s="7"/>
      <c r="AA774" s="7"/>
      <c r="AB774" s="4"/>
      <c r="AC774" s="7"/>
      <c r="AD774" s="7"/>
      <c r="AE774" s="7"/>
      <c r="AF774" s="7"/>
      <c r="AG774" s="7"/>
      <c r="AH774" s="7"/>
      <c r="AI774" s="8"/>
      <c r="AJ774" s="7"/>
      <c r="AK774" s="7"/>
      <c r="AL774" s="7"/>
      <c r="AM774" s="4">
        <v>0</v>
      </c>
      <c r="AN774" s="4"/>
      <c r="AO774" s="4"/>
      <c r="AP774" s="4"/>
      <c r="AQ774" s="4">
        <v>0</v>
      </c>
      <c r="AR774" s="4"/>
      <c r="AS774" s="4"/>
      <c r="AT774" s="4"/>
      <c r="AU774" s="4"/>
      <c r="AV774" s="4"/>
      <c r="AW774" s="4"/>
      <c r="AX774" s="4">
        <v>0</v>
      </c>
      <c r="AY774" s="4">
        <v>0</v>
      </c>
      <c r="AZ774" s="4"/>
      <c r="BA774" s="7"/>
      <c r="BB774" s="4"/>
      <c r="BC774" s="4"/>
      <c r="BD774" s="4"/>
      <c r="BE774" s="7"/>
      <c r="BF774" s="7"/>
      <c r="BG774" s="6"/>
      <c r="BH774" s="4"/>
      <c r="BI774" s="4"/>
      <c r="BJ774" s="4"/>
      <c r="BK774" s="4"/>
      <c r="BL774" s="6"/>
      <c r="BM774" s="6"/>
      <c r="BN774" s="6"/>
      <c r="BO774" s="6"/>
      <c r="BP774" s="6"/>
      <c r="BQ774" s="6"/>
      <c r="BR774" s="6"/>
      <c r="BS774" s="4">
        <v>0</v>
      </c>
      <c r="BT774" s="4">
        <v>0</v>
      </c>
      <c r="BU774" s="4">
        <v>0</v>
      </c>
      <c r="BV774" s="4">
        <v>0</v>
      </c>
      <c r="BW774" s="4"/>
      <c r="BX774" s="4"/>
      <c r="BY774" s="4"/>
      <c r="BZ774" s="4"/>
      <c r="CA774" s="4">
        <v>0</v>
      </c>
      <c r="CB774" s="4"/>
      <c r="CC774" s="7"/>
      <c r="CD774" s="4"/>
      <c r="CE774" s="4"/>
      <c r="CF774" s="7"/>
      <c r="CG774" s="4"/>
      <c r="CH774" s="4"/>
      <c r="CI774" s="4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</row>
    <row r="775" spans="1:158" x14ac:dyDescent="0.25">
      <c r="A775" t="s">
        <v>99</v>
      </c>
      <c r="C775" s="5">
        <v>39848</v>
      </c>
      <c r="D775" s="4"/>
      <c r="E775" s="5"/>
      <c r="F775">
        <v>28</v>
      </c>
      <c r="G775" t="s">
        <v>76</v>
      </c>
      <c r="H775" s="6">
        <v>8.3000000000000007</v>
      </c>
      <c r="I775">
        <v>750</v>
      </c>
      <c r="J775" s="4">
        <f>1000000/H775/I775</f>
        <v>160.64257028112448</v>
      </c>
      <c r="K775" s="4"/>
      <c r="L775" s="7"/>
      <c r="M775" s="6">
        <v>6.1</v>
      </c>
      <c r="N775" s="6"/>
      <c r="O775" s="6"/>
      <c r="P775" s="7"/>
      <c r="Q775" s="7"/>
      <c r="R775" s="7"/>
      <c r="S775" s="7"/>
      <c r="T775" s="7"/>
      <c r="U775" s="4"/>
      <c r="V775" s="7"/>
      <c r="W775" s="7"/>
      <c r="X775" s="7"/>
      <c r="Y775" s="7"/>
      <c r="Z775" s="7"/>
      <c r="AA775" s="7"/>
      <c r="AB775" s="4"/>
      <c r="AC775" s="7"/>
      <c r="AD775" s="7"/>
      <c r="AE775" s="7"/>
      <c r="AF775" s="7"/>
      <c r="AG775" s="7"/>
      <c r="AH775" s="7"/>
      <c r="AI775" s="8"/>
      <c r="AJ775" s="7"/>
      <c r="AK775" s="7"/>
      <c r="AL775" s="7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7"/>
      <c r="BB775" s="4"/>
      <c r="BC775" s="4"/>
      <c r="BD775" s="4"/>
      <c r="BE775" s="7"/>
      <c r="BF775" s="7"/>
      <c r="BG775" s="6"/>
      <c r="BH775" s="4"/>
      <c r="BI775" s="4"/>
      <c r="BJ775" s="4"/>
      <c r="BK775" s="4"/>
      <c r="BL775" s="6"/>
      <c r="BM775" s="6"/>
      <c r="BN775" s="6"/>
      <c r="BO775" s="6"/>
      <c r="BP775" s="6"/>
      <c r="BQ775" s="6"/>
      <c r="BR775" s="6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7"/>
      <c r="CD775" s="4"/>
      <c r="CE775" s="4"/>
      <c r="CF775" s="7"/>
      <c r="CG775" s="4"/>
      <c r="CH775" s="4"/>
      <c r="CI775" s="4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</row>
    <row r="776" spans="1:158" x14ac:dyDescent="0.25">
      <c r="A776" t="s">
        <v>99</v>
      </c>
      <c r="C776" s="5">
        <v>39854</v>
      </c>
      <c r="D776" s="4"/>
      <c r="E776" s="5"/>
      <c r="F776">
        <v>34</v>
      </c>
      <c r="G776" t="s">
        <v>76</v>
      </c>
      <c r="H776" s="6">
        <v>8.3000000000000007</v>
      </c>
      <c r="I776">
        <v>750</v>
      </c>
      <c r="J776" s="4">
        <f>1000000/H776/I776</f>
        <v>160.64257028112448</v>
      </c>
      <c r="K776" s="4"/>
      <c r="L776" s="7"/>
      <c r="M776" s="6">
        <v>7.95</v>
      </c>
      <c r="N776" s="6"/>
      <c r="O776" s="6"/>
      <c r="P776" s="7"/>
      <c r="Q776" s="7"/>
      <c r="R776" s="7"/>
      <c r="S776" s="7"/>
      <c r="T776" s="7"/>
      <c r="U776" s="4"/>
      <c r="V776" s="7"/>
      <c r="W776" s="7"/>
      <c r="X776" s="7"/>
      <c r="Y776" s="7"/>
      <c r="Z776" s="7"/>
      <c r="AA776" s="7"/>
      <c r="AB776" s="4"/>
      <c r="AC776" s="7"/>
      <c r="AD776" s="7"/>
      <c r="AE776" s="7"/>
      <c r="AF776" s="7"/>
      <c r="AG776" s="7"/>
      <c r="AH776" s="7"/>
      <c r="AI776" s="8"/>
      <c r="AJ776" s="7"/>
      <c r="AK776" s="7"/>
      <c r="AL776" s="7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7"/>
      <c r="BB776" s="4"/>
      <c r="BC776" s="4"/>
      <c r="BD776" s="4"/>
      <c r="BE776" s="7"/>
      <c r="BF776" s="7"/>
      <c r="BG776" s="6"/>
      <c r="BH776" s="4"/>
      <c r="BI776" s="4"/>
      <c r="BJ776" s="4"/>
      <c r="BK776" s="4"/>
      <c r="BL776" s="6"/>
      <c r="BM776" s="6"/>
      <c r="BN776" s="6"/>
      <c r="BO776" s="6"/>
      <c r="BP776" s="6"/>
      <c r="BQ776" s="6"/>
      <c r="BR776" s="6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7"/>
      <c r="CD776" s="4"/>
      <c r="CE776" s="4"/>
      <c r="CF776" s="7"/>
      <c r="CG776" s="4"/>
      <c r="CH776" s="4"/>
      <c r="CI776" s="4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</row>
    <row r="777" spans="1:158" x14ac:dyDescent="0.25">
      <c r="A777" t="s">
        <v>99</v>
      </c>
      <c r="C777" s="5">
        <v>39860</v>
      </c>
      <c r="D777" s="4"/>
      <c r="E777" s="5"/>
      <c r="F777">
        <v>40</v>
      </c>
      <c r="G777" t="s">
        <v>76</v>
      </c>
      <c r="H777" s="6">
        <v>8.3000000000000007</v>
      </c>
      <c r="I777">
        <v>750</v>
      </c>
      <c r="J777" s="4">
        <f>1000000/H777/I777</f>
        <v>160.64257028112448</v>
      </c>
      <c r="K777" s="4"/>
      <c r="L777" s="7"/>
      <c r="M777" s="6">
        <v>11.25</v>
      </c>
      <c r="N777" s="6"/>
      <c r="O777" s="6"/>
      <c r="P777" s="7"/>
      <c r="Q777" s="7"/>
      <c r="R777" s="7"/>
      <c r="S777" s="7"/>
      <c r="T777" s="7"/>
      <c r="U777" s="4"/>
      <c r="V777" s="7"/>
      <c r="W777" s="7"/>
      <c r="X777" s="7"/>
      <c r="Y777" s="7"/>
      <c r="Z777" s="7"/>
      <c r="AA777" s="7"/>
      <c r="AB777" s="4"/>
      <c r="AC777" s="7"/>
      <c r="AD777" s="7"/>
      <c r="AE777" s="7"/>
      <c r="AF777" s="7"/>
      <c r="AG777" s="7"/>
      <c r="AH777" s="7"/>
      <c r="AI777" s="8"/>
      <c r="AJ777" s="7"/>
      <c r="AK777" s="7"/>
      <c r="AL777" s="7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7"/>
      <c r="BB777" s="4"/>
      <c r="BC777" s="4"/>
      <c r="BD777" s="4"/>
      <c r="BE777" s="7"/>
      <c r="BF777" s="7"/>
      <c r="BG777" s="6"/>
      <c r="BH777" s="4"/>
      <c r="BI777" s="4"/>
      <c r="BJ777" s="4"/>
      <c r="BK777" s="4"/>
      <c r="BL777" s="6"/>
      <c r="BM777" s="6"/>
      <c r="BN777" s="6"/>
      <c r="BO777" s="6"/>
      <c r="BP777" s="6"/>
      <c r="BQ777" s="6"/>
      <c r="BR777" s="6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7"/>
      <c r="CD777" s="4"/>
      <c r="CE777" s="4"/>
      <c r="CF777" s="7"/>
      <c r="CG777" s="4"/>
      <c r="CH777" s="4"/>
      <c r="CI777" s="4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</row>
    <row r="778" spans="1:158" x14ac:dyDescent="0.25">
      <c r="A778" t="s">
        <v>99</v>
      </c>
      <c r="C778" s="5">
        <v>39864</v>
      </c>
      <c r="D778" s="4"/>
      <c r="E778" s="5"/>
      <c r="F778">
        <v>44</v>
      </c>
      <c r="G778" t="s">
        <v>76</v>
      </c>
      <c r="H778" s="6">
        <v>8.3000000000000007</v>
      </c>
      <c r="I778">
        <v>750</v>
      </c>
      <c r="J778" s="4">
        <f>1000000/H778/I778</f>
        <v>160.64257028112448</v>
      </c>
      <c r="K778" s="4"/>
      <c r="L778" s="7"/>
      <c r="M778" s="7"/>
      <c r="N778" s="7"/>
      <c r="O778" s="7"/>
      <c r="P778" s="7"/>
      <c r="Q778" s="7"/>
      <c r="R778" s="7"/>
      <c r="S778" s="7"/>
      <c r="T778" s="7"/>
      <c r="U778" s="4"/>
      <c r="V778" s="7"/>
      <c r="W778" s="7"/>
      <c r="X778" s="7"/>
      <c r="Y778" s="7"/>
      <c r="Z778" s="7"/>
      <c r="AA778" s="7"/>
      <c r="AB778" s="4"/>
      <c r="AC778" s="7">
        <v>0.82397113291172719</v>
      </c>
      <c r="AD778" s="7"/>
      <c r="AE778" s="7"/>
      <c r="AF778" s="7"/>
      <c r="AG778" s="7"/>
      <c r="AH778" s="7"/>
      <c r="AI778" s="8"/>
      <c r="AJ778" s="7"/>
      <c r="AK778" s="7"/>
      <c r="AL778" s="7"/>
      <c r="AM778" s="4">
        <v>0</v>
      </c>
      <c r="AN778" s="4"/>
      <c r="AO778" s="4"/>
      <c r="AP778" s="4"/>
      <c r="AQ778" s="4">
        <v>0</v>
      </c>
      <c r="AR778" s="4"/>
      <c r="AS778" s="4"/>
      <c r="AT778" s="4"/>
      <c r="AU778" s="4"/>
      <c r="AV778" s="4"/>
      <c r="AW778" s="4"/>
      <c r="AX778" s="4">
        <v>0</v>
      </c>
      <c r="AY778" s="4">
        <v>0</v>
      </c>
      <c r="AZ778" s="4"/>
      <c r="BA778" s="7"/>
      <c r="BB778" s="4"/>
      <c r="BC778" s="4"/>
      <c r="BD778" s="4"/>
      <c r="BE778" s="7"/>
      <c r="BF778" s="7"/>
      <c r="BG778" s="6"/>
      <c r="BH778" s="4"/>
      <c r="BI778" s="4"/>
      <c r="BJ778" s="4"/>
      <c r="BK778" s="4"/>
      <c r="BL778" s="6"/>
      <c r="BM778" s="6"/>
      <c r="BN778" s="6"/>
      <c r="BO778" s="6"/>
      <c r="BP778" s="6"/>
      <c r="BQ778" s="6"/>
      <c r="BR778" s="6"/>
      <c r="BS778" s="4">
        <v>0</v>
      </c>
      <c r="BT778" s="4">
        <v>0</v>
      </c>
      <c r="BU778" s="4">
        <v>0</v>
      </c>
      <c r="BV778" s="4">
        <v>0</v>
      </c>
      <c r="BW778" s="4"/>
      <c r="BX778" s="4"/>
      <c r="BY778" s="4"/>
      <c r="BZ778" s="4"/>
      <c r="CA778" s="4">
        <v>0</v>
      </c>
      <c r="CB778" s="4"/>
      <c r="CC778" s="7"/>
      <c r="CD778" s="4"/>
      <c r="CE778" s="4"/>
      <c r="CF778" s="7"/>
      <c r="CG778" s="4"/>
      <c r="CH778" s="4"/>
      <c r="CI778" s="4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</row>
    <row r="779" spans="1:158" x14ac:dyDescent="0.25">
      <c r="A779" t="s">
        <v>99</v>
      </c>
      <c r="C779" s="5">
        <v>39869</v>
      </c>
      <c r="D779" s="4"/>
      <c r="E779" s="5"/>
      <c r="F779">
        <v>49</v>
      </c>
      <c r="G779" t="s">
        <v>76</v>
      </c>
      <c r="H779" s="6">
        <v>8.3000000000000007</v>
      </c>
      <c r="I779">
        <v>750</v>
      </c>
      <c r="J779" s="4">
        <f>1000000/H779/I779</f>
        <v>160.64257028112448</v>
      </c>
      <c r="K779" s="4"/>
      <c r="L779" s="7"/>
      <c r="M779" s="6">
        <v>12.95</v>
      </c>
      <c r="N779" s="6"/>
      <c r="O779" s="6"/>
      <c r="P779" s="7"/>
      <c r="Q779" s="7"/>
      <c r="R779" s="7"/>
      <c r="S779" s="7"/>
      <c r="T779" s="7"/>
      <c r="U779" s="4"/>
      <c r="V779" s="7"/>
      <c r="W779" s="7"/>
      <c r="X779" s="7"/>
      <c r="Y779" s="7"/>
      <c r="Z779" s="7"/>
      <c r="AA779" s="7"/>
      <c r="AB779" s="4"/>
      <c r="AC779" s="7"/>
      <c r="AD779" s="7"/>
      <c r="AE779" s="7"/>
      <c r="AF779" s="7"/>
      <c r="AG779" s="7"/>
      <c r="AH779" s="7"/>
      <c r="AI779" s="8"/>
      <c r="AJ779" s="7"/>
      <c r="AK779" s="7"/>
      <c r="AL779" s="7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7"/>
      <c r="BB779" s="4"/>
      <c r="BC779" s="4"/>
      <c r="BD779" s="4"/>
      <c r="BE779" s="7"/>
      <c r="BF779" s="7"/>
      <c r="BG779" s="6"/>
      <c r="BH779" s="4"/>
      <c r="BI779" s="4"/>
      <c r="BJ779" s="4"/>
      <c r="BK779" s="4"/>
      <c r="BL779" s="6"/>
      <c r="BM779" s="6"/>
      <c r="BN779" s="6"/>
      <c r="BO779" s="6"/>
      <c r="BP779" s="6"/>
      <c r="BQ779" s="6"/>
      <c r="BR779" s="6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7"/>
      <c r="CD779" s="4"/>
      <c r="CE779" s="4"/>
      <c r="CF779" s="7"/>
      <c r="CG779" s="4"/>
      <c r="CH779" s="4"/>
      <c r="CI779" s="4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</row>
    <row r="780" spans="1:158" x14ac:dyDescent="0.25">
      <c r="A780" t="s">
        <v>99</v>
      </c>
      <c r="C780" s="5">
        <v>39874</v>
      </c>
      <c r="D780" s="4"/>
      <c r="E780" s="5"/>
      <c r="F780">
        <v>54</v>
      </c>
      <c r="G780" t="s">
        <v>76</v>
      </c>
      <c r="H780" s="6">
        <v>8.3000000000000007</v>
      </c>
      <c r="I780">
        <v>750</v>
      </c>
      <c r="J780" s="4">
        <f>1000000/H780/I780</f>
        <v>160.64257028112448</v>
      </c>
      <c r="K780" s="4"/>
      <c r="L780" s="7"/>
      <c r="M780" s="6">
        <v>12.7</v>
      </c>
      <c r="N780" s="6"/>
      <c r="O780" s="6"/>
      <c r="P780" s="7"/>
      <c r="Q780" s="7"/>
      <c r="R780" s="7"/>
      <c r="S780" s="7"/>
      <c r="T780" s="7"/>
      <c r="U780" s="4">
        <v>78.092426884862007</v>
      </c>
      <c r="V780" s="7"/>
      <c r="W780" s="7"/>
      <c r="X780" s="7"/>
      <c r="Y780" s="7"/>
      <c r="Z780" s="7"/>
      <c r="AA780" s="7"/>
      <c r="AB780" s="4">
        <v>111.76740573487628</v>
      </c>
      <c r="AC780" s="7">
        <v>1.4407786076512719</v>
      </c>
      <c r="AD780" s="7"/>
      <c r="AE780" s="7"/>
      <c r="AF780" s="7"/>
      <c r="AG780" s="7"/>
      <c r="AH780" s="7"/>
      <c r="AI780" s="8">
        <f>AC780/AB780</f>
        <v>1.2890865616662394E-2</v>
      </c>
      <c r="AJ780" s="7"/>
      <c r="AK780" s="7"/>
      <c r="AL780" s="7"/>
      <c r="AM780" s="4">
        <v>7.0231958126583134</v>
      </c>
      <c r="AN780" s="4"/>
      <c r="AO780" s="4"/>
      <c r="AP780" s="4"/>
      <c r="AQ780" s="4">
        <v>0</v>
      </c>
      <c r="AR780" s="4"/>
      <c r="AS780" s="4"/>
      <c r="AT780" s="4"/>
      <c r="AU780" s="4"/>
      <c r="AV780" s="4"/>
      <c r="AW780" s="4"/>
      <c r="AX780" s="4">
        <v>0</v>
      </c>
      <c r="AY780" s="4">
        <v>0</v>
      </c>
      <c r="AZ780" s="4">
        <v>7.0231958126583134</v>
      </c>
      <c r="BA780" s="7"/>
      <c r="BB780" s="4"/>
      <c r="BC780" s="4">
        <f>U780+AB780+AZ780</f>
        <v>196.8830284323966</v>
      </c>
      <c r="BD780" s="4"/>
      <c r="BE780" s="7">
        <f>AZ780/BC780</f>
        <v>3.5671920878999772E-2</v>
      </c>
      <c r="BF780" s="7"/>
      <c r="BG780" s="6"/>
      <c r="BH780" s="4"/>
      <c r="BI780" s="4"/>
      <c r="BJ780" s="4"/>
      <c r="BK780" s="4"/>
      <c r="BL780" s="6"/>
      <c r="BM780" s="6"/>
      <c r="BN780" s="6"/>
      <c r="BO780" s="6"/>
      <c r="BP780" s="7">
        <f>U780/BC780</f>
        <v>0.39664377121096789</v>
      </c>
      <c r="BQ780" s="7">
        <f>AB780/BC780</f>
        <v>0.56768430791003233</v>
      </c>
      <c r="BR780" s="7">
        <f>AZ780/BC780</f>
        <v>3.5671920878999772E-2</v>
      </c>
      <c r="BS780" s="4">
        <v>115.43125498941289</v>
      </c>
      <c r="BT780" s="4">
        <v>115.43125498941289</v>
      </c>
      <c r="BU780" s="4">
        <v>0</v>
      </c>
      <c r="BV780" s="4">
        <v>0</v>
      </c>
      <c r="BW780" s="4"/>
      <c r="BX780" s="4"/>
      <c r="BY780" s="4"/>
      <c r="BZ780" s="4"/>
      <c r="CA780" s="4">
        <v>0</v>
      </c>
      <c r="CB780" s="4"/>
      <c r="CC780" s="7"/>
      <c r="CD780" s="4"/>
      <c r="CE780" s="4"/>
      <c r="CF780" s="7"/>
      <c r="CG780" s="4"/>
      <c r="CH780" s="4"/>
      <c r="CI780" s="4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</row>
    <row r="781" spans="1:158" x14ac:dyDescent="0.25">
      <c r="A781" t="s">
        <v>99</v>
      </c>
      <c r="C781" s="5">
        <v>39877</v>
      </c>
      <c r="D781" s="4">
        <v>5</v>
      </c>
      <c r="E781" t="s">
        <v>164</v>
      </c>
      <c r="F781">
        <v>57</v>
      </c>
      <c r="G781" t="s">
        <v>76</v>
      </c>
      <c r="H781" s="6">
        <v>8.3000000000000007</v>
      </c>
      <c r="I781">
        <v>750</v>
      </c>
      <c r="J781" s="4">
        <f>1000000/H781/I781</f>
        <v>160.64257028112448</v>
      </c>
      <c r="K781" s="4"/>
      <c r="L781" s="7"/>
      <c r="M781" s="7"/>
      <c r="N781" s="7"/>
      <c r="O781" s="7"/>
      <c r="P781" s="7"/>
      <c r="Q781" s="7"/>
      <c r="R781" s="7"/>
      <c r="S781" s="7"/>
      <c r="T781" s="7"/>
      <c r="U781" s="4"/>
      <c r="V781" s="7"/>
      <c r="W781" s="7"/>
      <c r="X781" s="7"/>
      <c r="Y781" s="7"/>
      <c r="Z781" s="7"/>
      <c r="AA781" s="7"/>
      <c r="AB781" s="4"/>
      <c r="AC781" s="7"/>
      <c r="AD781" s="7"/>
      <c r="AE781" s="7"/>
      <c r="AF781" s="7"/>
      <c r="AG781" s="7"/>
      <c r="AH781" s="7"/>
      <c r="AI781" s="8"/>
      <c r="AJ781" s="7"/>
      <c r="AK781" s="7"/>
      <c r="AL781" s="7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7"/>
      <c r="BB781" s="4"/>
      <c r="BC781" s="4"/>
      <c r="BD781" s="4"/>
      <c r="BE781" s="7"/>
      <c r="BF781" s="7"/>
      <c r="BG781" s="6"/>
      <c r="BH781" s="4"/>
      <c r="BI781" s="4"/>
      <c r="BJ781" s="4"/>
      <c r="BK781" s="4"/>
      <c r="BL781" s="6"/>
      <c r="BM781" s="6"/>
      <c r="BN781" s="6"/>
      <c r="BO781" s="6"/>
      <c r="BP781" s="6"/>
      <c r="BQ781" s="6"/>
      <c r="BR781" s="6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7"/>
      <c r="CD781" s="4"/>
      <c r="CE781" s="4"/>
      <c r="CF781" s="7"/>
      <c r="CG781" s="4"/>
      <c r="CH781" s="4"/>
      <c r="CI781" s="4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</row>
    <row r="782" spans="1:158" x14ac:dyDescent="0.25">
      <c r="A782" t="s">
        <v>99</v>
      </c>
      <c r="C782" s="5">
        <v>39884</v>
      </c>
      <c r="D782" s="4"/>
      <c r="E782" s="5"/>
      <c r="F782">
        <v>64</v>
      </c>
      <c r="G782" t="s">
        <v>76</v>
      </c>
      <c r="H782" s="6">
        <v>8.3000000000000007</v>
      </c>
      <c r="I782">
        <v>750</v>
      </c>
      <c r="J782" s="4">
        <f>1000000/H782/I782</f>
        <v>160.64257028112448</v>
      </c>
      <c r="K782" s="4"/>
      <c r="L782" s="7"/>
      <c r="M782" s="6">
        <v>14.95</v>
      </c>
      <c r="N782" s="6"/>
      <c r="O782" s="6"/>
      <c r="P782" s="7"/>
      <c r="Q782" s="7"/>
      <c r="R782" s="7"/>
      <c r="S782" s="7"/>
      <c r="T782" s="7"/>
      <c r="U782" s="4"/>
      <c r="V782" s="7"/>
      <c r="W782" s="7"/>
      <c r="X782" s="7"/>
      <c r="Y782" s="7"/>
      <c r="Z782" s="7"/>
      <c r="AA782" s="7"/>
      <c r="AB782" s="4"/>
      <c r="AC782" s="7"/>
      <c r="AD782" s="7"/>
      <c r="AE782" s="7"/>
      <c r="AF782" s="7"/>
      <c r="AG782" s="7"/>
      <c r="AH782" s="7"/>
      <c r="AI782" s="8"/>
      <c r="AJ782" s="7"/>
      <c r="AK782" s="7"/>
      <c r="AL782" s="7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7"/>
      <c r="BB782" s="4"/>
      <c r="BC782" s="4"/>
      <c r="BD782" s="4"/>
      <c r="BE782" s="7"/>
      <c r="BF782" s="7"/>
      <c r="BG782" s="6"/>
      <c r="BH782" s="4"/>
      <c r="BI782" s="4"/>
      <c r="BJ782" s="4"/>
      <c r="BK782" s="4"/>
      <c r="BL782" s="6"/>
      <c r="BM782" s="6"/>
      <c r="BN782" s="6"/>
      <c r="BO782" s="6"/>
      <c r="BP782" s="6"/>
      <c r="BQ782" s="6"/>
      <c r="BR782" s="6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7"/>
      <c r="CD782" s="4"/>
      <c r="CE782" s="4"/>
      <c r="CF782" s="7"/>
      <c r="CG782" s="4"/>
      <c r="CH782" s="4"/>
      <c r="CI782" s="4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</row>
    <row r="783" spans="1:158" x14ac:dyDescent="0.25">
      <c r="A783" t="s">
        <v>99</v>
      </c>
      <c r="C783" s="5">
        <v>39890</v>
      </c>
      <c r="D783" s="4"/>
      <c r="E783" s="5"/>
      <c r="F783">
        <v>70</v>
      </c>
      <c r="G783" t="s">
        <v>76</v>
      </c>
      <c r="H783" s="6">
        <v>8.3000000000000007</v>
      </c>
      <c r="I783">
        <v>750</v>
      </c>
      <c r="J783" s="4">
        <f>1000000/H783/I783</f>
        <v>160.64257028112448</v>
      </c>
      <c r="K783" s="4"/>
      <c r="L783" s="7"/>
      <c r="M783" s="6">
        <v>14.7</v>
      </c>
      <c r="N783" s="6"/>
      <c r="O783" s="6"/>
      <c r="P783" s="7"/>
      <c r="Q783" s="7"/>
      <c r="R783" s="7"/>
      <c r="S783" s="7"/>
      <c r="T783" s="7"/>
      <c r="U783" s="4">
        <v>190.6477100214062</v>
      </c>
      <c r="V783" s="7"/>
      <c r="W783" s="7"/>
      <c r="X783" s="7"/>
      <c r="Y783" s="7"/>
      <c r="Z783" s="7"/>
      <c r="AA783" s="7"/>
      <c r="AB783" s="4">
        <v>166.94448091105653</v>
      </c>
      <c r="AC783" s="7">
        <v>2.5406897659329464</v>
      </c>
      <c r="AD783" s="7"/>
      <c r="AE783" s="7"/>
      <c r="AF783" s="7"/>
      <c r="AG783" s="7"/>
      <c r="AH783" s="7"/>
      <c r="AI783" s="8">
        <f>AC783/AB783</f>
        <v>1.5218770647988995E-2</v>
      </c>
      <c r="AJ783" s="7"/>
      <c r="AK783" s="7"/>
      <c r="AL783" s="7"/>
      <c r="AM783" s="4">
        <v>31.09770253430856</v>
      </c>
      <c r="AN783" s="4"/>
      <c r="AO783" s="4"/>
      <c r="AP783" s="4"/>
      <c r="AQ783" s="4">
        <v>22.90840642590781</v>
      </c>
      <c r="AR783" s="4"/>
      <c r="AS783" s="4"/>
      <c r="AT783" s="4"/>
      <c r="AU783" s="4"/>
      <c r="AV783" s="4"/>
      <c r="AW783" s="4"/>
      <c r="AX783" s="4">
        <v>0</v>
      </c>
      <c r="AY783" s="4">
        <v>0</v>
      </c>
      <c r="AZ783" s="4">
        <v>54.006108960216373</v>
      </c>
      <c r="BA783" s="7"/>
      <c r="BB783" s="4"/>
      <c r="BC783" s="4">
        <f>U783+AB783+AZ783</f>
        <v>411.59829989267905</v>
      </c>
      <c r="BD783" s="4"/>
      <c r="BE783" s="7">
        <f>AZ783/BC783</f>
        <v>0.13121071922381125</v>
      </c>
      <c r="BF783" s="7"/>
      <c r="BG783" s="6"/>
      <c r="BH783" s="4"/>
      <c r="BI783" s="4"/>
      <c r="BJ783" s="4"/>
      <c r="BK783" s="4"/>
      <c r="BL783" s="6"/>
      <c r="BM783" s="6"/>
      <c r="BN783" s="6"/>
      <c r="BO783" s="6"/>
      <c r="BP783" s="7">
        <f>U783/BC783</f>
        <v>0.46318876941696807</v>
      </c>
      <c r="BQ783" s="7">
        <f>AB783/BC783</f>
        <v>0.40560051135922076</v>
      </c>
      <c r="BR783" s="7">
        <f>AZ783/BC783</f>
        <v>0.13121071922381125</v>
      </c>
      <c r="BS783" s="4">
        <v>269.7416711827774</v>
      </c>
      <c r="BT783" s="4">
        <v>238.01224279234782</v>
      </c>
      <c r="BU783" s="4">
        <v>31.729428390429547</v>
      </c>
      <c r="BV783" s="4">
        <v>0</v>
      </c>
      <c r="BW783" s="4"/>
      <c r="BX783" s="4"/>
      <c r="BY783" s="4"/>
      <c r="BZ783" s="4"/>
      <c r="CA783" s="4">
        <v>0</v>
      </c>
      <c r="CB783" s="4"/>
      <c r="CC783" s="7"/>
      <c r="CD783" s="4"/>
      <c r="CE783" s="4"/>
      <c r="CF783" s="7"/>
      <c r="CG783" s="4"/>
      <c r="CH783" s="4"/>
      <c r="CI783" s="4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</row>
    <row r="784" spans="1:158" x14ac:dyDescent="0.25">
      <c r="A784" t="s">
        <v>99</v>
      </c>
      <c r="C784" s="5">
        <v>39895</v>
      </c>
      <c r="D784" s="4"/>
      <c r="E784" s="5"/>
      <c r="F784">
        <v>75</v>
      </c>
      <c r="G784" t="s">
        <v>76</v>
      </c>
      <c r="H784" s="6">
        <v>8.3000000000000007</v>
      </c>
      <c r="I784">
        <v>750</v>
      </c>
      <c r="J784" s="4">
        <f>1000000/H784/I784</f>
        <v>160.64257028112448</v>
      </c>
      <c r="K784" s="4"/>
      <c r="L784" s="7"/>
      <c r="M784" s="6">
        <v>17.350000000000001</v>
      </c>
      <c r="N784" s="6"/>
      <c r="O784" s="6"/>
      <c r="P784" s="7"/>
      <c r="Q784" s="7"/>
      <c r="R784" s="7"/>
      <c r="S784" s="7"/>
      <c r="T784" s="7"/>
      <c r="U784" s="4"/>
      <c r="V784" s="7"/>
      <c r="W784" s="7"/>
      <c r="X784" s="7"/>
      <c r="Y784" s="7"/>
      <c r="Z784" s="7"/>
      <c r="AA784" s="7"/>
      <c r="AB784" s="4"/>
      <c r="AC784" s="7"/>
      <c r="AD784" s="7"/>
      <c r="AE784" s="7"/>
      <c r="AF784" s="7"/>
      <c r="AG784" s="7"/>
      <c r="AH784" s="7"/>
      <c r="AI784" s="8"/>
      <c r="AJ784" s="7"/>
      <c r="AK784" s="7"/>
      <c r="AL784" s="7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7"/>
      <c r="BB784" s="4"/>
      <c r="BC784" s="4"/>
      <c r="BD784" s="4"/>
      <c r="BE784" s="7"/>
      <c r="BF784" s="7"/>
      <c r="BG784" s="6"/>
      <c r="BH784" s="4"/>
      <c r="BI784" s="4"/>
      <c r="BJ784" s="4"/>
      <c r="BK784" s="4"/>
      <c r="BL784" s="6"/>
      <c r="BM784" s="6"/>
      <c r="BN784" s="6"/>
      <c r="BO784" s="6"/>
      <c r="BP784" s="6"/>
      <c r="BQ784" s="6"/>
      <c r="BR784" s="6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7"/>
      <c r="CD784" s="4"/>
      <c r="CE784" s="4"/>
      <c r="CF784" s="7"/>
      <c r="CG784" s="4"/>
      <c r="CH784" s="4"/>
      <c r="CI784" s="4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</row>
    <row r="785" spans="1:158" x14ac:dyDescent="0.25">
      <c r="A785" t="s">
        <v>99</v>
      </c>
      <c r="C785" s="5">
        <v>39903</v>
      </c>
      <c r="D785" s="4">
        <v>6</v>
      </c>
      <c r="E785" s="5" t="s">
        <v>183</v>
      </c>
      <c r="F785">
        <v>83</v>
      </c>
      <c r="G785" t="s">
        <v>76</v>
      </c>
      <c r="H785" s="6">
        <v>8.3000000000000007</v>
      </c>
      <c r="I785">
        <v>750</v>
      </c>
      <c r="J785" s="4">
        <f>1000000/H785/I785</f>
        <v>160.64257028112448</v>
      </c>
      <c r="K785" s="4"/>
      <c r="L785" s="7"/>
      <c r="M785" s="6">
        <v>19.45</v>
      </c>
      <c r="N785" s="6"/>
      <c r="O785" s="6"/>
      <c r="P785" s="7"/>
      <c r="Q785" s="7"/>
      <c r="R785" s="7"/>
      <c r="S785" s="7"/>
      <c r="T785" s="7"/>
      <c r="U785" s="4">
        <v>371.68070103041885</v>
      </c>
      <c r="V785" s="7"/>
      <c r="W785" s="7"/>
      <c r="X785" s="7"/>
      <c r="Y785" s="7"/>
      <c r="Z785" s="7"/>
      <c r="AA785" s="7"/>
      <c r="AB785" s="4">
        <v>268.7826726226254</v>
      </c>
      <c r="AC785" s="7">
        <v>3.2810454150205448</v>
      </c>
      <c r="AD785" s="7"/>
      <c r="AE785" s="7"/>
      <c r="AF785" s="7"/>
      <c r="AG785" s="7"/>
      <c r="AH785" s="7"/>
      <c r="AI785" s="8">
        <f>AC785/AB785</f>
        <v>1.2207057036102838E-2</v>
      </c>
      <c r="AJ785" s="7"/>
      <c r="AK785" s="7"/>
      <c r="AL785" s="7"/>
      <c r="AM785" s="4">
        <v>36.043163881742899</v>
      </c>
      <c r="AN785" s="4"/>
      <c r="AO785" s="4"/>
      <c r="AP785" s="4"/>
      <c r="AQ785" s="4">
        <v>101.23467872746377</v>
      </c>
      <c r="AR785" s="4"/>
      <c r="AS785" s="4"/>
      <c r="AT785" s="4"/>
      <c r="AU785" s="4"/>
      <c r="AV785" s="4"/>
      <c r="AW785" s="4"/>
      <c r="AX785" s="4">
        <v>0</v>
      </c>
      <c r="AY785" s="4">
        <v>0</v>
      </c>
      <c r="AZ785" s="4">
        <v>137.27784260920666</v>
      </c>
      <c r="BA785" s="7"/>
      <c r="BB785" s="4"/>
      <c r="BC785" s="4">
        <f>U785+AB785+AZ785</f>
        <v>777.74121626225099</v>
      </c>
      <c r="BD785" s="4"/>
      <c r="BE785" s="7">
        <f>AZ785/BC785</f>
        <v>0.1765083806011345</v>
      </c>
      <c r="BF785" s="7"/>
      <c r="BG785" s="6"/>
      <c r="BH785" s="4"/>
      <c r="BI785" s="4"/>
      <c r="BJ785" s="4"/>
      <c r="BK785" s="4"/>
      <c r="BL785" s="6"/>
      <c r="BM785" s="6"/>
      <c r="BN785" s="6"/>
      <c r="BO785" s="6"/>
      <c r="BP785" s="7">
        <f>U785/BC785</f>
        <v>0.47789765189079259</v>
      </c>
      <c r="BQ785" s="7">
        <f>AB785/BC785</f>
        <v>0.34559396750807281</v>
      </c>
      <c r="BR785" s="7">
        <f>AZ785/BC785</f>
        <v>0.1765083806011345</v>
      </c>
      <c r="BS785" s="4">
        <v>348.22675445831374</v>
      </c>
      <c r="BT785" s="4">
        <v>232.61615083284744</v>
      </c>
      <c r="BU785" s="4">
        <v>115.6106036254663</v>
      </c>
      <c r="BV785" s="4">
        <v>0</v>
      </c>
      <c r="BW785" s="4"/>
      <c r="BX785" s="4"/>
      <c r="BY785" s="4"/>
      <c r="BZ785" s="4"/>
      <c r="CA785" s="4">
        <v>0</v>
      </c>
      <c r="CB785" s="4"/>
      <c r="CC785" s="7"/>
      <c r="CD785" s="4"/>
      <c r="CE785" s="4"/>
      <c r="CF785" s="7"/>
      <c r="CG785" s="4"/>
      <c r="CH785" s="4"/>
      <c r="CI785" s="4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</row>
    <row r="786" spans="1:158" x14ac:dyDescent="0.25">
      <c r="A786" t="s">
        <v>99</v>
      </c>
      <c r="C786" s="5">
        <v>39911</v>
      </c>
      <c r="D786" s="4"/>
      <c r="E786" s="5"/>
      <c r="F786">
        <v>91</v>
      </c>
      <c r="G786" t="s">
        <v>76</v>
      </c>
      <c r="H786" s="6">
        <v>8.3000000000000007</v>
      </c>
      <c r="I786">
        <v>750</v>
      </c>
      <c r="J786" s="4">
        <f>1000000/H786/I786</f>
        <v>160.64257028112448</v>
      </c>
      <c r="K786" s="4"/>
      <c r="L786" s="7"/>
      <c r="M786" s="6">
        <v>19.05</v>
      </c>
      <c r="N786" s="6"/>
      <c r="O786" s="6"/>
      <c r="P786" s="7"/>
      <c r="Q786" s="7"/>
      <c r="R786" s="7"/>
      <c r="S786" s="7"/>
      <c r="T786" s="7"/>
      <c r="U786" s="4"/>
      <c r="V786" s="7"/>
      <c r="W786" s="7"/>
      <c r="X786" s="7"/>
      <c r="Y786" s="7"/>
      <c r="Z786" s="7"/>
      <c r="AA786" s="7"/>
      <c r="AB786" s="4"/>
      <c r="AC786" s="7"/>
      <c r="AD786" s="7"/>
      <c r="AE786" s="7"/>
      <c r="AF786" s="7"/>
      <c r="AG786" s="7"/>
      <c r="AH786" s="7"/>
      <c r="AI786" s="8"/>
      <c r="AJ786" s="7"/>
      <c r="AK786" s="7"/>
      <c r="AL786" s="7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7"/>
      <c r="BB786" s="4"/>
      <c r="BC786" s="4"/>
      <c r="BD786" s="4"/>
      <c r="BE786" s="7"/>
      <c r="BF786" s="7"/>
      <c r="BG786" s="6"/>
      <c r="BH786" s="4"/>
      <c r="BI786" s="4"/>
      <c r="BJ786" s="4"/>
      <c r="BK786" s="4"/>
      <c r="BL786" s="6"/>
      <c r="BM786" s="6"/>
      <c r="BN786" s="6"/>
      <c r="BO786" s="6"/>
      <c r="BP786" s="6"/>
      <c r="BQ786" s="6"/>
      <c r="BR786" s="6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7"/>
      <c r="CD786" s="4"/>
      <c r="CE786" s="4"/>
      <c r="CF786" s="7"/>
      <c r="CG786" s="4"/>
      <c r="CH786" s="4"/>
      <c r="CI786" s="4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</row>
    <row r="787" spans="1:158" x14ac:dyDescent="0.25">
      <c r="A787" t="s">
        <v>99</v>
      </c>
      <c r="C787" s="5">
        <v>39919</v>
      </c>
      <c r="D787" s="4"/>
      <c r="E787" s="5"/>
      <c r="F787">
        <v>99</v>
      </c>
      <c r="G787" t="s">
        <v>76</v>
      </c>
      <c r="H787" s="6">
        <v>8.3000000000000007</v>
      </c>
      <c r="I787">
        <v>750</v>
      </c>
      <c r="J787" s="4">
        <f>1000000/H787/I787</f>
        <v>160.64257028112448</v>
      </c>
      <c r="K787" s="4"/>
      <c r="L787" s="7"/>
      <c r="M787" s="7"/>
      <c r="N787" s="7"/>
      <c r="O787" s="7"/>
      <c r="P787" s="7"/>
      <c r="Q787" s="7"/>
      <c r="R787" s="7"/>
      <c r="S787" s="7"/>
      <c r="T787" s="7"/>
      <c r="U787" s="4">
        <v>280.85817100343695</v>
      </c>
      <c r="V787" s="7"/>
      <c r="W787" s="7"/>
      <c r="X787" s="7"/>
      <c r="Y787" s="7"/>
      <c r="Z787" s="7"/>
      <c r="AA787" s="7"/>
      <c r="AB787" s="4">
        <v>194.15838051787881</v>
      </c>
      <c r="AC787" s="7">
        <v>2.3665069354849271</v>
      </c>
      <c r="AD787" s="7"/>
      <c r="AE787" s="7"/>
      <c r="AF787" s="7"/>
      <c r="AG787" s="7"/>
      <c r="AH787" s="7"/>
      <c r="AI787" s="8">
        <f>AC787/AB787</f>
        <v>1.2188538703159458E-2</v>
      </c>
      <c r="AJ787" s="7"/>
      <c r="AK787" s="7"/>
      <c r="AL787" s="7"/>
      <c r="AM787" s="4">
        <v>3.7914554648539061</v>
      </c>
      <c r="AN787" s="4"/>
      <c r="AO787" s="4"/>
      <c r="AP787" s="4"/>
      <c r="AQ787" s="4">
        <v>326.79726734656617</v>
      </c>
      <c r="AR787" s="4"/>
      <c r="AS787" s="4"/>
      <c r="AT787" s="4"/>
      <c r="AU787" s="4"/>
      <c r="AV787" s="4"/>
      <c r="AW787" s="4"/>
      <c r="AX787" s="4">
        <v>0</v>
      </c>
      <c r="AY787" s="4">
        <v>0</v>
      </c>
      <c r="AZ787" s="4">
        <v>330.5887228114201</v>
      </c>
      <c r="BA787" s="7"/>
      <c r="BB787" s="4"/>
      <c r="BC787" s="4">
        <f>U787+AB787+AZ787</f>
        <v>805.60527433273592</v>
      </c>
      <c r="BD787" s="4"/>
      <c r="BE787" s="7">
        <f>AZ787/BC787</f>
        <v>0.41036067332756609</v>
      </c>
      <c r="BF787" s="7"/>
      <c r="BG787" s="6"/>
      <c r="BH787" s="4"/>
      <c r="BI787" s="4"/>
      <c r="BJ787" s="4"/>
      <c r="BK787" s="4"/>
      <c r="BL787" s="6"/>
      <c r="BM787" s="6"/>
      <c r="BN787" s="6"/>
      <c r="BO787" s="6"/>
      <c r="BP787" s="7">
        <f>U787/BC787</f>
        <v>0.34863000522937893</v>
      </c>
      <c r="BQ787" s="7">
        <f>AB787/BC787</f>
        <v>0.24100932144305495</v>
      </c>
      <c r="BR787" s="7">
        <f>AZ787/BC787</f>
        <v>0.41036067332756609</v>
      </c>
      <c r="BS787" s="4">
        <v>128.49032726624696</v>
      </c>
      <c r="BT787" s="4">
        <v>17.815375142778112</v>
      </c>
      <c r="BU787" s="4">
        <v>110.67495212346884</v>
      </c>
      <c r="BV787" s="4">
        <v>0</v>
      </c>
      <c r="BW787" s="4"/>
      <c r="BX787" s="4"/>
      <c r="BY787" s="4"/>
      <c r="BZ787" s="4"/>
      <c r="CA787" s="4">
        <v>0</v>
      </c>
      <c r="CB787" s="4"/>
      <c r="CC787" s="7"/>
      <c r="CD787" s="4"/>
      <c r="CE787" s="4"/>
      <c r="CF787" s="7"/>
      <c r="CG787" s="4"/>
      <c r="CH787" s="4"/>
      <c r="CI787" s="4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</row>
    <row r="788" spans="1:158" x14ac:dyDescent="0.25">
      <c r="A788" t="s">
        <v>99</v>
      </c>
      <c r="C788" s="5">
        <v>39928</v>
      </c>
      <c r="D788" s="4"/>
      <c r="E788" s="5"/>
      <c r="F788">
        <v>108</v>
      </c>
      <c r="G788" t="s">
        <v>76</v>
      </c>
      <c r="H788" s="6">
        <v>8.3000000000000007</v>
      </c>
      <c r="I788">
        <v>750</v>
      </c>
      <c r="J788" s="4">
        <f>1000000/H788/I788</f>
        <v>160.64257028112448</v>
      </c>
      <c r="K788" s="4"/>
      <c r="L788" s="7"/>
      <c r="M788" s="6">
        <v>23</v>
      </c>
      <c r="N788" s="6"/>
      <c r="O788" s="6"/>
      <c r="P788" s="7"/>
      <c r="Q788" s="7"/>
      <c r="R788" s="7"/>
      <c r="S788" s="7"/>
      <c r="T788" s="7"/>
      <c r="U788" s="4"/>
      <c r="V788" s="7"/>
      <c r="W788" s="7"/>
      <c r="X788" s="7"/>
      <c r="Y788" s="7"/>
      <c r="Z788" s="7"/>
      <c r="AA788" s="7"/>
      <c r="AB788" s="4"/>
      <c r="AC788" s="7"/>
      <c r="AD788" s="7"/>
      <c r="AE788" s="7"/>
      <c r="AF788" s="7"/>
      <c r="AG788" s="7"/>
      <c r="AH788" s="7"/>
      <c r="AI788" s="8"/>
      <c r="AJ788" s="7"/>
      <c r="AK788" s="7"/>
      <c r="AL788" s="7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7"/>
      <c r="BB788" s="4"/>
      <c r="BC788" s="4"/>
      <c r="BD788" s="4"/>
      <c r="BE788" s="7"/>
      <c r="BF788" s="7"/>
      <c r="BG788" s="6"/>
      <c r="BH788" s="4"/>
      <c r="BI788" s="4"/>
      <c r="BJ788" s="4"/>
      <c r="BK788" s="4"/>
      <c r="BL788" s="6"/>
      <c r="BM788" s="6"/>
      <c r="BN788" s="6"/>
      <c r="BO788" s="6"/>
      <c r="BP788" s="6"/>
      <c r="BQ788" s="6"/>
      <c r="BR788" s="6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7"/>
      <c r="CD788" s="4"/>
      <c r="CE788" s="4"/>
      <c r="CF788" s="7"/>
      <c r="CG788" s="4"/>
      <c r="CH788" s="4"/>
      <c r="CI788" s="4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</row>
    <row r="789" spans="1:158" x14ac:dyDescent="0.25">
      <c r="A789" t="s">
        <v>99</v>
      </c>
      <c r="C789" s="5">
        <v>39938</v>
      </c>
      <c r="D789" s="4">
        <v>7</v>
      </c>
      <c r="E789" t="s">
        <v>166</v>
      </c>
      <c r="F789">
        <v>118</v>
      </c>
      <c r="G789" t="s">
        <v>76</v>
      </c>
      <c r="H789" s="6">
        <v>8.3000000000000007</v>
      </c>
      <c r="I789">
        <v>750</v>
      </c>
      <c r="J789" s="4">
        <f>1000000/H789/I789</f>
        <v>160.64257028112448</v>
      </c>
      <c r="K789" s="4"/>
      <c r="L789" s="7"/>
      <c r="M789" s="7"/>
      <c r="N789" s="7"/>
      <c r="O789" s="7"/>
      <c r="P789" s="7"/>
      <c r="Q789" s="7"/>
      <c r="R789" s="7"/>
      <c r="S789" s="7"/>
      <c r="T789" s="7"/>
      <c r="U789" s="4">
        <v>306.76850450987331</v>
      </c>
      <c r="V789" s="7"/>
      <c r="W789" s="7"/>
      <c r="X789" s="7"/>
      <c r="Y789" s="7"/>
      <c r="Z789" s="7"/>
      <c r="AA789" s="7"/>
      <c r="AB789" s="4">
        <v>192.26643479343014</v>
      </c>
      <c r="AC789" s="7">
        <v>2.6485529599474975</v>
      </c>
      <c r="AD789" s="7"/>
      <c r="AE789" s="7"/>
      <c r="AF789" s="7"/>
      <c r="AG789" s="7"/>
      <c r="AH789" s="7"/>
      <c r="AI789" s="8">
        <f>AC789/AB789</f>
        <v>1.3775430759888414E-2</v>
      </c>
      <c r="AJ789" s="7"/>
      <c r="AK789" s="7"/>
      <c r="AL789" s="7"/>
      <c r="AM789" s="4">
        <v>0</v>
      </c>
      <c r="AN789" s="4"/>
      <c r="AO789" s="4"/>
      <c r="AP789" s="4"/>
      <c r="AQ789" s="4">
        <v>645.51178638883334</v>
      </c>
      <c r="AR789" s="4"/>
      <c r="AS789" s="4"/>
      <c r="AT789" s="4"/>
      <c r="AU789" s="4"/>
      <c r="AV789" s="4"/>
      <c r="AW789" s="4"/>
      <c r="AX789" s="4">
        <v>3.9762446653295007</v>
      </c>
      <c r="AY789" s="4">
        <v>37.784893558287514</v>
      </c>
      <c r="AZ789" s="4">
        <v>687.27292461245042</v>
      </c>
      <c r="BA789" s="7"/>
      <c r="BB789" s="4"/>
      <c r="BC789" s="4">
        <f>U789+AB789+AZ789</f>
        <v>1186.3078639157538</v>
      </c>
      <c r="BD789" s="4"/>
      <c r="BE789" s="7">
        <f>AZ789/BC789</f>
        <v>0.57933774656429105</v>
      </c>
      <c r="BF789" s="7"/>
      <c r="BG789" s="6"/>
      <c r="BH789" s="4"/>
      <c r="BI789" s="4"/>
      <c r="BJ789" s="4"/>
      <c r="BK789" s="4"/>
      <c r="BL789" s="6"/>
      <c r="BM789" s="6"/>
      <c r="BN789" s="6"/>
      <c r="BO789" s="6"/>
      <c r="BP789" s="7">
        <f>U789/BC789</f>
        <v>0.25859097274909287</v>
      </c>
      <c r="BQ789" s="7">
        <f>AB789/BC789</f>
        <v>0.16207128068661611</v>
      </c>
      <c r="BR789" s="7">
        <f>AZ789/BC789</f>
        <v>0.57933774656429105</v>
      </c>
      <c r="BS789" s="4">
        <v>134.11161841301296</v>
      </c>
      <c r="BT789" s="4">
        <v>0</v>
      </c>
      <c r="BU789" s="4">
        <v>125.92567945363177</v>
      </c>
      <c r="BV789" s="4">
        <v>7.0624434684663555</v>
      </c>
      <c r="BW789" s="4"/>
      <c r="BX789" s="4"/>
      <c r="BY789" s="4"/>
      <c r="BZ789" s="4"/>
      <c r="CA789" s="4">
        <v>1.1234954909148565</v>
      </c>
      <c r="CB789" s="4"/>
      <c r="CC789" s="7"/>
      <c r="CD789" s="4"/>
      <c r="CE789" s="4"/>
      <c r="CF789" s="7"/>
      <c r="CG789" s="4"/>
      <c r="CH789" s="4"/>
      <c r="CI789" s="4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</row>
    <row r="790" spans="1:158" x14ac:dyDescent="0.25">
      <c r="A790" t="s">
        <v>99</v>
      </c>
      <c r="C790" s="5">
        <v>39954</v>
      </c>
      <c r="D790" s="4"/>
      <c r="E790" s="5"/>
      <c r="F790">
        <v>134</v>
      </c>
      <c r="G790" t="s">
        <v>76</v>
      </c>
      <c r="H790" s="6">
        <v>8.3000000000000007</v>
      </c>
      <c r="I790">
        <v>750</v>
      </c>
      <c r="J790" s="4">
        <f>1000000/H790/I790</f>
        <v>160.64257028112448</v>
      </c>
      <c r="K790" s="4"/>
      <c r="L790" s="7"/>
      <c r="M790" s="7"/>
      <c r="N790" s="7"/>
      <c r="O790" s="7"/>
      <c r="P790" s="7"/>
      <c r="Q790" s="7"/>
      <c r="R790" s="7"/>
      <c r="S790" s="7"/>
      <c r="T790" s="7"/>
      <c r="U790" s="4"/>
      <c r="V790" s="7"/>
      <c r="W790" s="7"/>
      <c r="X790" s="7"/>
      <c r="Y790" s="7"/>
      <c r="Z790" s="7"/>
      <c r="AA790" s="7"/>
      <c r="AB790" s="4"/>
      <c r="AC790" s="7"/>
      <c r="AD790" s="7"/>
      <c r="AE790" s="7"/>
      <c r="AF790" s="7"/>
      <c r="AG790" s="7"/>
      <c r="AH790" s="7"/>
      <c r="AI790" s="8"/>
      <c r="AJ790" s="7"/>
      <c r="AK790" s="7"/>
      <c r="AL790" s="7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7"/>
      <c r="BB790" s="4"/>
      <c r="BC790" s="4"/>
      <c r="BD790" s="4"/>
      <c r="BE790" s="7"/>
      <c r="BF790" s="7"/>
      <c r="BG790" s="6"/>
      <c r="BH790" s="4"/>
      <c r="BI790" s="4"/>
      <c r="BJ790" s="4"/>
      <c r="BK790" s="4"/>
      <c r="BL790" s="6"/>
      <c r="BM790" s="6"/>
      <c r="BN790" s="6"/>
      <c r="BO790" s="6"/>
      <c r="BP790" s="6"/>
      <c r="BQ790" s="6"/>
      <c r="BR790" s="6"/>
      <c r="BS790" s="4"/>
      <c r="BT790" s="4"/>
      <c r="BU790" s="4"/>
      <c r="BV790" s="4"/>
      <c r="BW790" s="4"/>
      <c r="BX790" s="4"/>
      <c r="BY790" s="4"/>
      <c r="BZ790" s="4"/>
      <c r="CA790" s="4"/>
      <c r="CB790" s="4">
        <v>27.030025408868045</v>
      </c>
      <c r="CC790" s="7">
        <v>5.3340451074922424</v>
      </c>
      <c r="CD790" s="4"/>
      <c r="CE790" s="4"/>
      <c r="CF790" s="7"/>
      <c r="CG790" s="4"/>
      <c r="CH790" s="4"/>
      <c r="CI790" s="4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</row>
    <row r="791" spans="1:158" x14ac:dyDescent="0.25">
      <c r="A791" t="s">
        <v>99</v>
      </c>
      <c r="C791" s="5">
        <v>39960</v>
      </c>
      <c r="D791" s="4"/>
      <c r="E791" s="5"/>
      <c r="F791">
        <v>140</v>
      </c>
      <c r="G791" t="s">
        <v>76</v>
      </c>
      <c r="H791" s="6">
        <v>8.3000000000000007</v>
      </c>
      <c r="I791">
        <v>750</v>
      </c>
      <c r="J791" s="4">
        <f>1000000/H791/I791</f>
        <v>160.64257028112448</v>
      </c>
      <c r="K791" s="4"/>
      <c r="L791" s="7"/>
      <c r="M791" s="7"/>
      <c r="N791" s="7"/>
      <c r="O791" s="7"/>
      <c r="P791" s="7"/>
      <c r="Q791" s="7"/>
      <c r="R791" s="7"/>
      <c r="S791" s="7"/>
      <c r="T791" s="7"/>
      <c r="U791" s="4"/>
      <c r="V791" s="7"/>
      <c r="W791" s="7"/>
      <c r="X791" s="7"/>
      <c r="Y791" s="7"/>
      <c r="Z791" s="7"/>
      <c r="AA791" s="7"/>
      <c r="AB791" s="4"/>
      <c r="AC791" s="7"/>
      <c r="AD791" s="7"/>
      <c r="AE791" s="7"/>
      <c r="AF791" s="7"/>
      <c r="AG791" s="7"/>
      <c r="AH791" s="7"/>
      <c r="AI791" s="8"/>
      <c r="AJ791" s="7"/>
      <c r="AK791" s="7"/>
      <c r="AL791" s="7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7"/>
      <c r="BB791" s="4"/>
      <c r="BC791" s="4"/>
      <c r="BD791" s="4"/>
      <c r="BE791" s="7"/>
      <c r="BF791" s="7"/>
      <c r="BG791" s="6"/>
      <c r="BH791" s="4"/>
      <c r="BI791" s="4"/>
      <c r="BJ791" s="4"/>
      <c r="BK791" s="4"/>
      <c r="BL791" s="6"/>
      <c r="BM791" s="6"/>
      <c r="BN791" s="6"/>
      <c r="BO791" s="6"/>
      <c r="BP791" s="6"/>
      <c r="BQ791" s="6"/>
      <c r="BR791" s="6"/>
      <c r="BS791" s="4"/>
      <c r="BT791" s="4"/>
      <c r="BU791" s="4"/>
      <c r="BV791" s="4"/>
      <c r="BW791" s="4"/>
      <c r="BX791" s="4"/>
      <c r="BY791" s="4"/>
      <c r="BZ791" s="4"/>
      <c r="CA791" s="4"/>
      <c r="CB791" s="4">
        <v>40.784811938589272</v>
      </c>
      <c r="CC791" s="7">
        <v>5.8692679900744409</v>
      </c>
      <c r="CD791" s="4"/>
      <c r="CE791" s="4"/>
      <c r="CF791" s="7"/>
      <c r="CG791" s="4"/>
      <c r="CH791" s="4"/>
      <c r="CI791" s="4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</row>
    <row r="792" spans="1:158" x14ac:dyDescent="0.25">
      <c r="A792" t="s">
        <v>99</v>
      </c>
      <c r="C792" s="5">
        <v>39966</v>
      </c>
      <c r="D792" s="4"/>
      <c r="E792" s="5"/>
      <c r="F792">
        <v>146</v>
      </c>
      <c r="G792" t="s">
        <v>76</v>
      </c>
      <c r="H792" s="6">
        <v>8.3000000000000007</v>
      </c>
      <c r="I792">
        <v>750</v>
      </c>
      <c r="J792" s="4">
        <f>1000000/H792/I792</f>
        <v>160.64257028112448</v>
      </c>
      <c r="K792" s="4"/>
      <c r="L792" s="7"/>
      <c r="M792" s="7"/>
      <c r="N792" s="7"/>
      <c r="O792" s="7"/>
      <c r="P792" s="7"/>
      <c r="Q792" s="7"/>
      <c r="R792" s="7"/>
      <c r="S792" s="7"/>
      <c r="T792" s="7"/>
      <c r="U792" s="4">
        <v>462.12051286751455</v>
      </c>
      <c r="V792" s="7"/>
      <c r="W792" s="7"/>
      <c r="X792" s="7"/>
      <c r="Y792" s="7"/>
      <c r="Z792" s="7"/>
      <c r="AA792" s="7"/>
      <c r="AB792" s="4">
        <v>238.40029163318076</v>
      </c>
      <c r="AC792" s="7">
        <v>2.9665696142741198</v>
      </c>
      <c r="AD792" s="7"/>
      <c r="AE792" s="7"/>
      <c r="AF792" s="7"/>
      <c r="AG792" s="7"/>
      <c r="AH792" s="7"/>
      <c r="AI792" s="8">
        <f>AC792/AB792</f>
        <v>1.2443649267169059E-2</v>
      </c>
      <c r="AJ792" s="7"/>
      <c r="AK792" s="7"/>
      <c r="AL792" s="7"/>
      <c r="AM792" s="4">
        <v>0</v>
      </c>
      <c r="AN792" s="4"/>
      <c r="AO792" s="4"/>
      <c r="AP792" s="4"/>
      <c r="AQ792" s="4">
        <v>317.49922393235738</v>
      </c>
      <c r="AR792" s="4"/>
      <c r="AS792" s="4"/>
      <c r="AT792" s="4"/>
      <c r="AU792" s="4"/>
      <c r="AV792" s="4"/>
      <c r="AW792" s="4"/>
      <c r="AX792" s="4">
        <v>73.987992987655574</v>
      </c>
      <c r="AY792" s="4">
        <v>680.71153146037204</v>
      </c>
      <c r="AZ792" s="4">
        <v>1072.198748380385</v>
      </c>
      <c r="BA792" s="7"/>
      <c r="BB792" s="4"/>
      <c r="BC792" s="4">
        <f>U792+AB792+AZ792</f>
        <v>1772.7195528810803</v>
      </c>
      <c r="BD792" s="4"/>
      <c r="BE792" s="7">
        <f>AZ792/BC792</f>
        <v>0.60483269710531118</v>
      </c>
      <c r="BF792" s="7"/>
      <c r="BG792" s="6"/>
      <c r="BH792" s="4"/>
      <c r="BI792" s="4"/>
      <c r="BJ792" s="4"/>
      <c r="BK792" s="4"/>
      <c r="BL792" s="6"/>
      <c r="BM792" s="6"/>
      <c r="BN792" s="6"/>
      <c r="BO792" s="6"/>
      <c r="BP792" s="7">
        <f>U792/BC792</f>
        <v>0.26068450145792182</v>
      </c>
      <c r="BQ792" s="7">
        <f>AB792/BC792</f>
        <v>0.13448280143676702</v>
      </c>
      <c r="BR792" s="7">
        <f>AZ792/BC792</f>
        <v>0.60483269710531118</v>
      </c>
      <c r="BS792" s="4">
        <v>165.64569045141047</v>
      </c>
      <c r="BT792" s="4">
        <v>0</v>
      </c>
      <c r="BU792" s="4">
        <v>54.732605221020975</v>
      </c>
      <c r="BV792" s="4">
        <v>100.45071949836723</v>
      </c>
      <c r="BW792" s="4"/>
      <c r="BX792" s="4"/>
      <c r="BY792" s="4"/>
      <c r="BZ792" s="4"/>
      <c r="CA792" s="4">
        <v>10.46236573202226</v>
      </c>
      <c r="CB792" s="4"/>
      <c r="CC792" s="7"/>
      <c r="CD792" s="4"/>
      <c r="CE792" s="4"/>
      <c r="CF792" s="7"/>
      <c r="CG792" s="4"/>
      <c r="CH792" s="4"/>
      <c r="CI792" s="4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</row>
    <row r="793" spans="1:158" x14ac:dyDescent="0.25">
      <c r="A793" t="s">
        <v>99</v>
      </c>
      <c r="C793" s="5">
        <v>39969</v>
      </c>
      <c r="D793" s="4">
        <v>8</v>
      </c>
      <c r="E793" s="5" t="s">
        <v>165</v>
      </c>
      <c r="F793">
        <v>149</v>
      </c>
      <c r="G793" t="s">
        <v>76</v>
      </c>
      <c r="H793" s="6">
        <v>8.3000000000000007</v>
      </c>
      <c r="I793">
        <v>750</v>
      </c>
      <c r="J793" s="4">
        <f>1000000/H793/I793</f>
        <v>160.64257028112448</v>
      </c>
      <c r="K793" s="4"/>
      <c r="L793" s="7"/>
      <c r="M793" s="7"/>
      <c r="N793" s="7"/>
      <c r="O793" s="7"/>
      <c r="P793" s="7"/>
      <c r="Q793" s="7"/>
      <c r="R793" s="7"/>
      <c r="S793" s="7"/>
      <c r="T793" s="7"/>
      <c r="U793" s="4"/>
      <c r="V793" s="7"/>
      <c r="W793" s="7"/>
      <c r="X793" s="7"/>
      <c r="Y793" s="7"/>
      <c r="Z793" s="7"/>
      <c r="AA793" s="7"/>
      <c r="AB793" s="4"/>
      <c r="AC793" s="7"/>
      <c r="AD793" s="7"/>
      <c r="AE793" s="7"/>
      <c r="AF793" s="7"/>
      <c r="AG793" s="7"/>
      <c r="AH793" s="7"/>
      <c r="AI793" s="8"/>
      <c r="AJ793" s="7"/>
      <c r="AK793" s="7"/>
      <c r="AL793" s="7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7"/>
      <c r="BB793" s="4"/>
      <c r="BC793" s="4"/>
      <c r="BD793" s="4"/>
      <c r="BE793" s="7"/>
      <c r="BF793" s="7"/>
      <c r="BG793" s="6"/>
      <c r="BH793" s="4"/>
      <c r="BI793" s="4"/>
      <c r="BJ793" s="4"/>
      <c r="BK793" s="4"/>
      <c r="BL793" s="6"/>
      <c r="BM793" s="6"/>
      <c r="BN793" s="6"/>
      <c r="BO793" s="6"/>
      <c r="BP793" s="6"/>
      <c r="BQ793" s="6"/>
      <c r="BR793" s="6"/>
      <c r="BS793" s="4"/>
      <c r="BT793" s="4"/>
      <c r="BU793" s="4"/>
      <c r="BV793" s="4"/>
      <c r="BW793" s="4"/>
      <c r="BX793" s="4"/>
      <c r="BY793" s="4"/>
      <c r="BZ793" s="4"/>
      <c r="CA793" s="4"/>
      <c r="CB793" s="4">
        <v>59.034463013992763</v>
      </c>
      <c r="CC793" s="7">
        <v>5.9395202157206946</v>
      </c>
      <c r="CD793" s="4"/>
      <c r="CE793" s="4"/>
      <c r="CF793" s="7"/>
      <c r="CG793" s="4"/>
      <c r="CH793" s="4"/>
      <c r="CI793" s="4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</row>
    <row r="794" spans="1:158" x14ac:dyDescent="0.25">
      <c r="A794" t="s">
        <v>99</v>
      </c>
      <c r="C794" s="5">
        <v>39976</v>
      </c>
      <c r="D794" s="4"/>
      <c r="E794" s="5"/>
      <c r="F794">
        <v>156</v>
      </c>
      <c r="G794" t="s">
        <v>76</v>
      </c>
      <c r="H794" s="6">
        <v>8.3000000000000007</v>
      </c>
      <c r="I794">
        <v>750</v>
      </c>
      <c r="J794" s="4">
        <f>1000000/H794/I794</f>
        <v>160.64257028112448</v>
      </c>
      <c r="K794" s="4"/>
      <c r="L794" s="7"/>
      <c r="M794" s="7"/>
      <c r="N794" s="7"/>
      <c r="O794" s="7"/>
      <c r="P794" s="7"/>
      <c r="Q794" s="7"/>
      <c r="R794" s="7"/>
      <c r="S794" s="7"/>
      <c r="T794" s="7"/>
      <c r="U794" s="4"/>
      <c r="V794" s="7"/>
      <c r="W794" s="7"/>
      <c r="X794" s="7"/>
      <c r="Y794" s="7"/>
      <c r="Z794" s="7"/>
      <c r="AA794" s="7"/>
      <c r="AB794" s="4"/>
      <c r="AC794" s="7"/>
      <c r="AD794" s="7"/>
      <c r="AE794" s="7"/>
      <c r="AF794" s="7"/>
      <c r="AG794" s="7"/>
      <c r="AH794" s="7"/>
      <c r="AI794" s="8"/>
      <c r="AJ794" s="7"/>
      <c r="AK794" s="7"/>
      <c r="AL794" s="7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7"/>
      <c r="BB794" s="4"/>
      <c r="BC794" s="4"/>
      <c r="BD794" s="4"/>
      <c r="BE794" s="7"/>
      <c r="BF794" s="7"/>
      <c r="BG794" s="6"/>
      <c r="BH794" s="4"/>
      <c r="BI794" s="4"/>
      <c r="BJ794" s="4"/>
      <c r="BK794" s="4"/>
      <c r="BL794" s="6"/>
      <c r="BM794" s="6"/>
      <c r="BN794" s="6"/>
      <c r="BO794" s="6"/>
      <c r="BP794" s="6"/>
      <c r="BQ794" s="6"/>
      <c r="BR794" s="6"/>
      <c r="BS794" s="4"/>
      <c r="BT794" s="4"/>
      <c r="BU794" s="4"/>
      <c r="BV794" s="4"/>
      <c r="BW794" s="4"/>
      <c r="BX794" s="4"/>
      <c r="BY794" s="4"/>
      <c r="BZ794" s="4"/>
      <c r="CA794" s="4"/>
      <c r="CB794" s="4">
        <v>74.666284937193552</v>
      </c>
      <c r="CC794" s="7">
        <v>5.141175306753567</v>
      </c>
      <c r="CD794" s="4"/>
      <c r="CE794" s="4"/>
      <c r="CF794" s="7"/>
      <c r="CG794" s="4"/>
      <c r="CH794" s="4"/>
      <c r="CI794" s="4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</row>
    <row r="795" spans="1:158" x14ac:dyDescent="0.25">
      <c r="A795" t="s">
        <v>99</v>
      </c>
      <c r="C795" s="5">
        <v>39983</v>
      </c>
      <c r="D795" s="4"/>
      <c r="E795" s="5"/>
      <c r="F795">
        <v>163</v>
      </c>
      <c r="G795" t="s">
        <v>76</v>
      </c>
      <c r="H795" s="6">
        <v>8.3000000000000007</v>
      </c>
      <c r="I795">
        <v>750</v>
      </c>
      <c r="J795" s="4">
        <f>1000000/H795/I795</f>
        <v>160.64257028112448</v>
      </c>
      <c r="K795" s="4"/>
      <c r="L795" s="7"/>
      <c r="M795" s="7"/>
      <c r="N795" s="7"/>
      <c r="O795" s="7"/>
      <c r="P795" s="7"/>
      <c r="Q795" s="7"/>
      <c r="R795" s="7"/>
      <c r="S795" s="7"/>
      <c r="T795" s="7"/>
      <c r="U795" s="4"/>
      <c r="V795" s="7"/>
      <c r="W795" s="7"/>
      <c r="X795" s="7"/>
      <c r="Y795" s="7"/>
      <c r="Z795" s="7"/>
      <c r="AA795" s="7"/>
      <c r="AB795" s="4"/>
      <c r="AC795" s="7"/>
      <c r="AD795" s="7"/>
      <c r="AE795" s="7"/>
      <c r="AF795" s="7"/>
      <c r="AG795" s="7"/>
      <c r="AH795" s="7"/>
      <c r="AI795" s="8"/>
      <c r="AJ795" s="7"/>
      <c r="AK795" s="7"/>
      <c r="AL795" s="7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7"/>
      <c r="BB795" s="4"/>
      <c r="BC795" s="4"/>
      <c r="BD795" s="4"/>
      <c r="BE795" s="7"/>
      <c r="BF795" s="7"/>
      <c r="BG795" s="6"/>
      <c r="BH795" s="4"/>
      <c r="BI795" s="4"/>
      <c r="BJ795" s="4"/>
      <c r="BK795" s="4"/>
      <c r="BL795" s="6"/>
      <c r="BM795" s="6"/>
      <c r="BN795" s="6"/>
      <c r="BO795" s="6"/>
      <c r="BP795" s="6"/>
      <c r="BQ795" s="6"/>
      <c r="BR795" s="6"/>
      <c r="BS795" s="4"/>
      <c r="BT795" s="4"/>
      <c r="BU795" s="4"/>
      <c r="BV795" s="4"/>
      <c r="BW795" s="4"/>
      <c r="BX795" s="4"/>
      <c r="BY795" s="4"/>
      <c r="BZ795" s="4"/>
      <c r="CA795" s="4"/>
      <c r="CB795" s="4">
        <v>86.409834305550575</v>
      </c>
      <c r="CC795" s="7">
        <v>5.2721932870370374</v>
      </c>
      <c r="CD795" s="4"/>
      <c r="CE795" s="4"/>
      <c r="CF795" s="7"/>
      <c r="CG795" s="4"/>
      <c r="CH795" s="4"/>
      <c r="CI795" s="4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</row>
    <row r="796" spans="1:158" x14ac:dyDescent="0.25">
      <c r="A796" t="s">
        <v>99</v>
      </c>
      <c r="C796" s="5">
        <v>39988</v>
      </c>
      <c r="D796" s="4">
        <v>9</v>
      </c>
      <c r="E796" s="5" t="s">
        <v>70</v>
      </c>
      <c r="F796">
        <v>168</v>
      </c>
      <c r="G796" t="s">
        <v>76</v>
      </c>
      <c r="H796" s="6">
        <v>8.3000000000000007</v>
      </c>
      <c r="I796">
        <v>750</v>
      </c>
      <c r="J796" s="4">
        <f>1000000/H796/I796</f>
        <v>160.64257028112448</v>
      </c>
      <c r="K796" s="4"/>
      <c r="L796" s="7"/>
      <c r="M796" s="7"/>
      <c r="N796" s="7"/>
      <c r="O796" s="7"/>
      <c r="P796" s="7"/>
      <c r="Q796" s="7"/>
      <c r="R796" s="7"/>
      <c r="S796" s="7"/>
      <c r="T796" s="7"/>
      <c r="U796" s="4"/>
      <c r="V796" s="7"/>
      <c r="W796" s="7"/>
      <c r="X796" s="7"/>
      <c r="Y796" s="7"/>
      <c r="Z796" s="7"/>
      <c r="AA796" s="7"/>
      <c r="AB796" s="4"/>
      <c r="AC796" s="7"/>
      <c r="AD796" s="7"/>
      <c r="AE796" s="7"/>
      <c r="AF796" s="7"/>
      <c r="AG796" s="7"/>
      <c r="AH796" s="7"/>
      <c r="AI796" s="8"/>
      <c r="AJ796" s="7"/>
      <c r="AK796" s="7"/>
      <c r="AL796" s="7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>
        <v>749.41439848460698</v>
      </c>
      <c r="AZ796" s="4"/>
      <c r="BA796" s="7"/>
      <c r="BB796" s="4"/>
      <c r="BC796" s="4"/>
      <c r="BD796" s="4"/>
      <c r="BE796" s="7"/>
      <c r="BF796" s="4">
        <f>BH796*(1/(BG796/100))</f>
        <v>749.41439848460698</v>
      </c>
      <c r="BG796" s="6">
        <v>36.80721074670474</v>
      </c>
      <c r="BH796" s="4">
        <v>275.83853701637895</v>
      </c>
      <c r="BI796" s="4">
        <f>BF796-BH796</f>
        <v>473.57586146822803</v>
      </c>
      <c r="BJ796" s="4"/>
      <c r="BK796" s="4"/>
      <c r="BL796" s="6">
        <v>12.151477401602598</v>
      </c>
      <c r="BM796" s="6"/>
      <c r="BN796" s="6"/>
      <c r="BO796" s="6"/>
      <c r="BP796" s="6"/>
      <c r="BQ796" s="6"/>
      <c r="BR796" s="6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7"/>
      <c r="CD796" s="4"/>
      <c r="CE796" s="4"/>
      <c r="CF796" s="7"/>
      <c r="CG796" s="4"/>
      <c r="CH796" s="4"/>
      <c r="CI796" s="4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</row>
    <row r="797" spans="1:158" x14ac:dyDescent="0.25">
      <c r="A797" t="s">
        <v>99</v>
      </c>
      <c r="C797" s="5">
        <v>39990</v>
      </c>
      <c r="D797" s="4"/>
      <c r="E797" s="5"/>
      <c r="F797">
        <v>170</v>
      </c>
      <c r="G797" t="s">
        <v>76</v>
      </c>
      <c r="H797" s="6">
        <v>8.3000000000000007</v>
      </c>
      <c r="I797">
        <v>750</v>
      </c>
      <c r="J797" s="4">
        <f>1000000/H797/I797</f>
        <v>160.64257028112448</v>
      </c>
      <c r="K797" s="4"/>
      <c r="L797" s="7"/>
      <c r="M797" s="7"/>
      <c r="N797" s="7"/>
      <c r="O797" s="7"/>
      <c r="P797" s="7"/>
      <c r="Q797" s="7"/>
      <c r="R797" s="7"/>
      <c r="S797" s="7"/>
      <c r="T797" s="7"/>
      <c r="U797" s="4"/>
      <c r="V797" s="7"/>
      <c r="W797" s="7"/>
      <c r="X797" s="7"/>
      <c r="Y797" s="7"/>
      <c r="Z797" s="7"/>
      <c r="AA797" s="7"/>
      <c r="AB797" s="4"/>
      <c r="AC797" s="7"/>
      <c r="AD797" s="7"/>
      <c r="AE797" s="7"/>
      <c r="AF797" s="7"/>
      <c r="AG797" s="7"/>
      <c r="AH797" s="7"/>
      <c r="AI797" s="8"/>
      <c r="AJ797" s="7"/>
      <c r="AK797" s="7"/>
      <c r="AL797" s="7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7"/>
      <c r="BB797" s="4"/>
      <c r="BC797" s="4"/>
      <c r="BD797" s="4"/>
      <c r="BE797" s="7"/>
      <c r="BF797" s="7"/>
      <c r="BG797" s="6"/>
      <c r="BH797" s="4"/>
      <c r="BI797" s="4"/>
      <c r="BJ797" s="4"/>
      <c r="BK797" s="4"/>
      <c r="BL797" s="6"/>
      <c r="BM797" s="6"/>
      <c r="BN797" s="6"/>
      <c r="BO797" s="6"/>
      <c r="BP797" s="6"/>
      <c r="BQ797" s="6"/>
      <c r="BR797" s="6"/>
      <c r="BS797" s="4"/>
      <c r="BT797" s="4"/>
      <c r="BU797" s="4"/>
      <c r="BV797" s="4"/>
      <c r="BW797" s="4"/>
      <c r="BX797" s="4"/>
      <c r="BY797" s="4"/>
      <c r="BZ797" s="4"/>
      <c r="CA797" s="4"/>
      <c r="CB797" s="4">
        <v>96.929463550799838</v>
      </c>
      <c r="CC797" s="7">
        <v>5.0832943840579707</v>
      </c>
      <c r="CD797" s="4"/>
      <c r="CE797" s="4"/>
      <c r="CF797" s="7"/>
      <c r="CG797" s="4"/>
      <c r="CH797" s="4"/>
      <c r="CI797" s="4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</row>
    <row r="798" spans="1:158" x14ac:dyDescent="0.25">
      <c r="A798" t="s">
        <v>99</v>
      </c>
      <c r="C798" s="5">
        <v>39995</v>
      </c>
      <c r="D798" s="4"/>
      <c r="E798" s="5"/>
      <c r="F798">
        <v>175</v>
      </c>
      <c r="G798" t="s">
        <v>76</v>
      </c>
      <c r="H798" s="6">
        <v>8.3000000000000007</v>
      </c>
      <c r="I798">
        <v>750</v>
      </c>
      <c r="J798" s="4">
        <f>1000000/H798/I798</f>
        <v>160.64257028112448</v>
      </c>
      <c r="K798" s="4"/>
      <c r="L798" s="7"/>
      <c r="M798" s="7"/>
      <c r="N798" s="7"/>
      <c r="O798" s="7"/>
      <c r="P798" s="7"/>
      <c r="Q798" s="7"/>
      <c r="R798" s="7"/>
      <c r="S798" s="7"/>
      <c r="T798" s="7"/>
      <c r="U798" s="4"/>
      <c r="V798" s="7"/>
      <c r="W798" s="7"/>
      <c r="X798" s="7"/>
      <c r="Y798" s="7"/>
      <c r="Z798" s="7"/>
      <c r="AA798" s="7"/>
      <c r="AB798" s="4"/>
      <c r="AC798" s="7"/>
      <c r="AD798" s="7"/>
      <c r="AE798" s="7"/>
      <c r="AF798" s="7"/>
      <c r="AG798" s="7"/>
      <c r="AH798" s="7"/>
      <c r="AI798" s="8"/>
      <c r="AJ798" s="7"/>
      <c r="AK798" s="7"/>
      <c r="AL798" s="7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7"/>
      <c r="BB798" s="4"/>
      <c r="BC798" s="4"/>
      <c r="BD798" s="4"/>
      <c r="BE798" s="7"/>
      <c r="BF798" s="7"/>
      <c r="BG798" s="6"/>
      <c r="BH798" s="4"/>
      <c r="BI798" s="4"/>
      <c r="BJ798" s="4"/>
      <c r="BK798" s="4"/>
      <c r="BL798" s="6"/>
      <c r="BM798" s="6"/>
      <c r="BN798" s="6"/>
      <c r="BO798" s="6"/>
      <c r="BP798" s="6"/>
      <c r="BQ798" s="6"/>
      <c r="BR798" s="6"/>
      <c r="BS798" s="4"/>
      <c r="BT798" s="4"/>
      <c r="BU798" s="4"/>
      <c r="BV798" s="4"/>
      <c r="BW798" s="4"/>
      <c r="BX798" s="4"/>
      <c r="BY798" s="4"/>
      <c r="BZ798" s="4"/>
      <c r="CA798" s="4"/>
      <c r="CB798" s="4">
        <v>100</v>
      </c>
      <c r="CC798" s="7">
        <v>4.5360714285714288</v>
      </c>
      <c r="CD798" s="4"/>
      <c r="CE798" s="4"/>
      <c r="CF798" s="7"/>
      <c r="CG798" s="4"/>
      <c r="CH798" s="4"/>
      <c r="CI798" s="4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</row>
    <row r="799" spans="1:158" x14ac:dyDescent="0.25">
      <c r="A799" t="s">
        <v>101</v>
      </c>
      <c r="C799" s="5">
        <v>39820</v>
      </c>
      <c r="D799" s="4">
        <v>1</v>
      </c>
      <c r="E799" s="5" t="s">
        <v>167</v>
      </c>
      <c r="F799" s="4">
        <v>0</v>
      </c>
      <c r="G799" t="s">
        <v>77</v>
      </c>
      <c r="H799" s="6">
        <v>8.3000000000000007</v>
      </c>
      <c r="I799">
        <v>750</v>
      </c>
      <c r="J799" s="4">
        <f>1000000/H799/I799</f>
        <v>160.64257028112448</v>
      </c>
      <c r="K799" s="4"/>
      <c r="L799" s="7"/>
      <c r="M799" s="7"/>
      <c r="N799" s="7"/>
      <c r="O799" s="7"/>
      <c r="P799" s="7"/>
      <c r="Q799" s="7"/>
      <c r="R799" s="7"/>
      <c r="S799" s="7"/>
      <c r="T799" s="7"/>
      <c r="U799" s="4"/>
      <c r="V799" s="7"/>
      <c r="W799" s="7"/>
      <c r="X799" s="7"/>
      <c r="Y799" s="7"/>
      <c r="Z799" s="7"/>
      <c r="AA799" s="7"/>
      <c r="AB799" s="4"/>
      <c r="AC799" s="7"/>
      <c r="AD799" s="7"/>
      <c r="AE799" s="7"/>
      <c r="AF799" s="7"/>
      <c r="AG799" s="7"/>
      <c r="AH799" s="7"/>
      <c r="AI799" s="8"/>
      <c r="AJ799" s="7"/>
      <c r="AK799" s="7"/>
      <c r="AL799" s="7"/>
      <c r="AM799" s="4">
        <v>0</v>
      </c>
      <c r="AN799" s="4"/>
      <c r="AO799" s="4"/>
      <c r="AP799" s="4"/>
      <c r="AQ799" s="4">
        <v>0</v>
      </c>
      <c r="AR799" s="4"/>
      <c r="AS799" s="4"/>
      <c r="AT799" s="4"/>
      <c r="AU799" s="4"/>
      <c r="AV799" s="4"/>
      <c r="AW799" s="4"/>
      <c r="AX799" s="4">
        <v>0</v>
      </c>
      <c r="AY799" s="4">
        <v>0</v>
      </c>
      <c r="AZ799" s="4"/>
      <c r="BA799" s="7"/>
      <c r="BB799" s="4"/>
      <c r="BC799" s="4"/>
      <c r="BD799" s="4"/>
      <c r="BE799" s="7"/>
      <c r="BF799" s="7"/>
      <c r="BG799" s="6"/>
      <c r="BH799" s="4"/>
      <c r="BI799" s="4"/>
      <c r="BJ799" s="4"/>
      <c r="BK799" s="4"/>
      <c r="BL799" s="6"/>
      <c r="BM799" s="6"/>
      <c r="BN799" s="6"/>
      <c r="BO799" s="6"/>
      <c r="BP799" s="6"/>
      <c r="BQ799" s="6"/>
      <c r="BR799" s="6"/>
      <c r="BS799" s="4">
        <v>0</v>
      </c>
      <c r="BT799" s="4">
        <v>0</v>
      </c>
      <c r="BU799" s="4">
        <v>0</v>
      </c>
      <c r="BV799" s="4">
        <v>0</v>
      </c>
      <c r="BW799" s="4"/>
      <c r="BX799" s="4"/>
      <c r="BY799" s="4"/>
      <c r="BZ799" s="4"/>
      <c r="CA799" s="4">
        <v>0</v>
      </c>
      <c r="CB799" s="4"/>
      <c r="CC799" s="7"/>
      <c r="CD799" s="4"/>
      <c r="CE799" s="4"/>
      <c r="CF799" s="7"/>
      <c r="CG799" s="4"/>
      <c r="CH799" s="4"/>
      <c r="CI799" s="4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</row>
    <row r="800" spans="1:158" x14ac:dyDescent="0.25">
      <c r="A800" t="s">
        <v>101</v>
      </c>
      <c r="C800" s="5">
        <v>39846</v>
      </c>
      <c r="D800" s="4">
        <v>4</v>
      </c>
      <c r="E800" t="s">
        <v>168</v>
      </c>
      <c r="F800">
        <v>26</v>
      </c>
      <c r="G800" t="s">
        <v>77</v>
      </c>
      <c r="H800" s="6">
        <v>8.3000000000000007</v>
      </c>
      <c r="I800">
        <v>750</v>
      </c>
      <c r="J800" s="4">
        <f>1000000/H800/I800</f>
        <v>160.64257028112448</v>
      </c>
      <c r="K800" s="4"/>
      <c r="L800" s="7"/>
      <c r="M800" s="7"/>
      <c r="N800" s="7"/>
      <c r="O800" s="7"/>
      <c r="P800" s="7"/>
      <c r="Q800" s="7"/>
      <c r="R800" s="7"/>
      <c r="S800" s="7"/>
      <c r="T800" s="7"/>
      <c r="U800" s="4"/>
      <c r="V800" s="7"/>
      <c r="W800" s="7"/>
      <c r="X800" s="7"/>
      <c r="Y800" s="7"/>
      <c r="Z800" s="7"/>
      <c r="AA800" s="7"/>
      <c r="AB800" s="4"/>
      <c r="AC800" s="7"/>
      <c r="AD800" s="7"/>
      <c r="AE800" s="7"/>
      <c r="AF800" s="7"/>
      <c r="AG800" s="7"/>
      <c r="AH800" s="7"/>
      <c r="AI800" s="8"/>
      <c r="AJ800" s="7"/>
      <c r="AK800" s="7"/>
      <c r="AL800" s="7"/>
      <c r="AM800" s="4">
        <v>0</v>
      </c>
      <c r="AN800" s="4"/>
      <c r="AO800" s="4"/>
      <c r="AP800" s="4"/>
      <c r="AQ800" s="4">
        <v>0</v>
      </c>
      <c r="AR800" s="4"/>
      <c r="AS800" s="4"/>
      <c r="AT800" s="4"/>
      <c r="AU800" s="4"/>
      <c r="AV800" s="4"/>
      <c r="AW800" s="4"/>
      <c r="AX800" s="4">
        <v>0</v>
      </c>
      <c r="AY800" s="4">
        <v>0</v>
      </c>
      <c r="AZ800" s="4"/>
      <c r="BA800" s="7"/>
      <c r="BB800" s="4"/>
      <c r="BC800" s="4"/>
      <c r="BD800" s="4"/>
      <c r="BE800" s="7"/>
      <c r="BF800" s="7"/>
      <c r="BG800" s="6"/>
      <c r="BH800" s="4"/>
      <c r="BI800" s="4"/>
      <c r="BJ800" s="4"/>
      <c r="BK800" s="4"/>
      <c r="BL800" s="6"/>
      <c r="BM800" s="6"/>
      <c r="BN800" s="6"/>
      <c r="BO800" s="6"/>
      <c r="BP800" s="6"/>
      <c r="BQ800" s="6"/>
      <c r="BR800" s="6"/>
      <c r="BS800" s="4">
        <v>0</v>
      </c>
      <c r="BT800" s="4">
        <v>0</v>
      </c>
      <c r="BU800" s="4">
        <v>0</v>
      </c>
      <c r="BV800" s="4">
        <v>0</v>
      </c>
      <c r="BW800" s="4"/>
      <c r="BX800" s="4"/>
      <c r="BY800" s="4"/>
      <c r="BZ800" s="4"/>
      <c r="CA800" s="4">
        <v>0</v>
      </c>
      <c r="CB800" s="4"/>
      <c r="CC800" s="7"/>
      <c r="CD800" s="4"/>
      <c r="CE800" s="4"/>
      <c r="CF800" s="7"/>
      <c r="CG800" s="4"/>
      <c r="CH800" s="4"/>
      <c r="CI800" s="4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</row>
    <row r="801" spans="1:158" x14ac:dyDescent="0.25">
      <c r="A801" t="s">
        <v>101</v>
      </c>
      <c r="C801" s="5">
        <v>39848</v>
      </c>
      <c r="D801" s="4"/>
      <c r="E801" s="5"/>
      <c r="F801">
        <v>28</v>
      </c>
      <c r="G801" t="s">
        <v>77</v>
      </c>
      <c r="H801" s="6">
        <v>8.3000000000000007</v>
      </c>
      <c r="I801">
        <v>750</v>
      </c>
      <c r="J801" s="4">
        <f>1000000/H801/I801</f>
        <v>160.64257028112448</v>
      </c>
      <c r="K801" s="4"/>
      <c r="L801" s="7"/>
      <c r="M801" s="6">
        <v>6.1</v>
      </c>
      <c r="N801" s="6"/>
      <c r="O801" s="6"/>
      <c r="P801" s="7"/>
      <c r="Q801" s="7"/>
      <c r="R801" s="7"/>
      <c r="S801" s="7"/>
      <c r="T801" s="7"/>
      <c r="U801" s="4"/>
      <c r="V801" s="7"/>
      <c r="W801" s="7"/>
      <c r="X801" s="7"/>
      <c r="Y801" s="7"/>
      <c r="Z801" s="7"/>
      <c r="AA801" s="7"/>
      <c r="AB801" s="4"/>
      <c r="AC801" s="7"/>
      <c r="AD801" s="7"/>
      <c r="AE801" s="7"/>
      <c r="AF801" s="7"/>
      <c r="AG801" s="7"/>
      <c r="AH801" s="7"/>
      <c r="AI801" s="8"/>
      <c r="AJ801" s="7"/>
      <c r="AK801" s="7"/>
      <c r="AL801" s="7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7"/>
      <c r="BB801" s="4"/>
      <c r="BC801" s="4"/>
      <c r="BD801" s="4"/>
      <c r="BE801" s="7"/>
      <c r="BF801" s="7"/>
      <c r="BG801" s="6"/>
      <c r="BH801" s="4"/>
      <c r="BI801" s="4"/>
      <c r="BJ801" s="4"/>
      <c r="BK801" s="4"/>
      <c r="BL801" s="6"/>
      <c r="BM801" s="6"/>
      <c r="BN801" s="6"/>
      <c r="BO801" s="6"/>
      <c r="BP801" s="6"/>
      <c r="BQ801" s="6"/>
      <c r="BR801" s="6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7"/>
      <c r="CD801" s="4"/>
      <c r="CE801" s="4"/>
      <c r="CF801" s="7"/>
      <c r="CG801" s="4"/>
      <c r="CH801" s="4"/>
      <c r="CI801" s="4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</row>
    <row r="802" spans="1:158" x14ac:dyDescent="0.25">
      <c r="A802" t="s">
        <v>101</v>
      </c>
      <c r="C802" s="5">
        <v>39854</v>
      </c>
      <c r="D802" s="4"/>
      <c r="E802" s="5"/>
      <c r="F802">
        <v>34</v>
      </c>
      <c r="G802" t="s">
        <v>77</v>
      </c>
      <c r="H802" s="6">
        <v>8.3000000000000007</v>
      </c>
      <c r="I802">
        <v>750</v>
      </c>
      <c r="J802" s="4">
        <f>1000000/H802/I802</f>
        <v>160.64257028112448</v>
      </c>
      <c r="K802" s="4"/>
      <c r="L802" s="7"/>
      <c r="M802" s="6">
        <v>7.8</v>
      </c>
      <c r="N802" s="6"/>
      <c r="O802" s="6"/>
      <c r="P802" s="7"/>
      <c r="Q802" s="7"/>
      <c r="R802" s="7"/>
      <c r="S802" s="7"/>
      <c r="T802" s="7"/>
      <c r="U802" s="4"/>
      <c r="V802" s="7"/>
      <c r="W802" s="7"/>
      <c r="X802" s="7"/>
      <c r="Y802" s="7"/>
      <c r="Z802" s="7"/>
      <c r="AA802" s="7"/>
      <c r="AB802" s="4"/>
      <c r="AC802" s="7"/>
      <c r="AD802" s="7"/>
      <c r="AE802" s="7"/>
      <c r="AF802" s="7"/>
      <c r="AG802" s="7"/>
      <c r="AH802" s="7"/>
      <c r="AI802" s="8"/>
      <c r="AJ802" s="7"/>
      <c r="AK802" s="7"/>
      <c r="AL802" s="7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7"/>
      <c r="BB802" s="4"/>
      <c r="BC802" s="4"/>
      <c r="BD802" s="4"/>
      <c r="BE802" s="7"/>
      <c r="BF802" s="7"/>
      <c r="BG802" s="6"/>
      <c r="BH802" s="4"/>
      <c r="BI802" s="4"/>
      <c r="BJ802" s="4"/>
      <c r="BK802" s="4"/>
      <c r="BL802" s="6"/>
      <c r="BM802" s="6"/>
      <c r="BN802" s="6"/>
      <c r="BO802" s="6"/>
      <c r="BP802" s="6"/>
      <c r="BQ802" s="6"/>
      <c r="BR802" s="6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7"/>
      <c r="CD802" s="4"/>
      <c r="CE802" s="4"/>
      <c r="CF802" s="7"/>
      <c r="CG802" s="4"/>
      <c r="CH802" s="4"/>
      <c r="CI802" s="4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</row>
    <row r="803" spans="1:158" x14ac:dyDescent="0.25">
      <c r="A803" t="s">
        <v>101</v>
      </c>
      <c r="C803" s="5">
        <v>39860</v>
      </c>
      <c r="D803" s="4"/>
      <c r="E803" s="5"/>
      <c r="F803">
        <v>40</v>
      </c>
      <c r="G803" t="s">
        <v>77</v>
      </c>
      <c r="H803" s="6">
        <v>8.3000000000000007</v>
      </c>
      <c r="I803">
        <v>750</v>
      </c>
      <c r="J803" s="4">
        <f>1000000/H803/I803</f>
        <v>160.64257028112448</v>
      </c>
      <c r="K803" s="4"/>
      <c r="L803" s="7"/>
      <c r="M803" s="6">
        <v>10.65</v>
      </c>
      <c r="N803" s="6"/>
      <c r="O803" s="6"/>
      <c r="P803" s="7"/>
      <c r="Q803" s="7"/>
      <c r="R803" s="7"/>
      <c r="S803" s="7"/>
      <c r="T803" s="7"/>
      <c r="U803" s="4"/>
      <c r="V803" s="7"/>
      <c r="W803" s="7"/>
      <c r="X803" s="7"/>
      <c r="Y803" s="7"/>
      <c r="Z803" s="7"/>
      <c r="AA803" s="7"/>
      <c r="AB803" s="4"/>
      <c r="AC803" s="7"/>
      <c r="AD803" s="7"/>
      <c r="AE803" s="7"/>
      <c r="AF803" s="7"/>
      <c r="AG803" s="7"/>
      <c r="AH803" s="7"/>
      <c r="AI803" s="8"/>
      <c r="AJ803" s="7"/>
      <c r="AK803" s="7"/>
      <c r="AL803" s="7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7"/>
      <c r="BB803" s="4"/>
      <c r="BC803" s="4"/>
      <c r="BD803" s="4"/>
      <c r="BE803" s="7"/>
      <c r="BF803" s="7"/>
      <c r="BG803" s="6"/>
      <c r="BH803" s="4"/>
      <c r="BI803" s="4"/>
      <c r="BJ803" s="4"/>
      <c r="BK803" s="4"/>
      <c r="BL803" s="6"/>
      <c r="BM803" s="6"/>
      <c r="BN803" s="6"/>
      <c r="BO803" s="6"/>
      <c r="BP803" s="6"/>
      <c r="BQ803" s="6"/>
      <c r="BR803" s="6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7"/>
      <c r="CD803" s="4"/>
      <c r="CE803" s="4"/>
      <c r="CF803" s="7"/>
      <c r="CG803" s="4"/>
      <c r="CH803" s="4"/>
      <c r="CI803" s="4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</row>
    <row r="804" spans="1:158" x14ac:dyDescent="0.25">
      <c r="A804" t="s">
        <v>101</v>
      </c>
      <c r="C804" s="5">
        <v>39864</v>
      </c>
      <c r="D804" s="4"/>
      <c r="E804" s="5"/>
      <c r="F804">
        <v>44</v>
      </c>
      <c r="G804" t="s">
        <v>77</v>
      </c>
      <c r="H804" s="6">
        <v>8.3000000000000007</v>
      </c>
      <c r="I804">
        <v>750</v>
      </c>
      <c r="J804" s="4">
        <f>1000000/H804/I804</f>
        <v>160.64257028112448</v>
      </c>
      <c r="K804" s="4"/>
      <c r="L804" s="7"/>
      <c r="M804" s="7"/>
      <c r="N804" s="7"/>
      <c r="O804" s="7"/>
      <c r="P804" s="7"/>
      <c r="Q804" s="7"/>
      <c r="R804" s="7"/>
      <c r="S804" s="7"/>
      <c r="T804" s="7"/>
      <c r="U804" s="4"/>
      <c r="V804" s="7"/>
      <c r="W804" s="7"/>
      <c r="X804" s="7"/>
      <c r="Y804" s="7"/>
      <c r="Z804" s="7"/>
      <c r="AA804" s="7"/>
      <c r="AB804" s="4"/>
      <c r="AC804" s="7">
        <v>0.85859866344789659</v>
      </c>
      <c r="AD804" s="7"/>
      <c r="AE804" s="7"/>
      <c r="AF804" s="7"/>
      <c r="AG804" s="7"/>
      <c r="AH804" s="7"/>
      <c r="AI804" s="8"/>
      <c r="AJ804" s="7"/>
      <c r="AK804" s="7"/>
      <c r="AL804" s="7"/>
      <c r="AM804" s="4">
        <v>0</v>
      </c>
      <c r="AN804" s="4"/>
      <c r="AO804" s="4"/>
      <c r="AP804" s="4"/>
      <c r="AQ804" s="4">
        <v>0</v>
      </c>
      <c r="AR804" s="4"/>
      <c r="AS804" s="4"/>
      <c r="AT804" s="4"/>
      <c r="AU804" s="4"/>
      <c r="AV804" s="4"/>
      <c r="AW804" s="4"/>
      <c r="AX804" s="4">
        <v>0</v>
      </c>
      <c r="AY804" s="4">
        <v>0</v>
      </c>
      <c r="AZ804" s="4"/>
      <c r="BA804" s="7"/>
      <c r="BB804" s="4"/>
      <c r="BC804" s="4"/>
      <c r="BD804" s="4"/>
      <c r="BE804" s="7"/>
      <c r="BF804" s="7"/>
      <c r="BG804" s="6"/>
      <c r="BH804" s="4"/>
      <c r="BI804" s="4"/>
      <c r="BJ804" s="4"/>
      <c r="BK804" s="4"/>
      <c r="BL804" s="6"/>
      <c r="BM804" s="6"/>
      <c r="BN804" s="6"/>
      <c r="BO804" s="6"/>
      <c r="BP804" s="6"/>
      <c r="BQ804" s="6"/>
      <c r="BR804" s="6"/>
      <c r="BS804" s="4">
        <v>0</v>
      </c>
      <c r="BT804" s="4">
        <v>0</v>
      </c>
      <c r="BU804" s="4">
        <v>0</v>
      </c>
      <c r="BV804" s="4">
        <v>0</v>
      </c>
      <c r="BW804" s="4"/>
      <c r="BX804" s="4"/>
      <c r="BY804" s="4"/>
      <c r="BZ804" s="4"/>
      <c r="CA804" s="4">
        <v>0</v>
      </c>
      <c r="CB804" s="4"/>
      <c r="CC804" s="7"/>
      <c r="CD804" s="4"/>
      <c r="CE804" s="4"/>
      <c r="CF804" s="7"/>
      <c r="CG804" s="4"/>
      <c r="CH804" s="4"/>
      <c r="CI804" s="4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</row>
    <row r="805" spans="1:158" x14ac:dyDescent="0.25">
      <c r="A805" t="s">
        <v>101</v>
      </c>
      <c r="C805" s="5">
        <v>39869</v>
      </c>
      <c r="D805" s="4"/>
      <c r="E805" s="5"/>
      <c r="F805">
        <v>49</v>
      </c>
      <c r="G805" t="s">
        <v>77</v>
      </c>
      <c r="H805" s="6">
        <v>8.3000000000000007</v>
      </c>
      <c r="I805">
        <v>750</v>
      </c>
      <c r="J805" s="4">
        <f>1000000/H805/I805</f>
        <v>160.64257028112448</v>
      </c>
      <c r="K805" s="4"/>
      <c r="L805" s="7"/>
      <c r="M805" s="6">
        <v>12.7</v>
      </c>
      <c r="N805" s="6"/>
      <c r="O805" s="6"/>
      <c r="P805" s="7"/>
      <c r="Q805" s="7"/>
      <c r="R805" s="7"/>
      <c r="S805" s="7"/>
      <c r="T805" s="7"/>
      <c r="U805" s="4"/>
      <c r="V805" s="7"/>
      <c r="W805" s="7"/>
      <c r="X805" s="7"/>
      <c r="Y805" s="7"/>
      <c r="Z805" s="7"/>
      <c r="AA805" s="7"/>
      <c r="AB805" s="4"/>
      <c r="AC805" s="7"/>
      <c r="AD805" s="7"/>
      <c r="AE805" s="7"/>
      <c r="AF805" s="7"/>
      <c r="AG805" s="7"/>
      <c r="AH805" s="7"/>
      <c r="AI805" s="8"/>
      <c r="AJ805" s="7"/>
      <c r="AK805" s="7"/>
      <c r="AL805" s="7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7"/>
      <c r="BB805" s="4"/>
      <c r="BC805" s="4"/>
      <c r="BD805" s="4"/>
      <c r="BE805" s="7"/>
      <c r="BF805" s="7"/>
      <c r="BG805" s="6"/>
      <c r="BH805" s="4"/>
      <c r="BI805" s="4"/>
      <c r="BJ805" s="4"/>
      <c r="BK805" s="4"/>
      <c r="BL805" s="6"/>
      <c r="BM805" s="6"/>
      <c r="BN805" s="6"/>
      <c r="BO805" s="6"/>
      <c r="BP805" s="6"/>
      <c r="BQ805" s="6"/>
      <c r="BR805" s="6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7"/>
      <c r="CD805" s="4"/>
      <c r="CE805" s="4"/>
      <c r="CF805" s="7"/>
      <c r="CG805" s="4"/>
      <c r="CH805" s="4"/>
      <c r="CI805" s="4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</row>
    <row r="806" spans="1:158" x14ac:dyDescent="0.25">
      <c r="A806" t="s">
        <v>101</v>
      </c>
      <c r="C806" s="5">
        <v>39874</v>
      </c>
      <c r="D806" s="4"/>
      <c r="E806" s="5"/>
      <c r="F806">
        <v>54</v>
      </c>
      <c r="G806" t="s">
        <v>77</v>
      </c>
      <c r="H806" s="6">
        <v>8.3000000000000007</v>
      </c>
      <c r="I806">
        <v>750</v>
      </c>
      <c r="J806" s="4">
        <f>1000000/H806/I806</f>
        <v>160.64257028112448</v>
      </c>
      <c r="K806" s="4"/>
      <c r="L806" s="7"/>
      <c r="M806" s="6">
        <v>12.6</v>
      </c>
      <c r="N806" s="6"/>
      <c r="O806" s="6"/>
      <c r="P806" s="7"/>
      <c r="Q806" s="7"/>
      <c r="R806" s="7"/>
      <c r="S806" s="7"/>
      <c r="T806" s="7"/>
      <c r="U806" s="4">
        <v>84.370712180663588</v>
      </c>
      <c r="V806" s="7"/>
      <c r="W806" s="7"/>
      <c r="X806" s="7"/>
      <c r="Y806" s="7"/>
      <c r="Z806" s="7"/>
      <c r="AA806" s="7"/>
      <c r="AB806" s="4">
        <v>98.248408830184701</v>
      </c>
      <c r="AC806" s="7">
        <v>1.3286399347656788</v>
      </c>
      <c r="AD806" s="7"/>
      <c r="AE806" s="7"/>
      <c r="AF806" s="7"/>
      <c r="AG806" s="7"/>
      <c r="AH806" s="7"/>
      <c r="AI806" s="8">
        <f>AC806/AB806</f>
        <v>1.3523271782061501E-2</v>
      </c>
      <c r="AJ806" s="7"/>
      <c r="AK806" s="7"/>
      <c r="AL806" s="7"/>
      <c r="AM806" s="4">
        <v>5.7135794455383717</v>
      </c>
      <c r="AN806" s="4"/>
      <c r="AO806" s="4"/>
      <c r="AP806" s="4"/>
      <c r="AQ806" s="4">
        <v>0</v>
      </c>
      <c r="AR806" s="4"/>
      <c r="AS806" s="4"/>
      <c r="AT806" s="4"/>
      <c r="AU806" s="4"/>
      <c r="AV806" s="4"/>
      <c r="AW806" s="4"/>
      <c r="AX806" s="4">
        <v>0</v>
      </c>
      <c r="AY806" s="4">
        <v>0</v>
      </c>
      <c r="AZ806" s="4">
        <v>5.7135794455383717</v>
      </c>
      <c r="BA806" s="7"/>
      <c r="BB806" s="4"/>
      <c r="BC806" s="4">
        <f>U806+AB806+AZ806</f>
        <v>188.33270045638665</v>
      </c>
      <c r="BD806" s="4"/>
      <c r="BE806" s="7">
        <f>AZ806/BC806</f>
        <v>3.0337691923349765E-2</v>
      </c>
      <c r="BF806" s="7"/>
      <c r="BG806" s="6"/>
      <c r="BH806" s="4"/>
      <c r="BI806" s="4"/>
      <c r="BJ806" s="4"/>
      <c r="BK806" s="4"/>
      <c r="BL806" s="6"/>
      <c r="BM806" s="6"/>
      <c r="BN806" s="6"/>
      <c r="BO806" s="6"/>
      <c r="BP806" s="7">
        <f>U806/BC806</f>
        <v>0.44798758779653258</v>
      </c>
      <c r="BQ806" s="7">
        <f>AB806/BC806</f>
        <v>0.52167472028011774</v>
      </c>
      <c r="BR806" s="7">
        <f>AZ806/BC806</f>
        <v>3.0337691923349765E-2</v>
      </c>
      <c r="BS806" s="4">
        <v>126.61108610906923</v>
      </c>
      <c r="BT806" s="4">
        <v>126.61108610906923</v>
      </c>
      <c r="BU806" s="4">
        <v>0</v>
      </c>
      <c r="BV806" s="4">
        <v>0</v>
      </c>
      <c r="BW806" s="4"/>
      <c r="BX806" s="4"/>
      <c r="BY806" s="4"/>
      <c r="BZ806" s="4"/>
      <c r="CA806" s="4">
        <v>0</v>
      </c>
      <c r="CB806" s="4"/>
      <c r="CC806" s="7"/>
      <c r="CD806" s="4"/>
      <c r="CE806" s="4"/>
      <c r="CF806" s="7"/>
      <c r="CG806" s="4"/>
      <c r="CH806" s="4"/>
      <c r="CI806" s="4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</row>
    <row r="807" spans="1:158" x14ac:dyDescent="0.25">
      <c r="A807" t="s">
        <v>101</v>
      </c>
      <c r="C807" s="5">
        <v>39877</v>
      </c>
      <c r="D807" s="4">
        <v>5</v>
      </c>
      <c r="E807" t="s">
        <v>164</v>
      </c>
      <c r="F807">
        <v>57</v>
      </c>
      <c r="G807" t="s">
        <v>77</v>
      </c>
      <c r="H807" s="6">
        <v>8.3000000000000007</v>
      </c>
      <c r="I807">
        <v>750</v>
      </c>
      <c r="J807" s="4">
        <f>1000000/H807/I807</f>
        <v>160.64257028112448</v>
      </c>
      <c r="K807" s="4"/>
      <c r="L807" s="7"/>
      <c r="M807" s="7"/>
      <c r="N807" s="7"/>
      <c r="O807" s="7"/>
      <c r="P807" s="7"/>
      <c r="Q807" s="7"/>
      <c r="R807" s="7"/>
      <c r="S807" s="7"/>
      <c r="T807" s="7"/>
      <c r="U807" s="4"/>
      <c r="V807" s="7"/>
      <c r="W807" s="7"/>
      <c r="X807" s="7"/>
      <c r="Y807" s="7"/>
      <c r="Z807" s="7"/>
      <c r="AA807" s="7"/>
      <c r="AB807" s="4"/>
      <c r="AC807" s="7"/>
      <c r="AD807" s="7"/>
      <c r="AE807" s="7"/>
      <c r="AF807" s="7"/>
      <c r="AG807" s="7"/>
      <c r="AH807" s="7"/>
      <c r="AI807" s="8"/>
      <c r="AJ807" s="7"/>
      <c r="AK807" s="7"/>
      <c r="AL807" s="7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7"/>
      <c r="BB807" s="4"/>
      <c r="BC807" s="4"/>
      <c r="BD807" s="4"/>
      <c r="BE807" s="7"/>
      <c r="BF807" s="7"/>
      <c r="BG807" s="6"/>
      <c r="BH807" s="4"/>
      <c r="BI807" s="4"/>
      <c r="BJ807" s="4"/>
      <c r="BK807" s="4"/>
      <c r="BL807" s="6"/>
      <c r="BM807" s="6"/>
      <c r="BN807" s="6"/>
      <c r="BO807" s="6"/>
      <c r="BP807" s="6"/>
      <c r="BQ807" s="6"/>
      <c r="BR807" s="6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7"/>
      <c r="CD807" s="4"/>
      <c r="CE807" s="4"/>
      <c r="CF807" s="7"/>
      <c r="CG807" s="4"/>
      <c r="CH807" s="4"/>
      <c r="CI807" s="4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</row>
    <row r="808" spans="1:158" x14ac:dyDescent="0.25">
      <c r="A808" t="s">
        <v>101</v>
      </c>
      <c r="C808" s="5">
        <v>39884</v>
      </c>
      <c r="D808" s="4"/>
      <c r="E808" s="5"/>
      <c r="F808">
        <v>64</v>
      </c>
      <c r="G808" t="s">
        <v>77</v>
      </c>
      <c r="H808" s="6">
        <v>8.3000000000000007</v>
      </c>
      <c r="I808">
        <v>750</v>
      </c>
      <c r="J808" s="4">
        <f>1000000/H808/I808</f>
        <v>160.64257028112448</v>
      </c>
      <c r="K808" s="4"/>
      <c r="L808" s="7"/>
      <c r="M808" s="6">
        <v>15.45</v>
      </c>
      <c r="N808" s="6"/>
      <c r="O808" s="6"/>
      <c r="P808" s="7"/>
      <c r="Q808" s="7"/>
      <c r="R808" s="7"/>
      <c r="S808" s="7"/>
      <c r="T808" s="7"/>
      <c r="U808" s="4"/>
      <c r="V808" s="7"/>
      <c r="W808" s="7"/>
      <c r="X808" s="7"/>
      <c r="Y808" s="7"/>
      <c r="Z808" s="7"/>
      <c r="AA808" s="7"/>
      <c r="AB808" s="4"/>
      <c r="AC808" s="7"/>
      <c r="AD808" s="7"/>
      <c r="AE808" s="7"/>
      <c r="AF808" s="7"/>
      <c r="AG808" s="7"/>
      <c r="AH808" s="7"/>
      <c r="AI808" s="8"/>
      <c r="AJ808" s="7"/>
      <c r="AK808" s="7"/>
      <c r="AL808" s="7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7"/>
      <c r="BB808" s="4"/>
      <c r="BC808" s="4"/>
      <c r="BD808" s="4"/>
      <c r="BE808" s="7"/>
      <c r="BF808" s="7"/>
      <c r="BG808" s="6"/>
      <c r="BH808" s="4"/>
      <c r="BI808" s="4"/>
      <c r="BJ808" s="4"/>
      <c r="BK808" s="4"/>
      <c r="BL808" s="6"/>
      <c r="BM808" s="6"/>
      <c r="BN808" s="6"/>
      <c r="BO808" s="6"/>
      <c r="BP808" s="6"/>
      <c r="BQ808" s="6"/>
      <c r="BR808" s="6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7"/>
      <c r="CD808" s="4"/>
      <c r="CE808" s="4"/>
      <c r="CF808" s="7"/>
      <c r="CG808" s="4"/>
      <c r="CH808" s="4"/>
      <c r="CI808" s="4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</row>
    <row r="809" spans="1:158" x14ac:dyDescent="0.25">
      <c r="A809" t="s">
        <v>101</v>
      </c>
      <c r="C809" s="5">
        <v>39890</v>
      </c>
      <c r="D809" s="4"/>
      <c r="E809" s="5"/>
      <c r="F809">
        <v>70</v>
      </c>
      <c r="G809" t="s">
        <v>77</v>
      </c>
      <c r="H809" s="6">
        <v>8.3000000000000007</v>
      </c>
      <c r="I809">
        <v>750</v>
      </c>
      <c r="J809" s="4">
        <f>1000000/H809/I809</f>
        <v>160.64257028112448</v>
      </c>
      <c r="K809" s="4"/>
      <c r="L809" s="7"/>
      <c r="M809" s="6">
        <v>14.7</v>
      </c>
      <c r="N809" s="6"/>
      <c r="O809" s="6"/>
      <c r="P809" s="7"/>
      <c r="Q809" s="7"/>
      <c r="R809" s="7"/>
      <c r="S809" s="7"/>
      <c r="T809" s="7"/>
      <c r="U809" s="4">
        <v>194.43896479077961</v>
      </c>
      <c r="V809" s="7"/>
      <c r="W809" s="7"/>
      <c r="X809" s="7"/>
      <c r="Y809" s="7"/>
      <c r="Z809" s="7"/>
      <c r="AA809" s="7"/>
      <c r="AB809" s="4">
        <v>169.42643866676664</v>
      </c>
      <c r="AC809" s="7">
        <v>2.5623824966191338</v>
      </c>
      <c r="AD809" s="7"/>
      <c r="AE809" s="7"/>
      <c r="AF809" s="7"/>
      <c r="AG809" s="7"/>
      <c r="AH809" s="7"/>
      <c r="AI809" s="8">
        <f>AC809/AB809</f>
        <v>1.5123864473471639E-2</v>
      </c>
      <c r="AJ809" s="7"/>
      <c r="AK809" s="7"/>
      <c r="AL809" s="7"/>
      <c r="AM809" s="4">
        <v>31.794466934142257</v>
      </c>
      <c r="AN809" s="4"/>
      <c r="AO809" s="4"/>
      <c r="AP809" s="4"/>
      <c r="AQ809" s="4">
        <v>14.414455118829991</v>
      </c>
      <c r="AR809" s="4"/>
      <c r="AS809" s="4"/>
      <c r="AT809" s="4"/>
      <c r="AU809" s="4"/>
      <c r="AV809" s="4"/>
      <c r="AW809" s="4"/>
      <c r="AX809" s="4">
        <v>0</v>
      </c>
      <c r="AY809" s="4">
        <v>0</v>
      </c>
      <c r="AZ809" s="4">
        <v>46.208922052972255</v>
      </c>
      <c r="BA809" s="7"/>
      <c r="BB809" s="4"/>
      <c r="BC809" s="4">
        <f>U809+AB809+AZ809</f>
        <v>410.07432551051846</v>
      </c>
      <c r="BD809" s="4"/>
      <c r="BE809" s="7">
        <f>AZ809/BC809</f>
        <v>0.11268426033608629</v>
      </c>
      <c r="BF809" s="7"/>
      <c r="BG809" s="6"/>
      <c r="BH809" s="4"/>
      <c r="BI809" s="4"/>
      <c r="BJ809" s="4"/>
      <c r="BK809" s="4"/>
      <c r="BL809" s="6"/>
      <c r="BM809" s="6"/>
      <c r="BN809" s="6"/>
      <c r="BO809" s="6"/>
      <c r="BP809" s="7">
        <f>U809/BC809</f>
        <v>0.47415542182192094</v>
      </c>
      <c r="BQ809" s="7">
        <f>AB809/BC809</f>
        <v>0.41316031784199286</v>
      </c>
      <c r="BR809" s="7">
        <f>AZ809/BC809</f>
        <v>0.11268426033608629</v>
      </c>
      <c r="BS809" s="4">
        <v>295.2259570437916</v>
      </c>
      <c r="BT809" s="4">
        <v>268.55708579273357</v>
      </c>
      <c r="BU809" s="4">
        <v>26.668871251058043</v>
      </c>
      <c r="BV809" s="4">
        <v>0</v>
      </c>
      <c r="BW809" s="4"/>
      <c r="BX809" s="4"/>
      <c r="BY809" s="4"/>
      <c r="BZ809" s="4"/>
      <c r="CA809" s="4">
        <v>0</v>
      </c>
      <c r="CB809" s="4"/>
      <c r="CC809" s="7"/>
      <c r="CD809" s="4"/>
      <c r="CE809" s="4"/>
      <c r="CF809" s="7"/>
      <c r="CG809" s="4"/>
      <c r="CH809" s="4"/>
      <c r="CI809" s="4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</row>
    <row r="810" spans="1:158" x14ac:dyDescent="0.25">
      <c r="A810" t="s">
        <v>101</v>
      </c>
      <c r="C810" s="5">
        <v>39895</v>
      </c>
      <c r="D810" s="4"/>
      <c r="E810" s="5"/>
      <c r="F810">
        <v>75</v>
      </c>
      <c r="G810" t="s">
        <v>77</v>
      </c>
      <c r="H810" s="6">
        <v>8.3000000000000007</v>
      </c>
      <c r="I810">
        <v>750</v>
      </c>
      <c r="J810" s="4">
        <f>1000000/H810/I810</f>
        <v>160.64257028112448</v>
      </c>
      <c r="K810" s="4"/>
      <c r="L810" s="7"/>
      <c r="M810" s="6">
        <v>17.7</v>
      </c>
      <c r="N810" s="6"/>
      <c r="O810" s="6"/>
      <c r="P810" s="7"/>
      <c r="Q810" s="7"/>
      <c r="R810" s="7"/>
      <c r="S810" s="7"/>
      <c r="T810" s="7"/>
      <c r="U810" s="4"/>
      <c r="V810" s="7"/>
      <c r="W810" s="7"/>
      <c r="X810" s="7"/>
      <c r="Y810" s="7"/>
      <c r="Z810" s="7"/>
      <c r="AA810" s="7"/>
      <c r="AB810" s="4"/>
      <c r="AC810" s="7"/>
      <c r="AD810" s="7"/>
      <c r="AE810" s="7"/>
      <c r="AF810" s="7"/>
      <c r="AG810" s="7"/>
      <c r="AH810" s="7"/>
      <c r="AI810" s="8"/>
      <c r="AJ810" s="7"/>
      <c r="AK810" s="7"/>
      <c r="AL810" s="7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7"/>
      <c r="BB810" s="4"/>
      <c r="BC810" s="4"/>
      <c r="BD810" s="4"/>
      <c r="BE810" s="7"/>
      <c r="BF810" s="7"/>
      <c r="BG810" s="6"/>
      <c r="BH810" s="4"/>
      <c r="BI810" s="4"/>
      <c r="BJ810" s="4"/>
      <c r="BK810" s="4"/>
      <c r="BL810" s="6"/>
      <c r="BM810" s="6"/>
      <c r="BN810" s="6"/>
      <c r="BO810" s="6"/>
      <c r="BP810" s="6"/>
      <c r="BQ810" s="6"/>
      <c r="BR810" s="6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7"/>
      <c r="CD810" s="4"/>
      <c r="CE810" s="4"/>
      <c r="CF810" s="7"/>
      <c r="CG810" s="4"/>
      <c r="CH810" s="4"/>
      <c r="CI810" s="4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</row>
    <row r="811" spans="1:158" x14ac:dyDescent="0.25">
      <c r="A811" t="s">
        <v>101</v>
      </c>
      <c r="C811" s="5">
        <v>39903</v>
      </c>
      <c r="D811" s="4">
        <v>6</v>
      </c>
      <c r="E811" s="5" t="s">
        <v>183</v>
      </c>
      <c r="F811">
        <v>83</v>
      </c>
      <c r="G811" t="s">
        <v>77</v>
      </c>
      <c r="H811" s="6">
        <v>8.3000000000000007</v>
      </c>
      <c r="I811">
        <v>750</v>
      </c>
      <c r="J811" s="4">
        <f>1000000/H811/I811</f>
        <v>160.64257028112448</v>
      </c>
      <c r="K811" s="4"/>
      <c r="L811" s="7"/>
      <c r="M811" s="6">
        <v>19.45</v>
      </c>
      <c r="N811" s="6"/>
      <c r="O811" s="6"/>
      <c r="P811" s="7"/>
      <c r="Q811" s="7"/>
      <c r="R811" s="7"/>
      <c r="S811" s="7"/>
      <c r="T811" s="7"/>
      <c r="U811" s="4">
        <v>364.12447071238813</v>
      </c>
      <c r="V811" s="7"/>
      <c r="W811" s="7"/>
      <c r="X811" s="7"/>
      <c r="Y811" s="7"/>
      <c r="Z811" s="7"/>
      <c r="AA811" s="7"/>
      <c r="AB811" s="4">
        <v>249.75924525426746</v>
      </c>
      <c r="AC811" s="7">
        <v>3.2575018379617986</v>
      </c>
      <c r="AD811" s="7"/>
      <c r="AE811" s="7"/>
      <c r="AF811" s="7"/>
      <c r="AG811" s="7"/>
      <c r="AH811" s="7"/>
      <c r="AI811" s="8">
        <f>AC811/AB811</f>
        <v>1.3042567592024464E-2</v>
      </c>
      <c r="AJ811" s="7"/>
      <c r="AK811" s="7"/>
      <c r="AL811" s="7"/>
      <c r="AM811" s="4">
        <v>34.176580276724053</v>
      </c>
      <c r="AN811" s="4"/>
      <c r="AO811" s="4"/>
      <c r="AP811" s="4"/>
      <c r="AQ811" s="4">
        <v>111.52222707313982</v>
      </c>
      <c r="AR811" s="4"/>
      <c r="AS811" s="4"/>
      <c r="AT811" s="4"/>
      <c r="AU811" s="4"/>
      <c r="AV811" s="4"/>
      <c r="AW811" s="4"/>
      <c r="AX811" s="4">
        <v>0</v>
      </c>
      <c r="AY811" s="4">
        <v>0</v>
      </c>
      <c r="AZ811" s="4">
        <v>145.69880734986387</v>
      </c>
      <c r="BA811" s="7"/>
      <c r="BB811" s="4"/>
      <c r="BC811" s="4">
        <f>U811+AB811+AZ811</f>
        <v>759.58252331651943</v>
      </c>
      <c r="BD811" s="4"/>
      <c r="BE811" s="7">
        <f>AZ811/BC811</f>
        <v>0.19181432283842964</v>
      </c>
      <c r="BF811" s="7"/>
      <c r="BG811" s="6"/>
      <c r="BH811" s="4"/>
      <c r="BI811" s="4"/>
      <c r="BJ811" s="4"/>
      <c r="BK811" s="4"/>
      <c r="BL811" s="6"/>
      <c r="BM811" s="6"/>
      <c r="BN811" s="6"/>
      <c r="BO811" s="6"/>
      <c r="BP811" s="7">
        <f>U811/BC811</f>
        <v>0.47937447154857299</v>
      </c>
      <c r="BQ811" s="7">
        <f>AB811/BC811</f>
        <v>0.32881120561299737</v>
      </c>
      <c r="BR811" s="7">
        <f>AZ811/BC811</f>
        <v>0.19181432283842964</v>
      </c>
      <c r="BS811" s="4">
        <v>377.76166624667104</v>
      </c>
      <c r="BT811" s="4">
        <v>243.33787873264288</v>
      </c>
      <c r="BU811" s="4">
        <v>134.42378751402816</v>
      </c>
      <c r="BV811" s="4">
        <v>0</v>
      </c>
      <c r="BW811" s="4"/>
      <c r="BX811" s="4"/>
      <c r="BY811" s="4"/>
      <c r="BZ811" s="4"/>
      <c r="CA811" s="4">
        <v>0</v>
      </c>
      <c r="CB811" s="4"/>
      <c r="CC811" s="7"/>
      <c r="CD811" s="4"/>
      <c r="CE811" s="4"/>
      <c r="CF811" s="7"/>
      <c r="CG811" s="4"/>
      <c r="CH811" s="4"/>
      <c r="CI811" s="4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</row>
    <row r="812" spans="1:158" x14ac:dyDescent="0.25">
      <c r="A812" t="s">
        <v>101</v>
      </c>
      <c r="C812" s="5">
        <v>39911</v>
      </c>
      <c r="D812" s="4"/>
      <c r="E812" s="5"/>
      <c r="F812">
        <v>91</v>
      </c>
      <c r="G812" t="s">
        <v>77</v>
      </c>
      <c r="H812" s="6">
        <v>8.3000000000000007</v>
      </c>
      <c r="I812">
        <v>750</v>
      </c>
      <c r="J812" s="4">
        <f>1000000/H812/I812</f>
        <v>160.64257028112448</v>
      </c>
      <c r="K812" s="4"/>
      <c r="L812" s="7"/>
      <c r="M812" s="6">
        <v>18.75</v>
      </c>
      <c r="N812" s="6"/>
      <c r="O812" s="6"/>
      <c r="P812" s="7"/>
      <c r="Q812" s="7"/>
      <c r="R812" s="7"/>
      <c r="S812" s="7"/>
      <c r="T812" s="7"/>
      <c r="U812" s="4"/>
      <c r="V812" s="7"/>
      <c r="W812" s="7"/>
      <c r="X812" s="7"/>
      <c r="Y812" s="7"/>
      <c r="Z812" s="7"/>
      <c r="AA812" s="7"/>
      <c r="AB812" s="4"/>
      <c r="AC812" s="7"/>
      <c r="AD812" s="7"/>
      <c r="AE812" s="7"/>
      <c r="AF812" s="7"/>
      <c r="AG812" s="7"/>
      <c r="AH812" s="7"/>
      <c r="AI812" s="8"/>
      <c r="AJ812" s="7"/>
      <c r="AK812" s="7"/>
      <c r="AL812" s="7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7"/>
      <c r="BB812" s="4"/>
      <c r="BC812" s="4"/>
      <c r="BD812" s="4"/>
      <c r="BE812" s="7"/>
      <c r="BF812" s="7"/>
      <c r="BG812" s="6"/>
      <c r="BH812" s="4"/>
      <c r="BI812" s="4"/>
      <c r="BJ812" s="4"/>
      <c r="BK812" s="4"/>
      <c r="BL812" s="6"/>
      <c r="BM812" s="6"/>
      <c r="BN812" s="6"/>
      <c r="BO812" s="6"/>
      <c r="BP812" s="6"/>
      <c r="BQ812" s="6"/>
      <c r="BR812" s="6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7"/>
      <c r="CD812" s="4"/>
      <c r="CE812" s="4"/>
      <c r="CF812" s="7"/>
      <c r="CG812" s="4"/>
      <c r="CH812" s="4"/>
      <c r="CI812" s="4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</row>
    <row r="813" spans="1:158" x14ac:dyDescent="0.25">
      <c r="A813" t="s">
        <v>101</v>
      </c>
      <c r="C813" s="5">
        <v>39919</v>
      </c>
      <c r="D813" s="4"/>
      <c r="E813" s="5"/>
      <c r="F813">
        <v>99</v>
      </c>
      <c r="G813" t="s">
        <v>77</v>
      </c>
      <c r="H813" s="6">
        <v>8.3000000000000007</v>
      </c>
      <c r="I813">
        <v>750</v>
      </c>
      <c r="J813" s="4">
        <f>1000000/H813/I813</f>
        <v>160.64257028112448</v>
      </c>
      <c r="K813" s="4"/>
      <c r="L813" s="7"/>
      <c r="M813" s="7"/>
      <c r="N813" s="7"/>
      <c r="O813" s="7"/>
      <c r="P813" s="7"/>
      <c r="Q813" s="7"/>
      <c r="R813" s="7"/>
      <c r="S813" s="7"/>
      <c r="T813" s="7"/>
      <c r="U813" s="4">
        <v>363.02339374560609</v>
      </c>
      <c r="V813" s="7"/>
      <c r="W813" s="7"/>
      <c r="X813" s="7"/>
      <c r="Y813" s="7"/>
      <c r="Z813" s="7"/>
      <c r="AA813" s="7"/>
      <c r="AB813" s="4">
        <v>250.4498794482277</v>
      </c>
      <c r="AC813" s="7">
        <v>3.0197297057529608</v>
      </c>
      <c r="AD813" s="7"/>
      <c r="AE813" s="7"/>
      <c r="AF813" s="7"/>
      <c r="AG813" s="7"/>
      <c r="AH813" s="7"/>
      <c r="AI813" s="8">
        <f>AC813/AB813</f>
        <v>1.2057221638140939E-2</v>
      </c>
      <c r="AJ813" s="7"/>
      <c r="AK813" s="7"/>
      <c r="AL813" s="7"/>
      <c r="AM813" s="4">
        <v>8.2324631496604237</v>
      </c>
      <c r="AN813" s="4"/>
      <c r="AO813" s="4"/>
      <c r="AP813" s="4"/>
      <c r="AQ813" s="4">
        <v>356.41509617521854</v>
      </c>
      <c r="AR813" s="4"/>
      <c r="AS813" s="4"/>
      <c r="AT813" s="4"/>
      <c r="AU813" s="4"/>
      <c r="AV813" s="4"/>
      <c r="AW813" s="4"/>
      <c r="AX813" s="4">
        <v>0</v>
      </c>
      <c r="AY813" s="4">
        <v>0</v>
      </c>
      <c r="AZ813" s="4">
        <v>364.6475593248789</v>
      </c>
      <c r="BA813" s="7"/>
      <c r="BB813" s="4"/>
      <c r="BC813" s="4">
        <f>U813+AB813+AZ813</f>
        <v>978.12083251871275</v>
      </c>
      <c r="BD813" s="4"/>
      <c r="BE813" s="7">
        <f>AZ813/BC813</f>
        <v>0.37280420496299232</v>
      </c>
      <c r="BF813" s="7"/>
      <c r="BG813" s="6"/>
      <c r="BH813" s="4"/>
      <c r="BI813" s="4"/>
      <c r="BJ813" s="4"/>
      <c r="BK813" s="4"/>
      <c r="BL813" s="6"/>
      <c r="BM813" s="6"/>
      <c r="BN813" s="6"/>
      <c r="BO813" s="6"/>
      <c r="BP813" s="7">
        <f>U813/BC813</f>
        <v>0.37114370911700317</v>
      </c>
      <c r="BQ813" s="7">
        <f>AB813/BC813</f>
        <v>0.25605208592000445</v>
      </c>
      <c r="BR813" s="7">
        <f>AZ813/BC813</f>
        <v>0.37280420496299232</v>
      </c>
      <c r="BS813" s="4">
        <v>171.11673244215555</v>
      </c>
      <c r="BT813" s="4">
        <v>43.18951575340013</v>
      </c>
      <c r="BU813" s="4">
        <v>127.92721668875542</v>
      </c>
      <c r="BV813" s="4">
        <v>0</v>
      </c>
      <c r="BW813" s="4"/>
      <c r="BX813" s="4"/>
      <c r="BY813" s="4"/>
      <c r="BZ813" s="4"/>
      <c r="CA813" s="4">
        <v>0</v>
      </c>
      <c r="CB813" s="4"/>
      <c r="CC813" s="7"/>
      <c r="CD813" s="4"/>
      <c r="CE813" s="4"/>
      <c r="CF813" s="7"/>
      <c r="CG813" s="4"/>
      <c r="CH813" s="4"/>
      <c r="CI813" s="4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</row>
    <row r="814" spans="1:158" x14ac:dyDescent="0.25">
      <c r="A814" t="s">
        <v>101</v>
      </c>
      <c r="C814" s="5">
        <v>39928</v>
      </c>
      <c r="D814" s="4"/>
      <c r="E814" s="5"/>
      <c r="F814">
        <v>108</v>
      </c>
      <c r="G814" t="s">
        <v>77</v>
      </c>
      <c r="H814" s="6">
        <v>8.3000000000000007</v>
      </c>
      <c r="I814">
        <v>750</v>
      </c>
      <c r="J814" s="4">
        <f>1000000/H814/I814</f>
        <v>160.64257028112448</v>
      </c>
      <c r="K814" s="4"/>
      <c r="L814" s="7"/>
      <c r="M814" s="6">
        <v>22.9</v>
      </c>
      <c r="N814" s="6"/>
      <c r="O814" s="6"/>
      <c r="P814" s="7"/>
      <c r="Q814" s="7"/>
      <c r="R814" s="7"/>
      <c r="S814" s="7"/>
      <c r="T814" s="7"/>
      <c r="U814" s="4"/>
      <c r="V814" s="7"/>
      <c r="W814" s="7"/>
      <c r="X814" s="7"/>
      <c r="Y814" s="7"/>
      <c r="Z814" s="7"/>
      <c r="AA814" s="7"/>
      <c r="AB814" s="4"/>
      <c r="AC814" s="7"/>
      <c r="AD814" s="7"/>
      <c r="AE814" s="7"/>
      <c r="AF814" s="7"/>
      <c r="AG814" s="7"/>
      <c r="AH814" s="7"/>
      <c r="AI814" s="8"/>
      <c r="AJ814" s="7"/>
      <c r="AK814" s="7"/>
      <c r="AL814" s="7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7"/>
      <c r="BB814" s="4"/>
      <c r="BC814" s="4"/>
      <c r="BD814" s="4"/>
      <c r="BE814" s="7"/>
      <c r="BF814" s="7"/>
      <c r="BG814" s="6"/>
      <c r="BH814" s="4"/>
      <c r="BI814" s="4"/>
      <c r="BJ814" s="4"/>
      <c r="BK814" s="4"/>
      <c r="BL814" s="6"/>
      <c r="BM814" s="6"/>
      <c r="BN814" s="6"/>
      <c r="BO814" s="6"/>
      <c r="BP814" s="6"/>
      <c r="BQ814" s="6"/>
      <c r="BR814" s="6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7"/>
      <c r="CD814" s="4"/>
      <c r="CE814" s="4"/>
      <c r="CF814" s="7"/>
      <c r="CG814" s="4"/>
      <c r="CH814" s="4"/>
      <c r="CI814" s="4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</row>
    <row r="815" spans="1:158" x14ac:dyDescent="0.25">
      <c r="A815" t="s">
        <v>101</v>
      </c>
      <c r="C815" s="5">
        <v>39938</v>
      </c>
      <c r="D815" s="4">
        <v>7</v>
      </c>
      <c r="E815" t="s">
        <v>166</v>
      </c>
      <c r="F815">
        <v>118</v>
      </c>
      <c r="G815" t="s">
        <v>77</v>
      </c>
      <c r="H815" s="6">
        <v>8.3000000000000007</v>
      </c>
      <c r="I815">
        <v>750</v>
      </c>
      <c r="J815" s="4">
        <f>1000000/H815/I815</f>
        <v>160.64257028112448</v>
      </c>
      <c r="K815" s="4"/>
      <c r="L815" s="7"/>
      <c r="M815" s="7"/>
      <c r="N815" s="7"/>
      <c r="O815" s="7"/>
      <c r="P815" s="7"/>
      <c r="Q815" s="7"/>
      <c r="R815" s="7"/>
      <c r="S815" s="7"/>
      <c r="T815" s="7"/>
      <c r="U815" s="4">
        <v>369.77454348867496</v>
      </c>
      <c r="V815" s="7"/>
      <c r="W815" s="7"/>
      <c r="X815" s="7"/>
      <c r="Y815" s="7"/>
      <c r="Z815" s="7"/>
      <c r="AA815" s="7"/>
      <c r="AB815" s="4">
        <v>198.2298959517297</v>
      </c>
      <c r="AC815" s="7">
        <v>2.7846991244395367</v>
      </c>
      <c r="AD815" s="7"/>
      <c r="AE815" s="7"/>
      <c r="AF815" s="7"/>
      <c r="AG815" s="7"/>
      <c r="AH815" s="7"/>
      <c r="AI815" s="8">
        <f>AC815/AB815</f>
        <v>1.4047826192259262E-2</v>
      </c>
      <c r="AJ815" s="7"/>
      <c r="AK815" s="7"/>
      <c r="AL815" s="7"/>
      <c r="AM815" s="4">
        <v>0</v>
      </c>
      <c r="AN815" s="4"/>
      <c r="AO815" s="4"/>
      <c r="AP815" s="4"/>
      <c r="AQ815" s="4">
        <v>699.8290366761513</v>
      </c>
      <c r="AR815" s="4"/>
      <c r="AS815" s="4"/>
      <c r="AT815" s="4"/>
      <c r="AU815" s="4"/>
      <c r="AV815" s="4"/>
      <c r="AW815" s="4"/>
      <c r="AX815" s="4">
        <v>1.394415917843389</v>
      </c>
      <c r="AY815" s="4">
        <v>7.8319815099745327</v>
      </c>
      <c r="AZ815" s="4">
        <v>709.05543410396911</v>
      </c>
      <c r="BA815" s="7"/>
      <c r="BB815" s="4"/>
      <c r="BC815" s="4">
        <f>U815+AB815+AZ815</f>
        <v>1277.0598735443737</v>
      </c>
      <c r="BD815" s="4"/>
      <c r="BE815" s="7">
        <f>AZ815/BC815</f>
        <v>0.55522489492684834</v>
      </c>
      <c r="BF815" s="7"/>
      <c r="BG815" s="6"/>
      <c r="BH815" s="4"/>
      <c r="BI815" s="4"/>
      <c r="BJ815" s="4"/>
      <c r="BK815" s="4"/>
      <c r="BL815" s="6"/>
      <c r="BM815" s="6"/>
      <c r="BN815" s="6"/>
      <c r="BO815" s="6"/>
      <c r="BP815" s="7">
        <f>U815/BC815</f>
        <v>0.28955145420268857</v>
      </c>
      <c r="BQ815" s="7">
        <f>AB815/BC815</f>
        <v>0.15522365087046316</v>
      </c>
      <c r="BR815" s="7">
        <f>AZ815/BC815</f>
        <v>0.55522489492684834</v>
      </c>
      <c r="BS815" s="4">
        <v>169.89088849021306</v>
      </c>
      <c r="BT815" s="4">
        <v>0</v>
      </c>
      <c r="BU815" s="4">
        <v>167.14375439378495</v>
      </c>
      <c r="BV815" s="4">
        <v>1.2531170415959254</v>
      </c>
      <c r="BW815" s="4"/>
      <c r="BX815" s="4"/>
      <c r="BY815" s="4"/>
      <c r="BZ815" s="4"/>
      <c r="CA815" s="4">
        <v>1.4940170548322027</v>
      </c>
      <c r="CB815" s="4"/>
      <c r="CC815" s="7"/>
      <c r="CD815" s="4"/>
      <c r="CE815" s="4"/>
      <c r="CF815" s="7"/>
      <c r="CG815" s="4"/>
      <c r="CH815" s="4"/>
      <c r="CI815" s="4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</row>
    <row r="816" spans="1:158" x14ac:dyDescent="0.25">
      <c r="A816" t="s">
        <v>101</v>
      </c>
      <c r="C816" s="5">
        <v>39954</v>
      </c>
      <c r="D816" s="4"/>
      <c r="E816" s="5"/>
      <c r="F816">
        <v>134</v>
      </c>
      <c r="G816" t="s">
        <v>77</v>
      </c>
      <c r="H816" s="6">
        <v>8.3000000000000007</v>
      </c>
      <c r="I816">
        <v>750</v>
      </c>
      <c r="J816" s="4">
        <f>1000000/H816/I816</f>
        <v>160.64257028112448</v>
      </c>
      <c r="K816" s="4"/>
      <c r="L816" s="7"/>
      <c r="M816" s="7"/>
      <c r="N816" s="7"/>
      <c r="O816" s="7"/>
      <c r="P816" s="7"/>
      <c r="Q816" s="7"/>
      <c r="R816" s="7"/>
      <c r="S816" s="7"/>
      <c r="T816" s="7"/>
      <c r="U816" s="4"/>
      <c r="V816" s="7"/>
      <c r="W816" s="7"/>
      <c r="X816" s="7"/>
      <c r="Y816" s="7"/>
      <c r="Z816" s="7"/>
      <c r="AA816" s="7"/>
      <c r="AB816" s="4"/>
      <c r="AC816" s="7"/>
      <c r="AD816" s="7"/>
      <c r="AE816" s="7"/>
      <c r="AF816" s="7"/>
      <c r="AG816" s="7"/>
      <c r="AH816" s="7"/>
      <c r="AI816" s="8"/>
      <c r="AJ816" s="7"/>
      <c r="AK816" s="7"/>
      <c r="AL816" s="7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7"/>
      <c r="BB816" s="4"/>
      <c r="BC816" s="4"/>
      <c r="BD816" s="4"/>
      <c r="BE816" s="7"/>
      <c r="BF816" s="7"/>
      <c r="BG816" s="6"/>
      <c r="BH816" s="4"/>
      <c r="BI816" s="4"/>
      <c r="BJ816" s="4"/>
      <c r="BK816" s="4"/>
      <c r="BL816" s="6"/>
      <c r="BM816" s="6"/>
      <c r="BN816" s="6"/>
      <c r="BO816" s="6"/>
      <c r="BP816" s="6"/>
      <c r="BQ816" s="6"/>
      <c r="BR816" s="6"/>
      <c r="BS816" s="4"/>
      <c r="BT816" s="4"/>
      <c r="BU816" s="4"/>
      <c r="BV816" s="4"/>
      <c r="BW816" s="4"/>
      <c r="BX816" s="4"/>
      <c r="BY816" s="4"/>
      <c r="BZ816" s="4"/>
      <c r="CA816" s="4"/>
      <c r="CB816" s="4">
        <v>13.465000720149792</v>
      </c>
      <c r="CC816" s="7">
        <v>5.5884001034527353</v>
      </c>
      <c r="CD816" s="4"/>
      <c r="CE816" s="4"/>
      <c r="CF816" s="7"/>
      <c r="CG816" s="4"/>
      <c r="CH816" s="4"/>
      <c r="CI816" s="4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</row>
    <row r="817" spans="1:158" x14ac:dyDescent="0.25">
      <c r="A817" t="s">
        <v>101</v>
      </c>
      <c r="C817" s="5">
        <v>39960</v>
      </c>
      <c r="D817" s="4"/>
      <c r="E817" s="5"/>
      <c r="F817">
        <v>140</v>
      </c>
      <c r="G817" t="s">
        <v>77</v>
      </c>
      <c r="H817" s="6">
        <v>8.3000000000000007</v>
      </c>
      <c r="I817">
        <v>750</v>
      </c>
      <c r="J817" s="4">
        <f>1000000/H817/I817</f>
        <v>160.64257028112448</v>
      </c>
      <c r="K817" s="4"/>
      <c r="L817" s="7"/>
      <c r="M817" s="7"/>
      <c r="N817" s="7"/>
      <c r="O817" s="7"/>
      <c r="P817" s="7"/>
      <c r="Q817" s="7"/>
      <c r="R817" s="7"/>
      <c r="S817" s="7"/>
      <c r="T817" s="7"/>
      <c r="U817" s="4"/>
      <c r="V817" s="7"/>
      <c r="W817" s="7"/>
      <c r="X817" s="7"/>
      <c r="Y817" s="7"/>
      <c r="Z817" s="7"/>
      <c r="AA817" s="7"/>
      <c r="AB817" s="4"/>
      <c r="AC817" s="7"/>
      <c r="AD817" s="7"/>
      <c r="AE817" s="7"/>
      <c r="AF817" s="7"/>
      <c r="AG817" s="7"/>
      <c r="AH817" s="7"/>
      <c r="AI817" s="8"/>
      <c r="AJ817" s="7"/>
      <c r="AK817" s="7"/>
      <c r="AL817" s="7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7"/>
      <c r="BB817" s="4"/>
      <c r="BC817" s="4"/>
      <c r="BD817" s="4"/>
      <c r="BE817" s="7"/>
      <c r="BF817" s="7"/>
      <c r="BG817" s="6"/>
      <c r="BH817" s="4"/>
      <c r="BI817" s="4"/>
      <c r="BJ817" s="4"/>
      <c r="BK817" s="4"/>
      <c r="BL817" s="6"/>
      <c r="BM817" s="6"/>
      <c r="BN817" s="6"/>
      <c r="BO817" s="6"/>
      <c r="BP817" s="6"/>
      <c r="BQ817" s="6"/>
      <c r="BR817" s="6"/>
      <c r="BS817" s="4"/>
      <c r="BT817" s="4"/>
      <c r="BU817" s="4"/>
      <c r="BV817" s="4"/>
      <c r="BW817" s="4"/>
      <c r="BX817" s="4"/>
      <c r="BY817" s="4"/>
      <c r="BZ817" s="4"/>
      <c r="CA817" s="4"/>
      <c r="CB817" s="4">
        <v>21.208411349560709</v>
      </c>
      <c r="CC817" s="7">
        <v>5.0480754752493882</v>
      </c>
      <c r="CD817" s="4"/>
      <c r="CE817" s="4"/>
      <c r="CF817" s="7"/>
      <c r="CG817" s="4"/>
      <c r="CH817" s="4"/>
      <c r="CI817" s="4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</row>
    <row r="818" spans="1:158" x14ac:dyDescent="0.25">
      <c r="A818" t="s">
        <v>101</v>
      </c>
      <c r="C818" s="5">
        <v>39966</v>
      </c>
      <c r="D818" s="4"/>
      <c r="E818" s="5"/>
      <c r="F818">
        <v>146</v>
      </c>
      <c r="G818" t="s">
        <v>77</v>
      </c>
      <c r="H818" s="6">
        <v>8.3000000000000007</v>
      </c>
      <c r="I818">
        <v>750</v>
      </c>
      <c r="J818" s="4">
        <f>1000000/H818/I818</f>
        <v>160.64257028112448</v>
      </c>
      <c r="K818" s="4"/>
      <c r="L818" s="7"/>
      <c r="M818" s="7"/>
      <c r="N818" s="7"/>
      <c r="O818" s="7"/>
      <c r="P818" s="7"/>
      <c r="Q818" s="7"/>
      <c r="R818" s="7"/>
      <c r="S818" s="7"/>
      <c r="T818" s="7"/>
      <c r="U818" s="4">
        <v>444.86453718798896</v>
      </c>
      <c r="V818" s="7"/>
      <c r="W818" s="7"/>
      <c r="X818" s="7"/>
      <c r="Y818" s="7"/>
      <c r="Z818" s="7"/>
      <c r="AA818" s="7"/>
      <c r="AB818" s="4">
        <v>188.71526886813501</v>
      </c>
      <c r="AC818" s="7">
        <v>2.5933626682561988</v>
      </c>
      <c r="AD818" s="7"/>
      <c r="AE818" s="7"/>
      <c r="AF818" s="7"/>
      <c r="AG818" s="7"/>
      <c r="AH818" s="7"/>
      <c r="AI818" s="8">
        <f>AC818/AB818</f>
        <v>1.3742198412510615E-2</v>
      </c>
      <c r="AJ818" s="7"/>
      <c r="AK818" s="7"/>
      <c r="AL818" s="7"/>
      <c r="AM818" s="4">
        <v>0</v>
      </c>
      <c r="AN818" s="4"/>
      <c r="AO818" s="4"/>
      <c r="AP818" s="4"/>
      <c r="AQ818" s="4">
        <v>438.2278731772405</v>
      </c>
      <c r="AR818" s="4"/>
      <c r="AS818" s="4"/>
      <c r="AT818" s="4"/>
      <c r="AU818" s="4"/>
      <c r="AV818" s="4"/>
      <c r="AW818" s="4"/>
      <c r="AX818" s="4">
        <v>42.163132418256552</v>
      </c>
      <c r="AY818" s="4">
        <v>516.90887485692292</v>
      </c>
      <c r="AZ818" s="4">
        <v>997.29988045241987</v>
      </c>
      <c r="BA818" s="7"/>
      <c r="BB818" s="4"/>
      <c r="BC818" s="4">
        <f>U818+AB818+AZ818</f>
        <v>1630.8796865085437</v>
      </c>
      <c r="BD818" s="4"/>
      <c r="BE818" s="7">
        <f>AZ818/BC818</f>
        <v>0.61151039448377809</v>
      </c>
      <c r="BF818" s="7"/>
      <c r="BG818" s="6"/>
      <c r="BH818" s="4"/>
      <c r="BI818" s="4"/>
      <c r="BJ818" s="4"/>
      <c r="BK818" s="4"/>
      <c r="BL818" s="6"/>
      <c r="BM818" s="6"/>
      <c r="BN818" s="6"/>
      <c r="BO818" s="6"/>
      <c r="BP818" s="7">
        <f>U818/BC818</f>
        <v>0.27277581594039829</v>
      </c>
      <c r="BQ818" s="7">
        <f>AB818/BC818</f>
        <v>0.11571378957582373</v>
      </c>
      <c r="BR818" s="7">
        <f>AZ818/BC818</f>
        <v>0.61151039448377809</v>
      </c>
      <c r="BS818" s="4">
        <v>165.89384176877462</v>
      </c>
      <c r="BT818" s="4">
        <v>0</v>
      </c>
      <c r="BU818" s="4">
        <v>85.691017897242773</v>
      </c>
      <c r="BV818" s="4">
        <v>76.032632887297268</v>
      </c>
      <c r="BW818" s="4"/>
      <c r="BX818" s="4"/>
      <c r="BY818" s="4"/>
      <c r="BZ818" s="4"/>
      <c r="CA818" s="4">
        <v>4.1701909842345692</v>
      </c>
      <c r="CB818" s="4"/>
      <c r="CC818" s="7"/>
      <c r="CD818" s="4"/>
      <c r="CE818" s="4"/>
      <c r="CF818" s="7"/>
      <c r="CG818" s="4"/>
      <c r="CH818" s="4"/>
      <c r="CI818" s="4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</row>
    <row r="819" spans="1:158" x14ac:dyDescent="0.25">
      <c r="A819" t="s">
        <v>101</v>
      </c>
      <c r="C819" s="5">
        <v>39969</v>
      </c>
      <c r="D819" s="4"/>
      <c r="E819" s="5"/>
      <c r="F819">
        <v>149</v>
      </c>
      <c r="G819" t="s">
        <v>77</v>
      </c>
      <c r="H819" s="6">
        <v>8.3000000000000007</v>
      </c>
      <c r="I819">
        <v>750</v>
      </c>
      <c r="J819" s="4">
        <f>1000000/H819/I819</f>
        <v>160.64257028112448</v>
      </c>
      <c r="K819" s="4"/>
      <c r="L819" s="7"/>
      <c r="M819" s="7"/>
      <c r="N819" s="7"/>
      <c r="O819" s="7"/>
      <c r="P819" s="7"/>
      <c r="Q819" s="7"/>
      <c r="R819" s="7"/>
      <c r="S819" s="7"/>
      <c r="T819" s="7"/>
      <c r="U819" s="4"/>
      <c r="V819" s="7"/>
      <c r="W819" s="7"/>
      <c r="X819" s="7"/>
      <c r="Y819" s="7"/>
      <c r="Z819" s="7"/>
      <c r="AA819" s="7"/>
      <c r="AB819" s="4"/>
      <c r="AC819" s="7"/>
      <c r="AD819" s="7"/>
      <c r="AE819" s="7"/>
      <c r="AF819" s="7"/>
      <c r="AG819" s="7"/>
      <c r="AH819" s="7"/>
      <c r="AI819" s="8"/>
      <c r="AJ819" s="7"/>
      <c r="AK819" s="7"/>
      <c r="AL819" s="7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7"/>
      <c r="BB819" s="4"/>
      <c r="BC819" s="4"/>
      <c r="BD819" s="4"/>
      <c r="BE819" s="7"/>
      <c r="BF819" s="7"/>
      <c r="BG819" s="6"/>
      <c r="BH819" s="4"/>
      <c r="BI819" s="4"/>
      <c r="BJ819" s="4"/>
      <c r="BK819" s="4"/>
      <c r="BL819" s="6"/>
      <c r="BM819" s="6"/>
      <c r="BN819" s="6"/>
      <c r="BO819" s="6"/>
      <c r="BP819" s="6"/>
      <c r="BQ819" s="6"/>
      <c r="BR819" s="6"/>
      <c r="BS819" s="4"/>
      <c r="BT819" s="4"/>
      <c r="BU819" s="4"/>
      <c r="BV819" s="4"/>
      <c r="BW819" s="4"/>
      <c r="BX819" s="4"/>
      <c r="BY819" s="4"/>
      <c r="BZ819" s="4"/>
      <c r="CA819" s="4"/>
      <c r="CB819" s="4">
        <v>43.556459743626682</v>
      </c>
      <c r="CC819" s="7">
        <v>5.9175352597179227</v>
      </c>
      <c r="CD819" s="4"/>
      <c r="CE819" s="4"/>
      <c r="CF819" s="7"/>
      <c r="CG819" s="4"/>
      <c r="CH819" s="4"/>
      <c r="CI819" s="4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</row>
    <row r="820" spans="1:158" x14ac:dyDescent="0.25">
      <c r="A820" t="s">
        <v>101</v>
      </c>
      <c r="C820" s="5">
        <v>39974</v>
      </c>
      <c r="D820" s="4">
        <v>8</v>
      </c>
      <c r="E820" s="5" t="s">
        <v>165</v>
      </c>
      <c r="F820">
        <v>154</v>
      </c>
      <c r="G820" t="s">
        <v>77</v>
      </c>
      <c r="H820" s="6">
        <v>8.3000000000000007</v>
      </c>
      <c r="I820">
        <v>750</v>
      </c>
      <c r="J820" s="4">
        <f>1000000/H820/I820</f>
        <v>160.64257028112448</v>
      </c>
      <c r="K820" s="4"/>
      <c r="L820" s="7"/>
      <c r="M820" s="7"/>
      <c r="N820" s="7"/>
      <c r="O820" s="7"/>
      <c r="P820" s="7"/>
      <c r="Q820" s="7"/>
      <c r="R820" s="7"/>
      <c r="S820" s="7"/>
      <c r="T820" s="7"/>
      <c r="U820" s="4"/>
      <c r="V820" s="7"/>
      <c r="W820" s="7"/>
      <c r="X820" s="7"/>
      <c r="Y820" s="7"/>
      <c r="Z820" s="7"/>
      <c r="AA820" s="7"/>
      <c r="AB820" s="4"/>
      <c r="AC820" s="7"/>
      <c r="AD820" s="7"/>
      <c r="AE820" s="7"/>
      <c r="AF820" s="7"/>
      <c r="AG820" s="7"/>
      <c r="AH820" s="7"/>
      <c r="AI820" s="8"/>
      <c r="AJ820" s="7"/>
      <c r="AK820" s="7"/>
      <c r="AL820" s="7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7"/>
      <c r="BB820" s="4"/>
      <c r="BC820" s="4"/>
      <c r="BD820" s="4"/>
      <c r="BE820" s="7"/>
      <c r="BF820" s="7"/>
      <c r="BG820" s="6"/>
      <c r="BH820" s="4"/>
      <c r="BI820" s="4"/>
      <c r="BJ820" s="4"/>
      <c r="BK820" s="4"/>
      <c r="BL820" s="6"/>
      <c r="BM820" s="6"/>
      <c r="BN820" s="6"/>
      <c r="BO820" s="6"/>
      <c r="BP820" s="6"/>
      <c r="BQ820" s="6"/>
      <c r="BR820" s="6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7"/>
      <c r="CD820" s="4"/>
      <c r="CE820" s="4"/>
      <c r="CF820" s="7"/>
      <c r="CG820" s="4"/>
      <c r="CH820" s="4"/>
      <c r="CI820" s="4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</row>
    <row r="821" spans="1:158" x14ac:dyDescent="0.25">
      <c r="A821" t="s">
        <v>101</v>
      </c>
      <c r="C821" s="5">
        <v>39976</v>
      </c>
      <c r="D821" s="4"/>
      <c r="E821" s="5"/>
      <c r="F821">
        <v>156</v>
      </c>
      <c r="G821" t="s">
        <v>77</v>
      </c>
      <c r="H821" s="6">
        <v>8.3000000000000007</v>
      </c>
      <c r="I821">
        <v>750</v>
      </c>
      <c r="J821" s="4">
        <f>1000000/H821/I821</f>
        <v>160.64257028112448</v>
      </c>
      <c r="K821" s="4"/>
      <c r="L821" s="7"/>
      <c r="M821" s="7"/>
      <c r="N821" s="7"/>
      <c r="O821" s="7"/>
      <c r="P821" s="7"/>
      <c r="Q821" s="7"/>
      <c r="R821" s="7"/>
      <c r="S821" s="7"/>
      <c r="T821" s="7"/>
      <c r="U821" s="4"/>
      <c r="V821" s="7"/>
      <c r="W821" s="7"/>
      <c r="X821" s="7"/>
      <c r="Y821" s="7"/>
      <c r="Z821" s="7"/>
      <c r="AA821" s="7"/>
      <c r="AB821" s="4"/>
      <c r="AC821" s="7"/>
      <c r="AD821" s="7"/>
      <c r="AE821" s="7"/>
      <c r="AF821" s="7"/>
      <c r="AG821" s="7"/>
      <c r="AH821" s="7"/>
      <c r="AI821" s="8"/>
      <c r="AJ821" s="7"/>
      <c r="AK821" s="7"/>
      <c r="AL821" s="7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7"/>
      <c r="BB821" s="4"/>
      <c r="BC821" s="4"/>
      <c r="BD821" s="4"/>
      <c r="BE821" s="7"/>
      <c r="BF821" s="7"/>
      <c r="BG821" s="6"/>
      <c r="BH821" s="4"/>
      <c r="BI821" s="4"/>
      <c r="BJ821" s="4"/>
      <c r="BK821" s="4"/>
      <c r="BL821" s="6"/>
      <c r="BM821" s="6"/>
      <c r="BN821" s="6"/>
      <c r="BO821" s="6"/>
      <c r="BP821" s="6"/>
      <c r="BQ821" s="6"/>
      <c r="BR821" s="6"/>
      <c r="BS821" s="4"/>
      <c r="BT821" s="4"/>
      <c r="BU821" s="4"/>
      <c r="BV821" s="4"/>
      <c r="BW821" s="4"/>
      <c r="BX821" s="4"/>
      <c r="BY821" s="4"/>
      <c r="BZ821" s="4"/>
      <c r="CA821" s="4"/>
      <c r="CB821" s="4">
        <v>63.643237793461047</v>
      </c>
      <c r="CC821" s="7">
        <v>5.5074634303081771</v>
      </c>
      <c r="CD821" s="4"/>
      <c r="CE821" s="4"/>
      <c r="CF821" s="7"/>
      <c r="CG821" s="4"/>
      <c r="CH821" s="4"/>
      <c r="CI821" s="4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</row>
    <row r="822" spans="1:158" x14ac:dyDescent="0.25">
      <c r="A822" t="s">
        <v>101</v>
      </c>
      <c r="C822" s="5">
        <v>39983</v>
      </c>
      <c r="D822" s="4"/>
      <c r="E822" s="5"/>
      <c r="F822">
        <v>163</v>
      </c>
      <c r="G822" t="s">
        <v>77</v>
      </c>
      <c r="H822" s="6">
        <v>8.3000000000000007</v>
      </c>
      <c r="I822">
        <v>750</v>
      </c>
      <c r="J822" s="4">
        <f>1000000/H822/I822</f>
        <v>160.64257028112448</v>
      </c>
      <c r="K822" s="4"/>
      <c r="L822" s="7"/>
      <c r="M822" s="7"/>
      <c r="N822" s="7"/>
      <c r="O822" s="7"/>
      <c r="P822" s="7"/>
      <c r="Q822" s="7"/>
      <c r="R822" s="7"/>
      <c r="S822" s="7"/>
      <c r="T822" s="7"/>
      <c r="U822" s="4"/>
      <c r="V822" s="7"/>
      <c r="W822" s="7"/>
      <c r="X822" s="7"/>
      <c r="Y822" s="7"/>
      <c r="Z822" s="7"/>
      <c r="AA822" s="7"/>
      <c r="AB822" s="4"/>
      <c r="AC822" s="7"/>
      <c r="AD822" s="7"/>
      <c r="AE822" s="7"/>
      <c r="AF822" s="7"/>
      <c r="AG822" s="7"/>
      <c r="AH822" s="7"/>
      <c r="AI822" s="8"/>
      <c r="AJ822" s="7"/>
      <c r="AK822" s="7"/>
      <c r="AL822" s="7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7"/>
      <c r="BB822" s="4"/>
      <c r="BC822" s="4"/>
      <c r="BD822" s="4"/>
      <c r="BE822" s="7"/>
      <c r="BF822" s="7"/>
      <c r="BG822" s="6"/>
      <c r="BH822" s="4"/>
      <c r="BI822" s="4"/>
      <c r="BJ822" s="4"/>
      <c r="BK822" s="4"/>
      <c r="BL822" s="6"/>
      <c r="BM822" s="6"/>
      <c r="BN822" s="6"/>
      <c r="BO822" s="6"/>
      <c r="BP822" s="6"/>
      <c r="BQ822" s="6"/>
      <c r="BR822" s="6"/>
      <c r="BS822" s="4"/>
      <c r="BT822" s="4"/>
      <c r="BU822" s="4"/>
      <c r="BV822" s="4"/>
      <c r="BW822" s="4"/>
      <c r="BX822" s="4"/>
      <c r="BY822" s="4"/>
      <c r="BZ822" s="4"/>
      <c r="CA822" s="4"/>
      <c r="CB822" s="4">
        <v>78.769984156704595</v>
      </c>
      <c r="CC822" s="7">
        <v>5.0347504058441555</v>
      </c>
      <c r="CD822" s="4"/>
      <c r="CE822" s="4"/>
      <c r="CF822" s="7"/>
      <c r="CG822" s="4"/>
      <c r="CH822" s="4"/>
      <c r="CI822" s="4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</row>
    <row r="823" spans="1:158" x14ac:dyDescent="0.25">
      <c r="A823" t="s">
        <v>101</v>
      </c>
      <c r="C823" s="5">
        <v>39990</v>
      </c>
      <c r="D823" s="4"/>
      <c r="E823" s="5"/>
      <c r="F823">
        <v>170</v>
      </c>
      <c r="G823" t="s">
        <v>77</v>
      </c>
      <c r="H823" s="6">
        <v>8.3000000000000007</v>
      </c>
      <c r="I823">
        <v>750</v>
      </c>
      <c r="J823" s="4">
        <f>1000000/H823/I823</f>
        <v>160.64257028112448</v>
      </c>
      <c r="K823" s="4"/>
      <c r="L823" s="7"/>
      <c r="M823" s="7"/>
      <c r="N823" s="7"/>
      <c r="O823" s="7"/>
      <c r="P823" s="7"/>
      <c r="Q823" s="7"/>
      <c r="R823" s="7"/>
      <c r="S823" s="7"/>
      <c r="T823" s="7"/>
      <c r="U823" s="4"/>
      <c r="V823" s="7"/>
      <c r="W823" s="7"/>
      <c r="X823" s="7"/>
      <c r="Y823" s="7"/>
      <c r="Z823" s="7"/>
      <c r="AA823" s="7"/>
      <c r="AB823" s="4"/>
      <c r="AC823" s="7"/>
      <c r="AD823" s="7"/>
      <c r="AE823" s="7"/>
      <c r="AF823" s="7"/>
      <c r="AG823" s="7"/>
      <c r="AH823" s="7"/>
      <c r="AI823" s="8"/>
      <c r="AJ823" s="7"/>
      <c r="AK823" s="7"/>
      <c r="AL823" s="7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7"/>
      <c r="BB823" s="4"/>
      <c r="BC823" s="4"/>
      <c r="BD823" s="4"/>
      <c r="BE823" s="7"/>
      <c r="BF823" s="7"/>
      <c r="BG823" s="6"/>
      <c r="BH823" s="4"/>
      <c r="BI823" s="4"/>
      <c r="BJ823" s="4"/>
      <c r="BK823" s="4"/>
      <c r="BL823" s="6"/>
      <c r="BM823" s="6"/>
      <c r="BN823" s="6"/>
      <c r="BO823" s="6"/>
      <c r="BP823" s="6"/>
      <c r="BQ823" s="6"/>
      <c r="BR823" s="6"/>
      <c r="BS823" s="4"/>
      <c r="BT823" s="4"/>
      <c r="BU823" s="4"/>
      <c r="BV823" s="4"/>
      <c r="BW823" s="4"/>
      <c r="BX823" s="4"/>
      <c r="BY823" s="4"/>
      <c r="BZ823" s="4"/>
      <c r="CA823" s="4"/>
      <c r="CB823" s="4">
        <v>91.547241826299881</v>
      </c>
      <c r="CC823" s="7">
        <v>5.2113624338624334</v>
      </c>
      <c r="CD823" s="4"/>
      <c r="CE823" s="4"/>
      <c r="CF823" s="7"/>
      <c r="CG823" s="4"/>
      <c r="CH823" s="4"/>
      <c r="CI823" s="4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</row>
    <row r="824" spans="1:158" x14ac:dyDescent="0.25">
      <c r="A824" t="s">
        <v>101</v>
      </c>
      <c r="C824" s="5">
        <v>39991</v>
      </c>
      <c r="D824" s="4">
        <v>9</v>
      </c>
      <c r="E824" s="5" t="s">
        <v>70</v>
      </c>
      <c r="F824">
        <v>171</v>
      </c>
      <c r="G824" t="s">
        <v>77</v>
      </c>
      <c r="H824" s="6">
        <v>8.3000000000000007</v>
      </c>
      <c r="I824">
        <v>750</v>
      </c>
      <c r="J824" s="4">
        <f>1000000/H824/I824</f>
        <v>160.64257028112448</v>
      </c>
      <c r="K824" s="4"/>
      <c r="L824" s="7"/>
      <c r="M824" s="7"/>
      <c r="N824" s="7"/>
      <c r="O824" s="7"/>
      <c r="P824" s="7"/>
      <c r="Q824" s="7"/>
      <c r="R824" s="7"/>
      <c r="S824" s="7"/>
      <c r="T824" s="7"/>
      <c r="U824" s="4"/>
      <c r="V824" s="7"/>
      <c r="W824" s="7"/>
      <c r="X824" s="7"/>
      <c r="Y824" s="7"/>
      <c r="Z824" s="7"/>
      <c r="AA824" s="7"/>
      <c r="AB824" s="4"/>
      <c r="AC824" s="7"/>
      <c r="AD824" s="7"/>
      <c r="AE824" s="7"/>
      <c r="AF824" s="7"/>
      <c r="AG824" s="7"/>
      <c r="AH824" s="7"/>
      <c r="AI824" s="8"/>
      <c r="AJ824" s="7"/>
      <c r="AK824" s="7"/>
      <c r="AL824" s="7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>
        <v>763.428277160466</v>
      </c>
      <c r="AZ824" s="4"/>
      <c r="BA824" s="7"/>
      <c r="BB824" s="4"/>
      <c r="BC824" s="4"/>
      <c r="BD824" s="4"/>
      <c r="BE824" s="7"/>
      <c r="BF824" s="4">
        <f>BH824*(1/(BG824/100))</f>
        <v>763.428277160466</v>
      </c>
      <c r="BG824" s="6">
        <v>36.226446306457376</v>
      </c>
      <c r="BH824" s="4">
        <v>276.56293491384884</v>
      </c>
      <c r="BI824" s="4">
        <f>BF824-BH824</f>
        <v>486.86534224661716</v>
      </c>
      <c r="BJ824" s="4"/>
      <c r="BK824" s="4"/>
      <c r="BL824" s="6">
        <v>12.183389203253252</v>
      </c>
      <c r="BM824" s="6"/>
      <c r="BN824" s="6"/>
      <c r="BO824" s="6"/>
      <c r="BP824" s="6"/>
      <c r="BQ824" s="6"/>
      <c r="BR824" s="6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7"/>
      <c r="CD824" s="4"/>
      <c r="CE824" s="4"/>
      <c r="CF824" s="7"/>
      <c r="CG824" s="4"/>
      <c r="CH824" s="4"/>
      <c r="CI824" s="4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</row>
    <row r="825" spans="1:158" x14ac:dyDescent="0.25">
      <c r="A825" t="s">
        <v>101</v>
      </c>
      <c r="C825" s="5">
        <v>39995</v>
      </c>
      <c r="D825" s="4"/>
      <c r="E825" s="5"/>
      <c r="F825">
        <v>175</v>
      </c>
      <c r="G825" t="s">
        <v>77</v>
      </c>
      <c r="H825" s="6">
        <v>8.3000000000000007</v>
      </c>
      <c r="I825">
        <v>750</v>
      </c>
      <c r="J825" s="4">
        <f>1000000/H825/I825</f>
        <v>160.64257028112448</v>
      </c>
      <c r="K825" s="4"/>
      <c r="L825" s="7"/>
      <c r="M825" s="7"/>
      <c r="N825" s="7"/>
      <c r="O825" s="7"/>
      <c r="P825" s="7"/>
      <c r="Q825" s="7"/>
      <c r="R825" s="7"/>
      <c r="S825" s="7"/>
      <c r="T825" s="7"/>
      <c r="U825" s="4"/>
      <c r="V825" s="7"/>
      <c r="W825" s="7"/>
      <c r="X825" s="7"/>
      <c r="Y825" s="7"/>
      <c r="Z825" s="7"/>
      <c r="AA825" s="7"/>
      <c r="AB825" s="4"/>
      <c r="AC825" s="7"/>
      <c r="AD825" s="7"/>
      <c r="AE825" s="7"/>
      <c r="AF825" s="7"/>
      <c r="AG825" s="7"/>
      <c r="AH825" s="7"/>
      <c r="AI825" s="8"/>
      <c r="AJ825" s="7"/>
      <c r="AK825" s="7"/>
      <c r="AL825" s="7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7"/>
      <c r="BB825" s="4"/>
      <c r="BC825" s="4"/>
      <c r="BD825" s="4"/>
      <c r="BE825" s="7"/>
      <c r="BF825" s="7"/>
      <c r="BG825" s="6"/>
      <c r="BH825" s="4"/>
      <c r="BI825" s="4"/>
      <c r="BJ825" s="4"/>
      <c r="BK825" s="4"/>
      <c r="BL825" s="6"/>
      <c r="BM825" s="6"/>
      <c r="BN825" s="6"/>
      <c r="BO825" s="6"/>
      <c r="BP825" s="6"/>
      <c r="BQ825" s="6"/>
      <c r="BR825" s="6"/>
      <c r="BS825" s="4"/>
      <c r="BT825" s="4"/>
      <c r="BU825" s="4"/>
      <c r="BV825" s="4"/>
      <c r="BW825" s="4"/>
      <c r="BX825" s="4"/>
      <c r="BY825" s="4"/>
      <c r="BZ825" s="4"/>
      <c r="CA825" s="4"/>
      <c r="CB825" s="4">
        <v>100</v>
      </c>
      <c r="CC825" s="7">
        <v>4.6727263993316619</v>
      </c>
      <c r="CD825" s="4"/>
      <c r="CE825" s="4"/>
      <c r="CF825" s="7"/>
      <c r="CG825" s="4"/>
      <c r="CH825" s="4"/>
      <c r="CI825" s="4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</row>
    <row r="826" spans="1:158" x14ac:dyDescent="0.25">
      <c r="A826" t="s">
        <v>100</v>
      </c>
      <c r="C826" s="5">
        <v>39820</v>
      </c>
      <c r="D826" s="4">
        <v>1</v>
      </c>
      <c r="E826" s="5" t="s">
        <v>167</v>
      </c>
      <c r="F826" s="4">
        <v>0</v>
      </c>
      <c r="G826" t="s">
        <v>78</v>
      </c>
      <c r="H826" s="6">
        <v>8.3000000000000007</v>
      </c>
      <c r="I826">
        <v>750</v>
      </c>
      <c r="J826" s="4">
        <f>1000000/H826/I826</f>
        <v>160.64257028112448</v>
      </c>
      <c r="K826" s="4"/>
      <c r="L826" s="7"/>
      <c r="M826" s="7"/>
      <c r="N826" s="7"/>
      <c r="O826" s="7"/>
      <c r="P826" s="7"/>
      <c r="Q826" s="7"/>
      <c r="R826" s="7"/>
      <c r="S826" s="7"/>
      <c r="T826" s="7"/>
      <c r="U826" s="4"/>
      <c r="V826" s="7"/>
      <c r="W826" s="7"/>
      <c r="X826" s="7"/>
      <c r="Y826" s="7"/>
      <c r="Z826" s="7"/>
      <c r="AA826" s="7"/>
      <c r="AB826" s="4"/>
      <c r="AC826" s="7"/>
      <c r="AD826" s="7"/>
      <c r="AE826" s="7"/>
      <c r="AF826" s="7"/>
      <c r="AG826" s="7"/>
      <c r="AH826" s="7"/>
      <c r="AI826" s="8"/>
      <c r="AJ826" s="7"/>
      <c r="AK826" s="7"/>
      <c r="AL826" s="7"/>
      <c r="AM826" s="4">
        <v>0</v>
      </c>
      <c r="AN826" s="4"/>
      <c r="AO826" s="4"/>
      <c r="AP826" s="4"/>
      <c r="AQ826" s="4">
        <v>0</v>
      </c>
      <c r="AR826" s="4"/>
      <c r="AS826" s="4"/>
      <c r="AT826" s="4"/>
      <c r="AU826" s="4"/>
      <c r="AV826" s="4"/>
      <c r="AW826" s="4"/>
      <c r="AX826" s="4">
        <v>0</v>
      </c>
      <c r="AY826" s="4">
        <v>0</v>
      </c>
      <c r="AZ826" s="4"/>
      <c r="BA826" s="7"/>
      <c r="BB826" s="4"/>
      <c r="BC826" s="4"/>
      <c r="BD826" s="4"/>
      <c r="BE826" s="7"/>
      <c r="BF826" s="7"/>
      <c r="BG826" s="6"/>
      <c r="BH826" s="4"/>
      <c r="BI826" s="4"/>
      <c r="BJ826" s="4"/>
      <c r="BK826" s="4"/>
      <c r="BL826" s="6"/>
      <c r="BM826" s="6"/>
      <c r="BN826" s="6"/>
      <c r="BO826" s="6"/>
      <c r="BP826" s="6"/>
      <c r="BQ826" s="6"/>
      <c r="BR826" s="6"/>
      <c r="BS826" s="4">
        <v>0</v>
      </c>
      <c r="BT826" s="4">
        <v>0</v>
      </c>
      <c r="BU826" s="4">
        <v>0</v>
      </c>
      <c r="BV826" s="4">
        <v>0</v>
      </c>
      <c r="BW826" s="4"/>
      <c r="BX826" s="4"/>
      <c r="BY826" s="4"/>
      <c r="BZ826" s="4"/>
      <c r="CA826" s="4">
        <v>0</v>
      </c>
      <c r="CB826" s="4"/>
      <c r="CC826" s="7"/>
      <c r="CD826" s="4"/>
      <c r="CE826" s="4"/>
      <c r="CF826" s="7"/>
      <c r="CG826" s="4"/>
      <c r="CH826" s="4"/>
      <c r="CI826" s="4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</row>
    <row r="827" spans="1:158" x14ac:dyDescent="0.25">
      <c r="A827" t="s">
        <v>100</v>
      </c>
      <c r="C827" s="5">
        <v>39846</v>
      </c>
      <c r="D827" s="4">
        <v>4</v>
      </c>
      <c r="E827" t="s">
        <v>168</v>
      </c>
      <c r="F827">
        <v>26</v>
      </c>
      <c r="G827" t="s">
        <v>78</v>
      </c>
      <c r="H827" s="6">
        <v>8.3000000000000007</v>
      </c>
      <c r="I827">
        <v>750</v>
      </c>
      <c r="J827" s="4">
        <f>1000000/H827/I827</f>
        <v>160.64257028112448</v>
      </c>
      <c r="K827" s="4"/>
      <c r="L827" s="7"/>
      <c r="M827" s="7"/>
      <c r="N827" s="7"/>
      <c r="O827" s="7"/>
      <c r="P827" s="7"/>
      <c r="Q827" s="7"/>
      <c r="R827" s="7"/>
      <c r="S827" s="7"/>
      <c r="T827" s="7"/>
      <c r="U827" s="4"/>
      <c r="V827" s="7"/>
      <c r="W827" s="7"/>
      <c r="X827" s="7"/>
      <c r="Y827" s="7"/>
      <c r="Z827" s="7"/>
      <c r="AA827" s="7"/>
      <c r="AB827" s="4"/>
      <c r="AC827" s="7"/>
      <c r="AD827" s="7"/>
      <c r="AE827" s="7"/>
      <c r="AF827" s="7"/>
      <c r="AG827" s="7"/>
      <c r="AH827" s="7"/>
      <c r="AI827" s="8"/>
      <c r="AJ827" s="7"/>
      <c r="AK827" s="7"/>
      <c r="AL827" s="7"/>
      <c r="AM827" s="4">
        <v>0</v>
      </c>
      <c r="AN827" s="4"/>
      <c r="AO827" s="4"/>
      <c r="AP827" s="4"/>
      <c r="AQ827" s="4">
        <v>0</v>
      </c>
      <c r="AR827" s="4"/>
      <c r="AS827" s="4"/>
      <c r="AT827" s="4"/>
      <c r="AU827" s="4"/>
      <c r="AV827" s="4"/>
      <c r="AW827" s="4"/>
      <c r="AX827" s="4">
        <v>0</v>
      </c>
      <c r="AY827" s="4">
        <v>0</v>
      </c>
      <c r="AZ827" s="4"/>
      <c r="BA827" s="7"/>
      <c r="BB827" s="4"/>
      <c r="BC827" s="4"/>
      <c r="BD827" s="4"/>
      <c r="BE827" s="7"/>
      <c r="BF827" s="7"/>
      <c r="BG827" s="6"/>
      <c r="BH827" s="4"/>
      <c r="BI827" s="4"/>
      <c r="BJ827" s="4"/>
      <c r="BK827" s="4"/>
      <c r="BL827" s="6"/>
      <c r="BM827" s="6"/>
      <c r="BN827" s="6"/>
      <c r="BO827" s="6"/>
      <c r="BP827" s="6"/>
      <c r="BQ827" s="6"/>
      <c r="BR827" s="6"/>
      <c r="BS827" s="4">
        <v>0</v>
      </c>
      <c r="BT827" s="4">
        <v>0</v>
      </c>
      <c r="BU827" s="4">
        <v>0</v>
      </c>
      <c r="BV827" s="4">
        <v>0</v>
      </c>
      <c r="BW827" s="4"/>
      <c r="BX827" s="4"/>
      <c r="BY827" s="4"/>
      <c r="BZ827" s="4"/>
      <c r="CA827" s="4">
        <v>0</v>
      </c>
      <c r="CB827" s="4"/>
      <c r="CC827" s="7"/>
      <c r="CD827" s="4"/>
      <c r="CE827" s="4"/>
      <c r="CF827" s="7"/>
      <c r="CG827" s="4"/>
      <c r="CH827" s="4"/>
      <c r="CI827" s="4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</row>
    <row r="828" spans="1:158" x14ac:dyDescent="0.25">
      <c r="A828" t="s">
        <v>100</v>
      </c>
      <c r="C828" s="5">
        <v>39848</v>
      </c>
      <c r="D828" s="4"/>
      <c r="E828" s="5"/>
      <c r="F828">
        <v>28</v>
      </c>
      <c r="G828" t="s">
        <v>78</v>
      </c>
      <c r="H828" s="6">
        <v>8.3000000000000007</v>
      </c>
      <c r="I828">
        <v>750</v>
      </c>
      <c r="J828" s="4">
        <f>1000000/H828/I828</f>
        <v>160.64257028112448</v>
      </c>
      <c r="K828" s="4"/>
      <c r="L828" s="7"/>
      <c r="M828" s="6">
        <v>5.9</v>
      </c>
      <c r="N828" s="6"/>
      <c r="O828" s="6"/>
      <c r="P828" s="7"/>
      <c r="Q828" s="7"/>
      <c r="R828" s="7"/>
      <c r="S828" s="7"/>
      <c r="T828" s="7"/>
      <c r="U828" s="4"/>
      <c r="V828" s="7"/>
      <c r="W828" s="7"/>
      <c r="X828" s="7"/>
      <c r="Y828" s="7"/>
      <c r="Z828" s="7"/>
      <c r="AA828" s="7"/>
      <c r="AB828" s="4"/>
      <c r="AC828" s="7"/>
      <c r="AD828" s="7"/>
      <c r="AE828" s="7"/>
      <c r="AF828" s="7"/>
      <c r="AG828" s="7"/>
      <c r="AH828" s="7"/>
      <c r="AI828" s="8"/>
      <c r="AJ828" s="7"/>
      <c r="AK828" s="7"/>
      <c r="AL828" s="7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7"/>
      <c r="BB828" s="4"/>
      <c r="BC828" s="4"/>
      <c r="BD828" s="4"/>
      <c r="BE828" s="7"/>
      <c r="BF828" s="7"/>
      <c r="BG828" s="6"/>
      <c r="BH828" s="4"/>
      <c r="BI828" s="4"/>
      <c r="BJ828" s="4"/>
      <c r="BK828" s="4"/>
      <c r="BL828" s="6"/>
      <c r="BM828" s="6"/>
      <c r="BN828" s="6"/>
      <c r="BO828" s="6"/>
      <c r="BP828" s="6"/>
      <c r="BQ828" s="6"/>
      <c r="BR828" s="6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7"/>
      <c r="CD828" s="4"/>
      <c r="CE828" s="4"/>
      <c r="CF828" s="7"/>
      <c r="CG828" s="4"/>
      <c r="CH828" s="4"/>
      <c r="CI828" s="4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</row>
    <row r="829" spans="1:158" x14ac:dyDescent="0.25">
      <c r="A829" t="s">
        <v>100</v>
      </c>
      <c r="C829" s="5">
        <v>39854</v>
      </c>
      <c r="D829" s="4"/>
      <c r="E829" s="5"/>
      <c r="F829">
        <v>34</v>
      </c>
      <c r="G829" t="s">
        <v>78</v>
      </c>
      <c r="H829" s="6">
        <v>8.3000000000000007</v>
      </c>
      <c r="I829">
        <v>750</v>
      </c>
      <c r="J829" s="4">
        <f>1000000/H829/I829</f>
        <v>160.64257028112448</v>
      </c>
      <c r="K829" s="4"/>
      <c r="L829" s="7"/>
      <c r="M829" s="6">
        <v>7.85</v>
      </c>
      <c r="N829" s="6"/>
      <c r="O829" s="6"/>
      <c r="P829" s="7"/>
      <c r="Q829" s="7"/>
      <c r="R829" s="7"/>
      <c r="S829" s="7"/>
      <c r="T829" s="7"/>
      <c r="U829" s="4"/>
      <c r="V829" s="7"/>
      <c r="W829" s="7"/>
      <c r="X829" s="7"/>
      <c r="Y829" s="7"/>
      <c r="Z829" s="7"/>
      <c r="AA829" s="7"/>
      <c r="AB829" s="4"/>
      <c r="AC829" s="7"/>
      <c r="AD829" s="7"/>
      <c r="AE829" s="7"/>
      <c r="AF829" s="7"/>
      <c r="AG829" s="7"/>
      <c r="AH829" s="7"/>
      <c r="AI829" s="8"/>
      <c r="AJ829" s="7"/>
      <c r="AK829" s="7"/>
      <c r="AL829" s="7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7"/>
      <c r="BB829" s="4"/>
      <c r="BC829" s="4"/>
      <c r="BD829" s="4"/>
      <c r="BE829" s="7"/>
      <c r="BF829" s="7"/>
      <c r="BG829" s="6"/>
      <c r="BH829" s="4"/>
      <c r="BI829" s="4"/>
      <c r="BJ829" s="4"/>
      <c r="BK829" s="4"/>
      <c r="BL829" s="6"/>
      <c r="BM829" s="6"/>
      <c r="BN829" s="6"/>
      <c r="BO829" s="6"/>
      <c r="BP829" s="6"/>
      <c r="BQ829" s="6"/>
      <c r="BR829" s="6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7"/>
      <c r="CD829" s="4"/>
      <c r="CE829" s="4"/>
      <c r="CF829" s="7"/>
      <c r="CG829" s="4"/>
      <c r="CH829" s="4"/>
      <c r="CI829" s="4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</row>
    <row r="830" spans="1:158" x14ac:dyDescent="0.25">
      <c r="A830" t="s">
        <v>100</v>
      </c>
      <c r="C830" s="5">
        <v>39860</v>
      </c>
      <c r="D830" s="4"/>
      <c r="E830" s="5"/>
      <c r="F830">
        <v>40</v>
      </c>
      <c r="G830" t="s">
        <v>78</v>
      </c>
      <c r="H830" s="6">
        <v>8.3000000000000007</v>
      </c>
      <c r="I830">
        <v>750</v>
      </c>
      <c r="J830" s="4">
        <f>1000000/H830/I830</f>
        <v>160.64257028112448</v>
      </c>
      <c r="K830" s="4"/>
      <c r="L830" s="7"/>
      <c r="M830" s="6">
        <v>10.8</v>
      </c>
      <c r="N830" s="6"/>
      <c r="O830" s="6"/>
      <c r="P830" s="7"/>
      <c r="Q830" s="7"/>
      <c r="R830" s="7"/>
      <c r="S830" s="7"/>
      <c r="T830" s="7"/>
      <c r="U830" s="4"/>
      <c r="V830" s="7"/>
      <c r="W830" s="7"/>
      <c r="X830" s="7"/>
      <c r="Y830" s="7"/>
      <c r="Z830" s="7"/>
      <c r="AA830" s="7"/>
      <c r="AB830" s="4"/>
      <c r="AC830" s="7"/>
      <c r="AD830" s="7"/>
      <c r="AE830" s="7"/>
      <c r="AF830" s="7"/>
      <c r="AG830" s="7"/>
      <c r="AH830" s="7"/>
      <c r="AI830" s="8"/>
      <c r="AJ830" s="7"/>
      <c r="AK830" s="7"/>
      <c r="AL830" s="7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7"/>
      <c r="BB830" s="4"/>
      <c r="BC830" s="4"/>
      <c r="BD830" s="4"/>
      <c r="BE830" s="7"/>
      <c r="BF830" s="7"/>
      <c r="BG830" s="6"/>
      <c r="BH830" s="4"/>
      <c r="BI830" s="4"/>
      <c r="BJ830" s="4"/>
      <c r="BK830" s="4"/>
      <c r="BL830" s="6"/>
      <c r="BM830" s="6"/>
      <c r="BN830" s="6"/>
      <c r="BO830" s="6"/>
      <c r="BP830" s="6"/>
      <c r="BQ830" s="6"/>
      <c r="BR830" s="6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7"/>
      <c r="CD830" s="4"/>
      <c r="CE830" s="4"/>
      <c r="CF830" s="7"/>
      <c r="CG830" s="4"/>
      <c r="CH830" s="4"/>
      <c r="CI830" s="4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</row>
    <row r="831" spans="1:158" x14ac:dyDescent="0.25">
      <c r="A831" t="s">
        <v>100</v>
      </c>
      <c r="C831" s="5">
        <v>39864</v>
      </c>
      <c r="D831" s="4"/>
      <c r="E831" s="5"/>
      <c r="F831">
        <v>44</v>
      </c>
      <c r="G831" t="s">
        <v>78</v>
      </c>
      <c r="H831" s="6">
        <v>8.3000000000000007</v>
      </c>
      <c r="I831">
        <v>750</v>
      </c>
      <c r="J831" s="4">
        <f>1000000/H831/I831</f>
        <v>160.64257028112448</v>
      </c>
      <c r="K831" s="4"/>
      <c r="L831" s="7"/>
      <c r="M831" s="7"/>
      <c r="N831" s="7"/>
      <c r="O831" s="7"/>
      <c r="P831" s="7"/>
      <c r="Q831" s="7"/>
      <c r="R831" s="7"/>
      <c r="S831" s="7"/>
      <c r="T831" s="7"/>
      <c r="U831" s="4"/>
      <c r="V831" s="7"/>
      <c r="W831" s="7"/>
      <c r="X831" s="7"/>
      <c r="Y831" s="7"/>
      <c r="Z831" s="7"/>
      <c r="AA831" s="7"/>
      <c r="AB831" s="4"/>
      <c r="AC831" s="7">
        <v>0.58408997913411509</v>
      </c>
      <c r="AD831" s="7"/>
      <c r="AE831" s="7"/>
      <c r="AF831" s="7"/>
      <c r="AG831" s="7"/>
      <c r="AH831" s="7"/>
      <c r="AI831" s="8"/>
      <c r="AJ831" s="7"/>
      <c r="AK831" s="7"/>
      <c r="AL831" s="7"/>
      <c r="AM831" s="4">
        <v>0</v>
      </c>
      <c r="AN831" s="4"/>
      <c r="AO831" s="4"/>
      <c r="AP831" s="4"/>
      <c r="AQ831" s="4">
        <v>0</v>
      </c>
      <c r="AR831" s="4"/>
      <c r="AS831" s="4"/>
      <c r="AT831" s="4"/>
      <c r="AU831" s="4"/>
      <c r="AV831" s="4"/>
      <c r="AW831" s="4"/>
      <c r="AX831" s="4">
        <v>0</v>
      </c>
      <c r="AY831" s="4">
        <v>0</v>
      </c>
      <c r="AZ831" s="4"/>
      <c r="BA831" s="7"/>
      <c r="BB831" s="4"/>
      <c r="BC831" s="4"/>
      <c r="BD831" s="4"/>
      <c r="BE831" s="7"/>
      <c r="BF831" s="7"/>
      <c r="BG831" s="6"/>
      <c r="BH831" s="4"/>
      <c r="BI831" s="4"/>
      <c r="BJ831" s="4"/>
      <c r="BK831" s="4"/>
      <c r="BL831" s="6"/>
      <c r="BM831" s="6"/>
      <c r="BN831" s="6"/>
      <c r="BO831" s="6"/>
      <c r="BP831" s="6"/>
      <c r="BQ831" s="6"/>
      <c r="BR831" s="6"/>
      <c r="BS831" s="4">
        <v>0</v>
      </c>
      <c r="BT831" s="4">
        <v>0</v>
      </c>
      <c r="BU831" s="4">
        <v>0</v>
      </c>
      <c r="BV831" s="4">
        <v>0</v>
      </c>
      <c r="BW831" s="4"/>
      <c r="BX831" s="4"/>
      <c r="BY831" s="4"/>
      <c r="BZ831" s="4"/>
      <c r="CA831" s="4">
        <v>0</v>
      </c>
      <c r="CB831" s="4"/>
      <c r="CC831" s="7"/>
      <c r="CD831" s="4"/>
      <c r="CE831" s="4"/>
      <c r="CF831" s="7"/>
      <c r="CG831" s="4"/>
      <c r="CH831" s="4"/>
      <c r="CI831" s="4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</row>
    <row r="832" spans="1:158" x14ac:dyDescent="0.25">
      <c r="A832" t="s">
        <v>100</v>
      </c>
      <c r="C832" s="5">
        <v>39869</v>
      </c>
      <c r="D832" s="4"/>
      <c r="E832" s="5"/>
      <c r="F832">
        <v>49</v>
      </c>
      <c r="G832" t="s">
        <v>78</v>
      </c>
      <c r="H832" s="6">
        <v>8.3000000000000007</v>
      </c>
      <c r="I832">
        <v>750</v>
      </c>
      <c r="J832" s="4">
        <f>1000000/H832/I832</f>
        <v>160.64257028112448</v>
      </c>
      <c r="K832" s="4"/>
      <c r="L832" s="7"/>
      <c r="M832" s="6">
        <v>12.8</v>
      </c>
      <c r="N832" s="6"/>
      <c r="O832" s="6"/>
      <c r="P832" s="7"/>
      <c r="Q832" s="7"/>
      <c r="R832" s="7"/>
      <c r="S832" s="7"/>
      <c r="T832" s="7"/>
      <c r="U832" s="4"/>
      <c r="V832" s="7"/>
      <c r="W832" s="7"/>
      <c r="X832" s="7"/>
      <c r="Y832" s="7"/>
      <c r="Z832" s="7"/>
      <c r="AA832" s="7"/>
      <c r="AB832" s="4"/>
      <c r="AC832" s="7"/>
      <c r="AD832" s="7"/>
      <c r="AE832" s="7"/>
      <c r="AF832" s="7"/>
      <c r="AG832" s="7"/>
      <c r="AH832" s="7"/>
      <c r="AI832" s="8"/>
      <c r="AJ832" s="7"/>
      <c r="AK832" s="7"/>
      <c r="AL832" s="7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7"/>
      <c r="BB832" s="4"/>
      <c r="BC832" s="4"/>
      <c r="BD832" s="4"/>
      <c r="BE832" s="7"/>
      <c r="BF832" s="7"/>
      <c r="BG832" s="6"/>
      <c r="BH832" s="4"/>
      <c r="BI832" s="4"/>
      <c r="BJ832" s="4"/>
      <c r="BK832" s="4"/>
      <c r="BL832" s="6"/>
      <c r="BM832" s="6"/>
      <c r="BN832" s="6"/>
      <c r="BO832" s="6"/>
      <c r="BP832" s="6"/>
      <c r="BQ832" s="6"/>
      <c r="BR832" s="6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7"/>
      <c r="CD832" s="4"/>
      <c r="CE832" s="4"/>
      <c r="CF832" s="7"/>
      <c r="CG832" s="4"/>
      <c r="CH832" s="4"/>
      <c r="CI832" s="4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</row>
    <row r="833" spans="1:158" x14ac:dyDescent="0.25">
      <c r="A833" t="s">
        <v>100</v>
      </c>
      <c r="C833" s="5">
        <v>39874</v>
      </c>
      <c r="D833" s="4"/>
      <c r="E833" s="5"/>
      <c r="F833">
        <v>54</v>
      </c>
      <c r="G833" t="s">
        <v>78</v>
      </c>
      <c r="H833" s="6">
        <v>8.3000000000000007</v>
      </c>
      <c r="I833">
        <v>750</v>
      </c>
      <c r="J833" s="4">
        <f>1000000/H833/I833</f>
        <v>160.64257028112448</v>
      </c>
      <c r="K833" s="4"/>
      <c r="L833" s="7"/>
      <c r="M833" s="6">
        <v>12.65</v>
      </c>
      <c r="N833" s="6"/>
      <c r="O833" s="6"/>
      <c r="P833" s="7"/>
      <c r="Q833" s="7"/>
      <c r="R833" s="7"/>
      <c r="S833" s="7"/>
      <c r="T833" s="7"/>
      <c r="U833" s="4">
        <v>55.847505280508116</v>
      </c>
      <c r="V833" s="7"/>
      <c r="W833" s="7"/>
      <c r="X833" s="7"/>
      <c r="Y833" s="7"/>
      <c r="Z833" s="7"/>
      <c r="AA833" s="7"/>
      <c r="AB833" s="4">
        <v>75.842602359493569</v>
      </c>
      <c r="AC833" s="7">
        <v>0.92190112326612761</v>
      </c>
      <c r="AD833" s="7"/>
      <c r="AE833" s="7"/>
      <c r="AF833" s="7"/>
      <c r="AG833" s="7"/>
      <c r="AH833" s="7"/>
      <c r="AI833" s="8">
        <f>AC833/AB833</f>
        <v>1.2155452141480071E-2</v>
      </c>
      <c r="AJ833" s="7"/>
      <c r="AK833" s="7"/>
      <c r="AL833" s="7"/>
      <c r="AM833" s="4">
        <v>4.0907440612430248</v>
      </c>
      <c r="AN833" s="4"/>
      <c r="AO833" s="4"/>
      <c r="AP833" s="4"/>
      <c r="AQ833" s="4">
        <v>0</v>
      </c>
      <c r="AR833" s="4"/>
      <c r="AS833" s="4"/>
      <c r="AT833" s="4"/>
      <c r="AU833" s="4"/>
      <c r="AV833" s="4"/>
      <c r="AW833" s="4"/>
      <c r="AX833" s="4">
        <v>0</v>
      </c>
      <c r="AY833" s="4">
        <v>0</v>
      </c>
      <c r="AZ833" s="4">
        <v>4.0907440612430248</v>
      </c>
      <c r="BA833" s="7"/>
      <c r="BB833" s="4"/>
      <c r="BC833" s="4">
        <f>U833+AB833+AZ833</f>
        <v>135.7808517012447</v>
      </c>
      <c r="BD833" s="4"/>
      <c r="BE833" s="7">
        <f>AZ833/BC833</f>
        <v>3.0127547514901359E-2</v>
      </c>
      <c r="BF833" s="7"/>
      <c r="BG833" s="6"/>
      <c r="BH833" s="4"/>
      <c r="BI833" s="4"/>
      <c r="BJ833" s="4"/>
      <c r="BK833" s="4"/>
      <c r="BL833" s="6"/>
      <c r="BM833" s="6"/>
      <c r="BN833" s="6"/>
      <c r="BO833" s="6"/>
      <c r="BP833" s="7">
        <f>U833/BC833</f>
        <v>0.41130619362579945</v>
      </c>
      <c r="BQ833" s="7">
        <f>AB833/BC833</f>
        <v>0.55856625885929923</v>
      </c>
      <c r="BR833" s="7">
        <f>AZ833/BC833</f>
        <v>3.0127547514901359E-2</v>
      </c>
      <c r="BS833" s="4">
        <v>85.303940265104899</v>
      </c>
      <c r="BT833" s="4">
        <v>85.303940265104899</v>
      </c>
      <c r="BU833" s="4">
        <v>0</v>
      </c>
      <c r="BV833" s="4">
        <v>0</v>
      </c>
      <c r="BW833" s="4"/>
      <c r="BX833" s="4"/>
      <c r="BY833" s="4"/>
      <c r="BZ833" s="4"/>
      <c r="CA833" s="4">
        <v>0</v>
      </c>
      <c r="CB833" s="4"/>
      <c r="CC833" s="7"/>
      <c r="CD833" s="4"/>
      <c r="CE833" s="4"/>
      <c r="CF833" s="7"/>
      <c r="CG833" s="4"/>
      <c r="CH833" s="4"/>
      <c r="CI833" s="4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</row>
    <row r="834" spans="1:158" x14ac:dyDescent="0.25">
      <c r="A834" t="s">
        <v>100</v>
      </c>
      <c r="C834" s="5">
        <v>39877</v>
      </c>
      <c r="D834" s="4">
        <v>5</v>
      </c>
      <c r="E834" t="s">
        <v>164</v>
      </c>
      <c r="F834">
        <v>57</v>
      </c>
      <c r="G834" t="s">
        <v>78</v>
      </c>
      <c r="H834" s="6">
        <v>8.3000000000000007</v>
      </c>
      <c r="I834">
        <v>750</v>
      </c>
      <c r="J834" s="4">
        <f>1000000/H834/I834</f>
        <v>160.64257028112448</v>
      </c>
      <c r="K834" s="4"/>
      <c r="L834" s="7"/>
      <c r="M834" s="7"/>
      <c r="N834" s="7"/>
      <c r="O834" s="7"/>
      <c r="P834" s="7"/>
      <c r="Q834" s="7"/>
      <c r="R834" s="7"/>
      <c r="S834" s="7"/>
      <c r="T834" s="7"/>
      <c r="U834" s="4"/>
      <c r="V834" s="7"/>
      <c r="W834" s="7"/>
      <c r="X834" s="7"/>
      <c r="Y834" s="7"/>
      <c r="Z834" s="7"/>
      <c r="AA834" s="7"/>
      <c r="AB834" s="4"/>
      <c r="AC834" s="7"/>
      <c r="AD834" s="7"/>
      <c r="AE834" s="7"/>
      <c r="AF834" s="7"/>
      <c r="AG834" s="7"/>
      <c r="AH834" s="7"/>
      <c r="AI834" s="8"/>
      <c r="AJ834" s="7"/>
      <c r="AK834" s="7"/>
      <c r="AL834" s="7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7"/>
      <c r="BB834" s="4"/>
      <c r="BC834" s="4"/>
      <c r="BD834" s="4"/>
      <c r="BE834" s="7"/>
      <c r="BF834" s="7"/>
      <c r="BG834" s="6"/>
      <c r="BH834" s="4"/>
      <c r="BI834" s="4"/>
      <c r="BJ834" s="4"/>
      <c r="BK834" s="4"/>
      <c r="BL834" s="6"/>
      <c r="BM834" s="6"/>
      <c r="BN834" s="6"/>
      <c r="BO834" s="6"/>
      <c r="BP834" s="6"/>
      <c r="BQ834" s="6"/>
      <c r="BR834" s="6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7"/>
      <c r="CD834" s="4"/>
      <c r="CE834" s="4"/>
      <c r="CF834" s="7"/>
      <c r="CG834" s="4"/>
      <c r="CH834" s="4"/>
      <c r="CI834" s="4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</row>
    <row r="835" spans="1:158" x14ac:dyDescent="0.25">
      <c r="A835" t="s">
        <v>100</v>
      </c>
      <c r="C835" s="5">
        <v>39884</v>
      </c>
      <c r="D835" s="4"/>
      <c r="E835" s="5"/>
      <c r="F835">
        <v>64</v>
      </c>
      <c r="G835" t="s">
        <v>78</v>
      </c>
      <c r="H835" s="6">
        <v>8.3000000000000007</v>
      </c>
      <c r="I835">
        <v>750</v>
      </c>
      <c r="J835" s="4">
        <f>1000000/H835/I835</f>
        <v>160.64257028112448</v>
      </c>
      <c r="K835" s="4"/>
      <c r="L835" s="7"/>
      <c r="M835" s="6">
        <v>15.35</v>
      </c>
      <c r="N835" s="6"/>
      <c r="O835" s="6"/>
      <c r="P835" s="7"/>
      <c r="Q835" s="7"/>
      <c r="R835" s="7"/>
      <c r="S835" s="7"/>
      <c r="T835" s="7"/>
      <c r="U835" s="4"/>
      <c r="V835" s="7"/>
      <c r="W835" s="7"/>
      <c r="X835" s="7"/>
      <c r="Y835" s="7"/>
      <c r="Z835" s="7"/>
      <c r="AA835" s="7"/>
      <c r="AB835" s="4"/>
      <c r="AC835" s="7"/>
      <c r="AD835" s="7"/>
      <c r="AE835" s="7"/>
      <c r="AF835" s="7"/>
      <c r="AG835" s="7"/>
      <c r="AH835" s="7"/>
      <c r="AI835" s="8"/>
      <c r="AJ835" s="7"/>
      <c r="AK835" s="7"/>
      <c r="AL835" s="7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7"/>
      <c r="BB835" s="4"/>
      <c r="BC835" s="4"/>
      <c r="BD835" s="4"/>
      <c r="BE835" s="7"/>
      <c r="BF835" s="7"/>
      <c r="BG835" s="6"/>
      <c r="BH835" s="4"/>
      <c r="BI835" s="4"/>
      <c r="BJ835" s="4"/>
      <c r="BK835" s="4"/>
      <c r="BL835" s="6"/>
      <c r="BM835" s="6"/>
      <c r="BN835" s="6"/>
      <c r="BO835" s="6"/>
      <c r="BP835" s="6"/>
      <c r="BQ835" s="6"/>
      <c r="BR835" s="6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7"/>
      <c r="CD835" s="4"/>
      <c r="CE835" s="4"/>
      <c r="CF835" s="7"/>
      <c r="CG835" s="4"/>
      <c r="CH835" s="4"/>
      <c r="CI835" s="4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</row>
    <row r="836" spans="1:158" x14ac:dyDescent="0.25">
      <c r="A836" t="s">
        <v>100</v>
      </c>
      <c r="C836" s="5">
        <v>39890</v>
      </c>
      <c r="D836" s="4"/>
      <c r="E836" s="5"/>
      <c r="F836">
        <v>70</v>
      </c>
      <c r="G836" t="s">
        <v>78</v>
      </c>
      <c r="H836" s="6">
        <v>8.3000000000000007</v>
      </c>
      <c r="I836">
        <v>750</v>
      </c>
      <c r="J836" s="4">
        <f>1000000/H836/I836</f>
        <v>160.64257028112448</v>
      </c>
      <c r="K836" s="4"/>
      <c r="L836" s="7"/>
      <c r="M836" s="6">
        <v>15.05</v>
      </c>
      <c r="N836" s="6"/>
      <c r="O836" s="6"/>
      <c r="P836" s="7"/>
      <c r="Q836" s="7"/>
      <c r="R836" s="7"/>
      <c r="S836" s="7"/>
      <c r="T836" s="7"/>
      <c r="U836" s="4">
        <v>216.87094455850288</v>
      </c>
      <c r="V836" s="7"/>
      <c r="W836" s="7"/>
      <c r="X836" s="7"/>
      <c r="Y836" s="7"/>
      <c r="Z836" s="7"/>
      <c r="AA836" s="7"/>
      <c r="AB836" s="4">
        <v>186.35131021440114</v>
      </c>
      <c r="AC836" s="7">
        <v>2.8926603490285814</v>
      </c>
      <c r="AD836" s="7"/>
      <c r="AE836" s="7"/>
      <c r="AF836" s="7"/>
      <c r="AG836" s="7"/>
      <c r="AH836" s="7"/>
      <c r="AI836" s="8">
        <f>AC836/AB836</f>
        <v>1.5522618787603448E-2</v>
      </c>
      <c r="AJ836" s="7"/>
      <c r="AK836" s="7"/>
      <c r="AL836" s="7"/>
      <c r="AM836" s="4">
        <v>30.110681176124462</v>
      </c>
      <c r="AN836" s="4"/>
      <c r="AO836" s="4"/>
      <c r="AP836" s="4"/>
      <c r="AQ836" s="4">
        <v>14.579865220332755</v>
      </c>
      <c r="AR836" s="4"/>
      <c r="AS836" s="4"/>
      <c r="AT836" s="4"/>
      <c r="AU836" s="4"/>
      <c r="AV836" s="4"/>
      <c r="AW836" s="4"/>
      <c r="AX836" s="4">
        <v>0</v>
      </c>
      <c r="AY836" s="4">
        <v>0</v>
      </c>
      <c r="AZ836" s="4">
        <v>44.690546396457215</v>
      </c>
      <c r="BA836" s="7"/>
      <c r="BB836" s="4"/>
      <c r="BC836" s="4">
        <f>U836+AB836+AZ836</f>
        <v>447.91280116936122</v>
      </c>
      <c r="BD836" s="4"/>
      <c r="BE836" s="7">
        <f>AZ836/BC836</f>
        <v>9.9775104171580004E-2</v>
      </c>
      <c r="BF836" s="7"/>
      <c r="BG836" s="6"/>
      <c r="BH836" s="4"/>
      <c r="BI836" s="4"/>
      <c r="BJ836" s="4"/>
      <c r="BK836" s="4"/>
      <c r="BL836" s="6"/>
      <c r="BM836" s="6"/>
      <c r="BN836" s="6"/>
      <c r="BO836" s="6"/>
      <c r="BP836" s="7">
        <f>U836/BC836</f>
        <v>0.48418117096077673</v>
      </c>
      <c r="BQ836" s="7">
        <f>AB836/BC836</f>
        <v>0.41604372486764329</v>
      </c>
      <c r="BR836" s="7">
        <f>AZ836/BC836</f>
        <v>9.9775104171580004E-2</v>
      </c>
      <c r="BS836" s="4">
        <v>320.37773628782725</v>
      </c>
      <c r="BT836" s="4">
        <v>293.27713887811274</v>
      </c>
      <c r="BU836" s="4">
        <v>27.100597409714517</v>
      </c>
      <c r="BV836" s="4">
        <v>0</v>
      </c>
      <c r="BW836" s="4"/>
      <c r="BX836" s="4"/>
      <c r="BY836" s="4"/>
      <c r="BZ836" s="4"/>
      <c r="CA836" s="4">
        <v>0</v>
      </c>
      <c r="CB836" s="4"/>
      <c r="CC836" s="7"/>
      <c r="CD836" s="4"/>
      <c r="CE836" s="4"/>
      <c r="CF836" s="7"/>
      <c r="CG836" s="4"/>
      <c r="CH836" s="4"/>
      <c r="CI836" s="4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</row>
    <row r="837" spans="1:158" x14ac:dyDescent="0.25">
      <c r="A837" t="s">
        <v>100</v>
      </c>
      <c r="C837" s="5">
        <v>39895</v>
      </c>
      <c r="D837" s="4"/>
      <c r="E837" s="5"/>
      <c r="F837">
        <v>75</v>
      </c>
      <c r="G837" t="s">
        <v>78</v>
      </c>
      <c r="H837" s="6">
        <v>8.3000000000000007</v>
      </c>
      <c r="I837">
        <v>750</v>
      </c>
      <c r="J837" s="4">
        <f>1000000/H837/I837</f>
        <v>160.64257028112448</v>
      </c>
      <c r="K837" s="4"/>
      <c r="L837" s="7"/>
      <c r="M837" s="6">
        <v>17.55</v>
      </c>
      <c r="N837" s="6"/>
      <c r="O837" s="6"/>
      <c r="P837" s="7"/>
      <c r="Q837" s="7"/>
      <c r="R837" s="7"/>
      <c r="S837" s="7"/>
      <c r="T837" s="7"/>
      <c r="U837" s="4"/>
      <c r="V837" s="7"/>
      <c r="W837" s="7"/>
      <c r="X837" s="7"/>
      <c r="Y837" s="7"/>
      <c r="Z837" s="7"/>
      <c r="AA837" s="7"/>
      <c r="AB837" s="4"/>
      <c r="AC837" s="7"/>
      <c r="AD837" s="7"/>
      <c r="AE837" s="7"/>
      <c r="AF837" s="7"/>
      <c r="AG837" s="7"/>
      <c r="AH837" s="7"/>
      <c r="AI837" s="8"/>
      <c r="AJ837" s="7"/>
      <c r="AK837" s="7"/>
      <c r="AL837" s="7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7"/>
      <c r="BB837" s="4"/>
      <c r="BC837" s="4"/>
      <c r="BD837" s="4"/>
      <c r="BE837" s="7"/>
      <c r="BF837" s="7"/>
      <c r="BG837" s="6"/>
      <c r="BH837" s="4"/>
      <c r="BI837" s="4"/>
      <c r="BJ837" s="4"/>
      <c r="BK837" s="4"/>
      <c r="BL837" s="6"/>
      <c r="BM837" s="6"/>
      <c r="BN837" s="6"/>
      <c r="BO837" s="6"/>
      <c r="BP837" s="6"/>
      <c r="BQ837" s="6"/>
      <c r="BR837" s="6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7"/>
      <c r="CD837" s="4"/>
      <c r="CE837" s="4"/>
      <c r="CF837" s="7"/>
      <c r="CG837" s="4"/>
      <c r="CH837" s="4"/>
      <c r="CI837" s="4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</row>
    <row r="838" spans="1:158" x14ac:dyDescent="0.25">
      <c r="A838" t="s">
        <v>100</v>
      </c>
      <c r="C838" s="5">
        <v>39903</v>
      </c>
      <c r="D838" s="4">
        <v>6</v>
      </c>
      <c r="E838" s="5" t="s">
        <v>183</v>
      </c>
      <c r="F838">
        <v>83</v>
      </c>
      <c r="G838" t="s">
        <v>78</v>
      </c>
      <c r="H838" s="6">
        <v>8.3000000000000007</v>
      </c>
      <c r="I838">
        <v>750</v>
      </c>
      <c r="J838" s="4">
        <f>1000000/H838/I838</f>
        <v>160.64257028112448</v>
      </c>
      <c r="K838" s="4"/>
      <c r="L838" s="7"/>
      <c r="M838" s="6">
        <v>19.899999999999999</v>
      </c>
      <c r="N838" s="6"/>
      <c r="O838" s="6"/>
      <c r="P838" s="7"/>
      <c r="Q838" s="7"/>
      <c r="R838" s="7"/>
      <c r="S838" s="7"/>
      <c r="T838" s="7"/>
      <c r="U838" s="4">
        <v>388.01495885640225</v>
      </c>
      <c r="V838" s="7"/>
      <c r="W838" s="7"/>
      <c r="X838" s="7"/>
      <c r="Y838" s="7"/>
      <c r="Z838" s="7"/>
      <c r="AA838" s="7"/>
      <c r="AB838" s="4">
        <v>281.57968760367163</v>
      </c>
      <c r="AC838" s="7">
        <v>3.6152182675582591</v>
      </c>
      <c r="AD838" s="7"/>
      <c r="AE838" s="7"/>
      <c r="AF838" s="7"/>
      <c r="AG838" s="7"/>
      <c r="AH838" s="7"/>
      <c r="AI838" s="8">
        <f>AC838/AB838</f>
        <v>1.2839059160569644E-2</v>
      </c>
      <c r="AJ838" s="7"/>
      <c r="AK838" s="7"/>
      <c r="AL838" s="7"/>
      <c r="AM838" s="4">
        <v>37.230742326569015</v>
      </c>
      <c r="AN838" s="4"/>
      <c r="AO838" s="4"/>
      <c r="AP838" s="4"/>
      <c r="AQ838" s="4">
        <v>102.81034073562728</v>
      </c>
      <c r="AR838" s="4"/>
      <c r="AS838" s="4"/>
      <c r="AT838" s="4"/>
      <c r="AU838" s="4"/>
      <c r="AV838" s="4"/>
      <c r="AW838" s="4"/>
      <c r="AX838" s="4">
        <v>0</v>
      </c>
      <c r="AY838" s="4">
        <v>0</v>
      </c>
      <c r="AZ838" s="4">
        <v>140.04108306219629</v>
      </c>
      <c r="BA838" s="7"/>
      <c r="BB838" s="4"/>
      <c r="BC838" s="4">
        <f>U838+AB838+AZ838</f>
        <v>809.63572952227014</v>
      </c>
      <c r="BD838" s="4"/>
      <c r="BE838" s="7">
        <f>AZ838/BC838</f>
        <v>0.17296801259602054</v>
      </c>
      <c r="BF838" s="7"/>
      <c r="BG838" s="6"/>
      <c r="BH838" s="4"/>
      <c r="BI838" s="4"/>
      <c r="BJ838" s="4"/>
      <c r="BK838" s="4"/>
      <c r="BL838" s="6"/>
      <c r="BM838" s="6"/>
      <c r="BN838" s="6"/>
      <c r="BO838" s="6"/>
      <c r="BP838" s="7">
        <f>U838/BC838</f>
        <v>0.4792463384556318</v>
      </c>
      <c r="BQ838" s="7">
        <f>AB838/BC838</f>
        <v>0.34778564894834768</v>
      </c>
      <c r="BR838" s="7">
        <f>AZ838/BC838</f>
        <v>0.17296801259602054</v>
      </c>
      <c r="BS838" s="4">
        <v>392.82460976455582</v>
      </c>
      <c r="BT838" s="4">
        <v>269.20615404780585</v>
      </c>
      <c r="BU838" s="4">
        <v>123.61845571674999</v>
      </c>
      <c r="BV838" s="4">
        <v>0</v>
      </c>
      <c r="BW838" s="4"/>
      <c r="BX838" s="4"/>
      <c r="BY838" s="4"/>
      <c r="BZ838" s="4"/>
      <c r="CA838" s="4">
        <v>0</v>
      </c>
      <c r="CB838" s="4"/>
      <c r="CC838" s="7"/>
      <c r="CD838" s="4"/>
      <c r="CE838" s="4"/>
      <c r="CF838" s="7"/>
      <c r="CG838" s="4"/>
      <c r="CH838" s="4"/>
      <c r="CI838" s="4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</row>
    <row r="839" spans="1:158" x14ac:dyDescent="0.25">
      <c r="A839" t="s">
        <v>100</v>
      </c>
      <c r="C839" s="5">
        <v>39911</v>
      </c>
      <c r="D839" s="4"/>
      <c r="E839" s="5"/>
      <c r="F839">
        <v>91</v>
      </c>
      <c r="G839" t="s">
        <v>78</v>
      </c>
      <c r="H839" s="6">
        <v>8.3000000000000007</v>
      </c>
      <c r="I839">
        <v>750</v>
      </c>
      <c r="J839" s="4">
        <f>1000000/H839/I839</f>
        <v>160.64257028112448</v>
      </c>
      <c r="K839" s="4"/>
      <c r="L839" s="7"/>
      <c r="M839" s="6">
        <v>19.7</v>
      </c>
      <c r="N839" s="6"/>
      <c r="O839" s="6"/>
      <c r="P839" s="7"/>
      <c r="Q839" s="7"/>
      <c r="R839" s="7"/>
      <c r="S839" s="7"/>
      <c r="T839" s="7"/>
      <c r="U839" s="4"/>
      <c r="V839" s="7"/>
      <c r="W839" s="7"/>
      <c r="X839" s="7"/>
      <c r="Y839" s="7"/>
      <c r="Z839" s="7"/>
      <c r="AA839" s="7"/>
      <c r="AB839" s="4"/>
      <c r="AC839" s="7"/>
      <c r="AD839" s="7"/>
      <c r="AE839" s="7"/>
      <c r="AF839" s="7"/>
      <c r="AG839" s="7"/>
      <c r="AH839" s="7"/>
      <c r="AI839" s="8"/>
      <c r="AJ839" s="7"/>
      <c r="AK839" s="7"/>
      <c r="AL839" s="7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7"/>
      <c r="BB839" s="4"/>
      <c r="BC839" s="4"/>
      <c r="BD839" s="4"/>
      <c r="BE839" s="7"/>
      <c r="BF839" s="7"/>
      <c r="BG839" s="6"/>
      <c r="BH839" s="4"/>
      <c r="BI839" s="4"/>
      <c r="BJ839" s="4"/>
      <c r="BK839" s="4"/>
      <c r="BL839" s="6"/>
      <c r="BM839" s="6"/>
      <c r="BN839" s="6"/>
      <c r="BO839" s="6"/>
      <c r="BP839" s="6"/>
      <c r="BQ839" s="6"/>
      <c r="BR839" s="6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7"/>
      <c r="CD839" s="4"/>
      <c r="CE839" s="4"/>
      <c r="CF839" s="7"/>
      <c r="CG839" s="4"/>
      <c r="CH839" s="4"/>
      <c r="CI839" s="4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</row>
    <row r="840" spans="1:158" x14ac:dyDescent="0.25">
      <c r="A840" t="s">
        <v>100</v>
      </c>
      <c r="C840" s="5">
        <v>39919</v>
      </c>
      <c r="D840" s="4"/>
      <c r="E840" s="5"/>
      <c r="F840">
        <v>99</v>
      </c>
      <c r="G840" t="s">
        <v>78</v>
      </c>
      <c r="H840" s="6">
        <v>8.3000000000000007</v>
      </c>
      <c r="I840">
        <v>750</v>
      </c>
      <c r="J840" s="4">
        <f>1000000/H840/I840</f>
        <v>160.64257028112448</v>
      </c>
      <c r="K840" s="4"/>
      <c r="L840" s="7"/>
      <c r="M840" s="7"/>
      <c r="N840" s="7"/>
      <c r="O840" s="7"/>
      <c r="P840" s="7"/>
      <c r="Q840" s="7"/>
      <c r="R840" s="7"/>
      <c r="S840" s="7"/>
      <c r="T840" s="7"/>
      <c r="U840" s="4">
        <v>321.45193693921766</v>
      </c>
      <c r="V840" s="7"/>
      <c r="W840" s="7"/>
      <c r="X840" s="7"/>
      <c r="Y840" s="7"/>
      <c r="Z840" s="7"/>
      <c r="AA840" s="7"/>
      <c r="AB840" s="4">
        <v>223.07396414413955</v>
      </c>
      <c r="AC840" s="7">
        <v>2.6352314714640594</v>
      </c>
      <c r="AD840" s="7"/>
      <c r="AE840" s="7"/>
      <c r="AF840" s="7"/>
      <c r="AG840" s="7"/>
      <c r="AH840" s="7"/>
      <c r="AI840" s="8">
        <f>AC840/AB840</f>
        <v>1.1813263289485908E-2</v>
      </c>
      <c r="AJ840" s="7"/>
      <c r="AK840" s="7"/>
      <c r="AL840" s="7"/>
      <c r="AM840" s="4">
        <v>10.346901466857606</v>
      </c>
      <c r="AN840" s="4"/>
      <c r="AO840" s="4"/>
      <c r="AP840" s="4"/>
      <c r="AQ840" s="4">
        <v>296.90254785715314</v>
      </c>
      <c r="AR840" s="4"/>
      <c r="AS840" s="4"/>
      <c r="AT840" s="4"/>
      <c r="AU840" s="4"/>
      <c r="AV840" s="4"/>
      <c r="AW840" s="4"/>
      <c r="AX840" s="4">
        <v>0</v>
      </c>
      <c r="AY840" s="4">
        <v>0</v>
      </c>
      <c r="AZ840" s="4">
        <v>307.24944932401075</v>
      </c>
      <c r="BA840" s="7"/>
      <c r="BB840" s="4"/>
      <c r="BC840" s="4">
        <f>U840+AB840+AZ840</f>
        <v>851.77535040736802</v>
      </c>
      <c r="BD840" s="4"/>
      <c r="BE840" s="7">
        <f>AZ840/BC840</f>
        <v>0.36071653068742404</v>
      </c>
      <c r="BF840" s="7"/>
      <c r="BG840" s="6"/>
      <c r="BH840" s="4"/>
      <c r="BI840" s="4"/>
      <c r="BJ840" s="4"/>
      <c r="BK840" s="4"/>
      <c r="BL840" s="6"/>
      <c r="BM840" s="6"/>
      <c r="BN840" s="6"/>
      <c r="BO840" s="6"/>
      <c r="BP840" s="7">
        <f>U840/BC840</f>
        <v>0.3773905135731867</v>
      </c>
      <c r="BQ840" s="7">
        <f>AB840/BC840</f>
        <v>0.2618929557393892</v>
      </c>
      <c r="BR840" s="7">
        <f>AZ840/BC840</f>
        <v>0.36071653068742404</v>
      </c>
      <c r="BS840" s="4">
        <v>154.76115634887566</v>
      </c>
      <c r="BT840" s="4">
        <v>46.291685083351744</v>
      </c>
      <c r="BU840" s="4">
        <v>108.46947126552391</v>
      </c>
      <c r="BV840" s="4">
        <v>0</v>
      </c>
      <c r="BW840" s="4"/>
      <c r="BX840" s="4"/>
      <c r="BY840" s="4"/>
      <c r="BZ840" s="4"/>
      <c r="CA840" s="4">
        <v>0</v>
      </c>
      <c r="CB840" s="4"/>
      <c r="CC840" s="7"/>
      <c r="CD840" s="4"/>
      <c r="CE840" s="4"/>
      <c r="CF840" s="7"/>
      <c r="CG840" s="4"/>
      <c r="CH840" s="4"/>
      <c r="CI840" s="4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</row>
    <row r="841" spans="1:158" x14ac:dyDescent="0.25">
      <c r="A841" t="s">
        <v>100</v>
      </c>
      <c r="C841" s="5">
        <v>39928</v>
      </c>
      <c r="D841" s="4"/>
      <c r="E841" s="5"/>
      <c r="F841">
        <v>108</v>
      </c>
      <c r="G841" t="s">
        <v>78</v>
      </c>
      <c r="H841" s="6">
        <v>8.3000000000000007</v>
      </c>
      <c r="I841">
        <v>750</v>
      </c>
      <c r="J841" s="4">
        <f>1000000/H841/I841</f>
        <v>160.64257028112448</v>
      </c>
      <c r="K841" s="4"/>
      <c r="L841" s="7"/>
      <c r="M841" s="6">
        <v>23.9</v>
      </c>
      <c r="N841" s="6"/>
      <c r="O841" s="6"/>
      <c r="P841" s="7"/>
      <c r="Q841" s="7"/>
      <c r="R841" s="7"/>
      <c r="S841" s="7"/>
      <c r="T841" s="7"/>
      <c r="U841" s="4"/>
      <c r="V841" s="7"/>
      <c r="W841" s="7"/>
      <c r="X841" s="7"/>
      <c r="Y841" s="7"/>
      <c r="Z841" s="7"/>
      <c r="AA841" s="7"/>
      <c r="AB841" s="4"/>
      <c r="AC841" s="7"/>
      <c r="AD841" s="7"/>
      <c r="AE841" s="7"/>
      <c r="AF841" s="7"/>
      <c r="AG841" s="7"/>
      <c r="AH841" s="7"/>
      <c r="AI841" s="8"/>
      <c r="AJ841" s="7"/>
      <c r="AK841" s="7"/>
      <c r="AL841" s="7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7"/>
      <c r="BB841" s="4"/>
      <c r="BC841" s="4"/>
      <c r="BD841" s="4"/>
      <c r="BE841" s="7"/>
      <c r="BF841" s="7"/>
      <c r="BG841" s="6"/>
      <c r="BH841" s="4"/>
      <c r="BI841" s="4"/>
      <c r="BJ841" s="4"/>
      <c r="BK841" s="4"/>
      <c r="BL841" s="6"/>
      <c r="BM841" s="6"/>
      <c r="BN841" s="6"/>
      <c r="BO841" s="6"/>
      <c r="BP841" s="6"/>
      <c r="BQ841" s="6"/>
      <c r="BR841" s="6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7"/>
      <c r="CD841" s="4"/>
      <c r="CE841" s="4"/>
      <c r="CF841" s="7"/>
      <c r="CG841" s="4"/>
      <c r="CH841" s="4"/>
      <c r="CI841" s="4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</row>
    <row r="842" spans="1:158" x14ac:dyDescent="0.25">
      <c r="A842" t="s">
        <v>100</v>
      </c>
      <c r="C842" s="5">
        <v>39938</v>
      </c>
      <c r="D842" s="4">
        <v>7</v>
      </c>
      <c r="E842" t="s">
        <v>166</v>
      </c>
      <c r="F842">
        <v>118</v>
      </c>
      <c r="G842" t="s">
        <v>78</v>
      </c>
      <c r="H842" s="6">
        <v>8.3000000000000007</v>
      </c>
      <c r="I842">
        <v>750</v>
      </c>
      <c r="J842" s="4">
        <f>1000000/H842/I842</f>
        <v>160.64257028112448</v>
      </c>
      <c r="K842" s="4"/>
      <c r="L842" s="7"/>
      <c r="M842" s="7"/>
      <c r="N842" s="7"/>
      <c r="O842" s="7"/>
      <c r="P842" s="7"/>
      <c r="Q842" s="7"/>
      <c r="R842" s="7"/>
      <c r="S842" s="7"/>
      <c r="T842" s="7"/>
      <c r="U842" s="4">
        <v>352.405958569924</v>
      </c>
      <c r="V842" s="7"/>
      <c r="W842" s="7"/>
      <c r="X842" s="7"/>
      <c r="Y842" s="7"/>
      <c r="Z842" s="7"/>
      <c r="AA842" s="7"/>
      <c r="AB842" s="4">
        <v>187.09075915986162</v>
      </c>
      <c r="AC842" s="7">
        <v>2.9065834382867584</v>
      </c>
      <c r="AD842" s="7"/>
      <c r="AE842" s="7"/>
      <c r="AF842" s="7"/>
      <c r="AG842" s="7"/>
      <c r="AH842" s="7"/>
      <c r="AI842" s="8">
        <f>AC842/AB842</f>
        <v>1.5535686804302281E-2</v>
      </c>
      <c r="AJ842" s="7"/>
      <c r="AK842" s="7"/>
      <c r="AL842" s="7"/>
      <c r="AM842" s="4">
        <v>0</v>
      </c>
      <c r="AN842" s="4"/>
      <c r="AO842" s="4"/>
      <c r="AP842" s="4"/>
      <c r="AQ842" s="4">
        <v>534.74862234717727</v>
      </c>
      <c r="AR842" s="4"/>
      <c r="AS842" s="4"/>
      <c r="AT842" s="4"/>
      <c r="AU842" s="4"/>
      <c r="AV842" s="4"/>
      <c r="AW842" s="4"/>
      <c r="AX842" s="4">
        <v>12.926927132544218</v>
      </c>
      <c r="AY842" s="4">
        <v>16.169191718278888</v>
      </c>
      <c r="AZ842" s="4">
        <v>563.84474119800029</v>
      </c>
      <c r="BA842" s="7"/>
      <c r="BB842" s="4"/>
      <c r="BC842" s="4">
        <f>U842+AB842+AZ842</f>
        <v>1103.3414589277859</v>
      </c>
      <c r="BD842" s="4"/>
      <c r="BE842" s="7">
        <f>AZ842/BC842</f>
        <v>0.51103376623401597</v>
      </c>
      <c r="BF842" s="7"/>
      <c r="BG842" s="6"/>
      <c r="BH842" s="4"/>
      <c r="BI842" s="4"/>
      <c r="BJ842" s="4"/>
      <c r="BK842" s="4"/>
      <c r="BL842" s="6"/>
      <c r="BM842" s="6"/>
      <c r="BN842" s="6"/>
      <c r="BO842" s="6"/>
      <c r="BP842" s="7">
        <f>U842/BC842</f>
        <v>0.31939881866887149</v>
      </c>
      <c r="BQ842" s="7">
        <f>AB842/BC842</f>
        <v>0.16956741509711254</v>
      </c>
      <c r="BR842" s="7">
        <f>AZ842/BC842</f>
        <v>0.51103376623401597</v>
      </c>
      <c r="BS842" s="4">
        <v>141.42658216752386</v>
      </c>
      <c r="BT842" s="4">
        <v>0</v>
      </c>
      <c r="BU842" s="4">
        <v>134.11572205733677</v>
      </c>
      <c r="BV842" s="4">
        <v>3.8464585376827358</v>
      </c>
      <c r="BW842" s="4"/>
      <c r="BX842" s="4"/>
      <c r="BY842" s="4"/>
      <c r="BZ842" s="4"/>
      <c r="CA842" s="4">
        <v>3.4644015725043591</v>
      </c>
      <c r="CB842" s="4"/>
      <c r="CC842" s="7"/>
      <c r="CD842" s="4"/>
      <c r="CE842" s="4"/>
      <c r="CF842" s="7"/>
      <c r="CG842" s="4"/>
      <c r="CH842" s="4"/>
      <c r="CI842" s="4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</row>
    <row r="843" spans="1:158" x14ac:dyDescent="0.25">
      <c r="A843" t="s">
        <v>100</v>
      </c>
      <c r="C843" s="5">
        <v>39954</v>
      </c>
      <c r="D843" s="4"/>
      <c r="E843" s="5"/>
      <c r="F843">
        <v>134</v>
      </c>
      <c r="G843" t="s">
        <v>78</v>
      </c>
      <c r="H843" s="6">
        <v>8.3000000000000007</v>
      </c>
      <c r="I843">
        <v>750</v>
      </c>
      <c r="J843" s="4">
        <f>1000000/H843/I843</f>
        <v>160.64257028112448</v>
      </c>
      <c r="K843" s="4"/>
      <c r="L843" s="7"/>
      <c r="M843" s="7"/>
      <c r="N843" s="7"/>
      <c r="O843" s="7"/>
      <c r="P843" s="7"/>
      <c r="Q843" s="7"/>
      <c r="R843" s="7"/>
      <c r="S843" s="7"/>
      <c r="T843" s="7"/>
      <c r="U843" s="4"/>
      <c r="V843" s="7"/>
      <c r="W843" s="7"/>
      <c r="X843" s="7"/>
      <c r="Y843" s="7"/>
      <c r="Z843" s="7"/>
      <c r="AA843" s="7"/>
      <c r="AB843" s="4"/>
      <c r="AC843" s="7"/>
      <c r="AD843" s="7"/>
      <c r="AE843" s="7"/>
      <c r="AF843" s="7"/>
      <c r="AG843" s="7"/>
      <c r="AH843" s="7"/>
      <c r="AI843" s="8"/>
      <c r="AJ843" s="7"/>
      <c r="AK843" s="7"/>
      <c r="AL843" s="7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7"/>
      <c r="BB843" s="4"/>
      <c r="BC843" s="4"/>
      <c r="BD843" s="4"/>
      <c r="BE843" s="7"/>
      <c r="BF843" s="7"/>
      <c r="BG843" s="6"/>
      <c r="BH843" s="4"/>
      <c r="BI843" s="4"/>
      <c r="BJ843" s="4"/>
      <c r="BK843" s="4"/>
      <c r="BL843" s="6"/>
      <c r="BM843" s="6"/>
      <c r="BN843" s="6"/>
      <c r="BO843" s="6"/>
      <c r="BP843" s="6"/>
      <c r="BQ843" s="6"/>
      <c r="BR843" s="6"/>
      <c r="BS843" s="4"/>
      <c r="BT843" s="4"/>
      <c r="BU843" s="4"/>
      <c r="BV843" s="4"/>
      <c r="BW843" s="4"/>
      <c r="BX843" s="4"/>
      <c r="BY843" s="4"/>
      <c r="BZ843" s="4"/>
      <c r="CA843" s="4"/>
      <c r="CB843" s="4">
        <v>15.677834018613904</v>
      </c>
      <c r="CC843" s="7">
        <v>4.9498637423765786</v>
      </c>
      <c r="CD843" s="4"/>
      <c r="CE843" s="4"/>
      <c r="CF843" s="7"/>
      <c r="CG843" s="4"/>
      <c r="CH843" s="4"/>
      <c r="CI843" s="4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</row>
    <row r="844" spans="1:158" x14ac:dyDescent="0.25">
      <c r="A844" t="s">
        <v>100</v>
      </c>
      <c r="C844" s="5">
        <v>39960</v>
      </c>
      <c r="D844" s="4"/>
      <c r="E844" s="5"/>
      <c r="F844">
        <v>140</v>
      </c>
      <c r="G844" t="s">
        <v>78</v>
      </c>
      <c r="H844" s="6">
        <v>8.3000000000000007</v>
      </c>
      <c r="I844">
        <v>750</v>
      </c>
      <c r="J844" s="4">
        <f>1000000/H844/I844</f>
        <v>160.64257028112448</v>
      </c>
      <c r="K844" s="4"/>
      <c r="L844" s="7"/>
      <c r="M844" s="7"/>
      <c r="N844" s="7"/>
      <c r="O844" s="7"/>
      <c r="P844" s="7"/>
      <c r="Q844" s="7"/>
      <c r="R844" s="7"/>
      <c r="S844" s="7"/>
      <c r="T844" s="7"/>
      <c r="U844" s="4"/>
      <c r="V844" s="7"/>
      <c r="W844" s="7"/>
      <c r="X844" s="7"/>
      <c r="Y844" s="7"/>
      <c r="Z844" s="7"/>
      <c r="AA844" s="7"/>
      <c r="AB844" s="4"/>
      <c r="AC844" s="7"/>
      <c r="AD844" s="7"/>
      <c r="AE844" s="7"/>
      <c r="AF844" s="7"/>
      <c r="AG844" s="7"/>
      <c r="AH844" s="7"/>
      <c r="AI844" s="8"/>
      <c r="AJ844" s="7"/>
      <c r="AK844" s="7"/>
      <c r="AL844" s="7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7"/>
      <c r="BB844" s="4"/>
      <c r="BC844" s="4"/>
      <c r="BD844" s="4"/>
      <c r="BE844" s="7"/>
      <c r="BF844" s="7"/>
      <c r="BG844" s="6"/>
      <c r="BH844" s="4"/>
      <c r="BI844" s="4"/>
      <c r="BJ844" s="4"/>
      <c r="BK844" s="4"/>
      <c r="BL844" s="6"/>
      <c r="BM844" s="6"/>
      <c r="BN844" s="6"/>
      <c r="BO844" s="6"/>
      <c r="BP844" s="6"/>
      <c r="BQ844" s="6"/>
      <c r="BR844" s="6"/>
      <c r="BS844" s="4"/>
      <c r="BT844" s="4"/>
      <c r="BU844" s="4"/>
      <c r="BV844" s="4"/>
      <c r="BW844" s="4"/>
      <c r="BX844" s="4"/>
      <c r="BY844" s="4"/>
      <c r="BZ844" s="4"/>
      <c r="CA844" s="4"/>
      <c r="CB844" s="4">
        <v>24.65822559337381</v>
      </c>
      <c r="CC844" s="7">
        <v>5.723649267399268</v>
      </c>
      <c r="CD844" s="4"/>
      <c r="CE844" s="4"/>
      <c r="CF844" s="7"/>
      <c r="CG844" s="4"/>
      <c r="CH844" s="4"/>
      <c r="CI844" s="4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</row>
    <row r="845" spans="1:158" x14ac:dyDescent="0.25">
      <c r="A845" t="s">
        <v>100</v>
      </c>
      <c r="C845" s="5">
        <v>39966</v>
      </c>
      <c r="D845" s="4"/>
      <c r="E845" s="5"/>
      <c r="F845">
        <v>146</v>
      </c>
      <c r="G845" t="s">
        <v>78</v>
      </c>
      <c r="H845" s="6">
        <v>8.3000000000000007</v>
      </c>
      <c r="I845">
        <v>750</v>
      </c>
      <c r="J845" s="4">
        <f>1000000/H845/I845</f>
        <v>160.64257028112448</v>
      </c>
      <c r="K845" s="4"/>
      <c r="L845" s="7"/>
      <c r="M845" s="7"/>
      <c r="N845" s="7"/>
      <c r="O845" s="7"/>
      <c r="P845" s="7"/>
      <c r="Q845" s="7"/>
      <c r="R845" s="7"/>
      <c r="S845" s="7"/>
      <c r="T845" s="7"/>
      <c r="U845" s="4">
        <v>473.42247674480859</v>
      </c>
      <c r="V845" s="7"/>
      <c r="W845" s="7"/>
      <c r="X845" s="7"/>
      <c r="Y845" s="7"/>
      <c r="Z845" s="7"/>
      <c r="AA845" s="7"/>
      <c r="AB845" s="4">
        <v>181.6928461634225</v>
      </c>
      <c r="AC845" s="7">
        <v>2.5274893836766181</v>
      </c>
      <c r="AD845" s="7"/>
      <c r="AE845" s="7"/>
      <c r="AF845" s="7"/>
      <c r="AG845" s="7"/>
      <c r="AH845" s="7"/>
      <c r="AI845" s="8">
        <f>AC845/AB845</f>
        <v>1.3910780952835553E-2</v>
      </c>
      <c r="AJ845" s="7"/>
      <c r="AK845" s="7"/>
      <c r="AL845" s="7"/>
      <c r="AM845" s="4">
        <v>0</v>
      </c>
      <c r="AN845" s="4"/>
      <c r="AO845" s="4"/>
      <c r="AP845" s="4"/>
      <c r="AQ845" s="4">
        <v>534.97151277029013</v>
      </c>
      <c r="AR845" s="4"/>
      <c r="AS845" s="4"/>
      <c r="AT845" s="4"/>
      <c r="AU845" s="4"/>
      <c r="AV845" s="4"/>
      <c r="AW845" s="4"/>
      <c r="AX845" s="4">
        <v>42.383377784084487</v>
      </c>
      <c r="AY845" s="4">
        <v>482.27552110631211</v>
      </c>
      <c r="AZ845" s="4">
        <v>1059.6304116606868</v>
      </c>
      <c r="BA845" s="7"/>
      <c r="BB845" s="4"/>
      <c r="BC845" s="4">
        <f>U845+AB845+AZ845</f>
        <v>1714.7457345689179</v>
      </c>
      <c r="BD845" s="4"/>
      <c r="BE845" s="7">
        <f>AZ845/BC845</f>
        <v>0.61795191572648811</v>
      </c>
      <c r="BF845" s="7"/>
      <c r="BG845" s="6"/>
      <c r="BH845" s="4"/>
      <c r="BI845" s="4"/>
      <c r="BJ845" s="4"/>
      <c r="BK845" s="4"/>
      <c r="BL845" s="6"/>
      <c r="BM845" s="6"/>
      <c r="BN845" s="6"/>
      <c r="BO845" s="6"/>
      <c r="BP845" s="7">
        <f>U845/BC845</f>
        <v>0.27608902427964088</v>
      </c>
      <c r="BQ845" s="7">
        <f>AB845/BC845</f>
        <v>0.10595905999387108</v>
      </c>
      <c r="BR845" s="7">
        <f>AZ845/BC845</f>
        <v>0.61795191572648811</v>
      </c>
      <c r="BS845" s="4">
        <v>168.05654659316752</v>
      </c>
      <c r="BT845" s="4">
        <v>0</v>
      </c>
      <c r="BU845" s="4">
        <v>88.579214189272662</v>
      </c>
      <c r="BV845" s="4">
        <v>73.340493777255034</v>
      </c>
      <c r="BW845" s="4"/>
      <c r="BX845" s="4"/>
      <c r="BY845" s="4"/>
      <c r="BZ845" s="4"/>
      <c r="CA845" s="4">
        <v>6.1368386266398085</v>
      </c>
      <c r="CB845" s="4"/>
      <c r="CC845" s="7"/>
      <c r="CD845" s="4"/>
      <c r="CE845" s="4"/>
      <c r="CF845" s="7"/>
      <c r="CG845" s="4"/>
      <c r="CH845" s="4"/>
      <c r="CI845" s="4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</row>
    <row r="846" spans="1:158" x14ac:dyDescent="0.25">
      <c r="A846" t="s">
        <v>100</v>
      </c>
      <c r="C846" s="5">
        <v>39969</v>
      </c>
      <c r="D846" s="4"/>
      <c r="E846" s="5"/>
      <c r="F846">
        <v>149</v>
      </c>
      <c r="G846" t="s">
        <v>78</v>
      </c>
      <c r="H846" s="6">
        <v>8.3000000000000007</v>
      </c>
      <c r="I846">
        <v>750</v>
      </c>
      <c r="J846" s="4">
        <f>1000000/H846/I846</f>
        <v>160.64257028112448</v>
      </c>
      <c r="K846" s="4"/>
      <c r="L846" s="7"/>
      <c r="M846" s="7"/>
      <c r="N846" s="7"/>
      <c r="O846" s="7"/>
      <c r="P846" s="7"/>
      <c r="Q846" s="7"/>
      <c r="R846" s="7"/>
      <c r="S846" s="7"/>
      <c r="T846" s="7"/>
      <c r="U846" s="4"/>
      <c r="V846" s="7"/>
      <c r="W846" s="7"/>
      <c r="X846" s="7"/>
      <c r="Y846" s="7"/>
      <c r="Z846" s="7"/>
      <c r="AA846" s="7"/>
      <c r="AB846" s="4"/>
      <c r="AC846" s="7"/>
      <c r="AD846" s="7"/>
      <c r="AE846" s="7"/>
      <c r="AF846" s="7"/>
      <c r="AG846" s="7"/>
      <c r="AH846" s="7"/>
      <c r="AI846" s="8"/>
      <c r="AJ846" s="7"/>
      <c r="AK846" s="7"/>
      <c r="AL846" s="7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7"/>
      <c r="BB846" s="4"/>
      <c r="BC846" s="4"/>
      <c r="BD846" s="4"/>
      <c r="BE846" s="7"/>
      <c r="BF846" s="7"/>
      <c r="BG846" s="6"/>
      <c r="BH846" s="4"/>
      <c r="BI846" s="4"/>
      <c r="BJ846" s="4"/>
      <c r="BK846" s="4"/>
      <c r="BL846" s="6"/>
      <c r="BM846" s="6"/>
      <c r="BN846" s="6"/>
      <c r="BO846" s="6"/>
      <c r="BP846" s="6"/>
      <c r="BQ846" s="6"/>
      <c r="BR846" s="6"/>
      <c r="BS846" s="4"/>
      <c r="BT846" s="4"/>
      <c r="BU846" s="4"/>
      <c r="BV846" s="4"/>
      <c r="BW846" s="4"/>
      <c r="BX846" s="4"/>
      <c r="BY846" s="4"/>
      <c r="BZ846" s="4"/>
      <c r="CA846" s="4"/>
      <c r="CB846" s="4">
        <v>44.726803129035609</v>
      </c>
      <c r="CC846" s="7">
        <v>5.6266822689888736</v>
      </c>
      <c r="CD846" s="4"/>
      <c r="CE846" s="4"/>
      <c r="CF846" s="7"/>
      <c r="CG846" s="4"/>
      <c r="CH846" s="4"/>
      <c r="CI846" s="4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</row>
    <row r="847" spans="1:158" x14ac:dyDescent="0.25">
      <c r="A847" t="s">
        <v>100</v>
      </c>
      <c r="C847" s="5">
        <v>39974</v>
      </c>
      <c r="D847" s="4">
        <v>8</v>
      </c>
      <c r="E847" s="5" t="s">
        <v>165</v>
      </c>
      <c r="F847">
        <v>154</v>
      </c>
      <c r="G847" t="s">
        <v>78</v>
      </c>
      <c r="H847" s="6">
        <v>8.3000000000000007</v>
      </c>
      <c r="I847">
        <v>750</v>
      </c>
      <c r="J847" s="4">
        <f>1000000/H847/I847</f>
        <v>160.64257028112448</v>
      </c>
      <c r="K847" s="4"/>
      <c r="L847" s="7"/>
      <c r="M847" s="7"/>
      <c r="N847" s="7"/>
      <c r="O847" s="7"/>
      <c r="P847" s="7"/>
      <c r="Q847" s="7"/>
      <c r="R847" s="7"/>
      <c r="S847" s="7"/>
      <c r="T847" s="7"/>
      <c r="U847" s="4"/>
      <c r="V847" s="7"/>
      <c r="W847" s="7"/>
      <c r="X847" s="7"/>
      <c r="Y847" s="7"/>
      <c r="Z847" s="7"/>
      <c r="AA847" s="7"/>
      <c r="AB847" s="4"/>
      <c r="AC847" s="7"/>
      <c r="AD847" s="7"/>
      <c r="AE847" s="7"/>
      <c r="AF847" s="7"/>
      <c r="AG847" s="7"/>
      <c r="AH847" s="7"/>
      <c r="AI847" s="8"/>
      <c r="AJ847" s="7"/>
      <c r="AK847" s="7"/>
      <c r="AL847" s="7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7"/>
      <c r="BB847" s="4"/>
      <c r="BC847" s="4"/>
      <c r="BD847" s="4"/>
      <c r="BE847" s="7"/>
      <c r="BF847" s="7"/>
      <c r="BG847" s="6"/>
      <c r="BH847" s="4"/>
      <c r="BI847" s="4"/>
      <c r="BJ847" s="4"/>
      <c r="BK847" s="4"/>
      <c r="BL847" s="6"/>
      <c r="BM847" s="6"/>
      <c r="BN847" s="6"/>
      <c r="BO847" s="6"/>
      <c r="BP847" s="6"/>
      <c r="BQ847" s="6"/>
      <c r="BR847" s="6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7"/>
      <c r="CD847" s="4"/>
      <c r="CE847" s="4"/>
      <c r="CF847" s="7"/>
      <c r="CG847" s="4"/>
      <c r="CH847" s="4"/>
      <c r="CI847" s="4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</row>
    <row r="848" spans="1:158" x14ac:dyDescent="0.25">
      <c r="A848" t="s">
        <v>100</v>
      </c>
      <c r="C848" s="5">
        <v>39976</v>
      </c>
      <c r="D848" s="4"/>
      <c r="E848" s="5"/>
      <c r="F848">
        <v>156</v>
      </c>
      <c r="G848" t="s">
        <v>78</v>
      </c>
      <c r="H848" s="6">
        <v>8.3000000000000007</v>
      </c>
      <c r="I848">
        <v>750</v>
      </c>
      <c r="J848" s="4">
        <f>1000000/H848/I848</f>
        <v>160.64257028112448</v>
      </c>
      <c r="K848" s="4"/>
      <c r="L848" s="7"/>
      <c r="M848" s="7"/>
      <c r="N848" s="7"/>
      <c r="O848" s="7"/>
      <c r="P848" s="7"/>
      <c r="Q848" s="7"/>
      <c r="R848" s="7"/>
      <c r="S848" s="7"/>
      <c r="T848" s="7"/>
      <c r="U848" s="4"/>
      <c r="V848" s="7"/>
      <c r="W848" s="7"/>
      <c r="X848" s="7"/>
      <c r="Y848" s="7"/>
      <c r="Z848" s="7"/>
      <c r="AA848" s="7"/>
      <c r="AB848" s="4"/>
      <c r="AC848" s="7"/>
      <c r="AD848" s="7"/>
      <c r="AE848" s="7"/>
      <c r="AF848" s="7"/>
      <c r="AG848" s="7"/>
      <c r="AH848" s="7"/>
      <c r="AI848" s="8"/>
      <c r="AJ848" s="7"/>
      <c r="AK848" s="7"/>
      <c r="AL848" s="7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7"/>
      <c r="BB848" s="4"/>
      <c r="BC848" s="4"/>
      <c r="BD848" s="4"/>
      <c r="BE848" s="7"/>
      <c r="BF848" s="7"/>
      <c r="BG848" s="6"/>
      <c r="BH848" s="4"/>
      <c r="BI848" s="4"/>
      <c r="BJ848" s="4"/>
      <c r="BK848" s="4"/>
      <c r="BL848" s="6"/>
      <c r="BM848" s="6"/>
      <c r="BN848" s="6"/>
      <c r="BO848" s="6"/>
      <c r="BP848" s="6"/>
      <c r="BQ848" s="6"/>
      <c r="BR848" s="6"/>
      <c r="BS848" s="4"/>
      <c r="BT848" s="4"/>
      <c r="BU848" s="4"/>
      <c r="BV848" s="4"/>
      <c r="BW848" s="4"/>
      <c r="BX848" s="4"/>
      <c r="BY848" s="4"/>
      <c r="BZ848" s="4"/>
      <c r="CA848" s="4"/>
      <c r="CB848" s="4">
        <v>64.235776098799164</v>
      </c>
      <c r="CC848" s="7">
        <v>5.1791818612871241</v>
      </c>
      <c r="CD848" s="4"/>
      <c r="CE848" s="4"/>
      <c r="CF848" s="7"/>
      <c r="CG848" s="4"/>
      <c r="CH848" s="4"/>
      <c r="CI848" s="4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</row>
    <row r="849" spans="1:158" x14ac:dyDescent="0.25">
      <c r="A849" t="s">
        <v>100</v>
      </c>
      <c r="C849" s="5">
        <v>39983</v>
      </c>
      <c r="D849" s="4"/>
      <c r="E849" s="5"/>
      <c r="F849">
        <v>163</v>
      </c>
      <c r="G849" t="s">
        <v>78</v>
      </c>
      <c r="H849" s="6">
        <v>8.3000000000000007</v>
      </c>
      <c r="I849">
        <v>750</v>
      </c>
      <c r="J849" s="4">
        <f>1000000/H849/I849</f>
        <v>160.64257028112448</v>
      </c>
      <c r="K849" s="4"/>
      <c r="L849" s="7"/>
      <c r="M849" s="7"/>
      <c r="N849" s="7"/>
      <c r="O849" s="7"/>
      <c r="P849" s="7"/>
      <c r="Q849" s="7"/>
      <c r="R849" s="7"/>
      <c r="S849" s="7"/>
      <c r="T849" s="7"/>
      <c r="U849" s="4"/>
      <c r="V849" s="7"/>
      <c r="W849" s="7"/>
      <c r="X849" s="7"/>
      <c r="Y849" s="7"/>
      <c r="Z849" s="7"/>
      <c r="AA849" s="7"/>
      <c r="AB849" s="4"/>
      <c r="AC849" s="7"/>
      <c r="AD849" s="7"/>
      <c r="AE849" s="7"/>
      <c r="AF849" s="7"/>
      <c r="AG849" s="7"/>
      <c r="AH849" s="7"/>
      <c r="AI849" s="8"/>
      <c r="AJ849" s="7"/>
      <c r="AK849" s="7"/>
      <c r="AL849" s="7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7"/>
      <c r="BB849" s="4"/>
      <c r="BC849" s="4"/>
      <c r="BD849" s="4"/>
      <c r="BE849" s="7"/>
      <c r="BF849" s="7"/>
      <c r="BG849" s="6"/>
      <c r="BH849" s="4"/>
      <c r="BI849" s="4"/>
      <c r="BJ849" s="4"/>
      <c r="BK849" s="4"/>
      <c r="BL849" s="6"/>
      <c r="BM849" s="6"/>
      <c r="BN849" s="6"/>
      <c r="BO849" s="6"/>
      <c r="BP849" s="6"/>
      <c r="BQ849" s="6"/>
      <c r="BR849" s="6"/>
      <c r="BS849" s="4"/>
      <c r="BT849" s="4"/>
      <c r="BU849" s="4"/>
      <c r="BV849" s="4"/>
      <c r="BW849" s="4"/>
      <c r="BX849" s="4"/>
      <c r="BY849" s="4"/>
      <c r="BZ849" s="4"/>
      <c r="CA849" s="4"/>
      <c r="CB849" s="4">
        <v>76.432780655791248</v>
      </c>
      <c r="CC849" s="7">
        <v>4.8802112978664232</v>
      </c>
      <c r="CD849" s="4"/>
      <c r="CE849" s="4"/>
      <c r="CF849" s="7"/>
      <c r="CG849" s="4"/>
      <c r="CH849" s="4"/>
      <c r="CI849" s="4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</row>
    <row r="850" spans="1:158" x14ac:dyDescent="0.25">
      <c r="A850" t="s">
        <v>100</v>
      </c>
      <c r="C850" s="5">
        <v>39990</v>
      </c>
      <c r="D850" s="4"/>
      <c r="E850" s="5"/>
      <c r="F850">
        <v>170</v>
      </c>
      <c r="G850" t="s">
        <v>78</v>
      </c>
      <c r="H850" s="6">
        <v>8.3000000000000007</v>
      </c>
      <c r="I850">
        <v>750</v>
      </c>
      <c r="J850" s="4">
        <f>1000000/H850/I850</f>
        <v>160.64257028112448</v>
      </c>
      <c r="K850" s="4"/>
      <c r="L850" s="7"/>
      <c r="M850" s="7"/>
      <c r="N850" s="7"/>
      <c r="O850" s="7"/>
      <c r="P850" s="7"/>
      <c r="Q850" s="7"/>
      <c r="R850" s="7"/>
      <c r="S850" s="7"/>
      <c r="T850" s="7"/>
      <c r="U850" s="4"/>
      <c r="V850" s="7"/>
      <c r="W850" s="7"/>
      <c r="X850" s="7"/>
      <c r="Y850" s="7"/>
      <c r="Z850" s="7"/>
      <c r="AA850" s="7"/>
      <c r="AB850" s="4"/>
      <c r="AC850" s="7"/>
      <c r="AD850" s="7"/>
      <c r="AE850" s="7"/>
      <c r="AF850" s="7"/>
      <c r="AG850" s="7"/>
      <c r="AH850" s="7"/>
      <c r="AI850" s="8"/>
      <c r="AJ850" s="7"/>
      <c r="AK850" s="7"/>
      <c r="AL850" s="7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7"/>
      <c r="BB850" s="4"/>
      <c r="BC850" s="4"/>
      <c r="BD850" s="4"/>
      <c r="BE850" s="7"/>
      <c r="BF850" s="7"/>
      <c r="BG850" s="6"/>
      <c r="BH850" s="4"/>
      <c r="BI850" s="4"/>
      <c r="BJ850" s="4"/>
      <c r="BK850" s="4"/>
      <c r="BL850" s="6"/>
      <c r="BM850" s="6"/>
      <c r="BN850" s="6"/>
      <c r="BO850" s="6"/>
      <c r="BP850" s="6"/>
      <c r="BQ850" s="6"/>
      <c r="BR850" s="6"/>
      <c r="BS850" s="4"/>
      <c r="BT850" s="4"/>
      <c r="BU850" s="4"/>
      <c r="BV850" s="4"/>
      <c r="BW850" s="4"/>
      <c r="BX850" s="4"/>
      <c r="BY850" s="4"/>
      <c r="BZ850" s="4"/>
      <c r="CA850" s="4"/>
      <c r="CB850" s="4">
        <v>92.77115587287922</v>
      </c>
      <c r="CC850" s="7">
        <v>5.2715807671030799</v>
      </c>
      <c r="CD850" s="4"/>
      <c r="CE850" s="4"/>
      <c r="CF850" s="7"/>
      <c r="CG850" s="4"/>
      <c r="CH850" s="4"/>
      <c r="CI850" s="4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</row>
    <row r="851" spans="1:158" x14ac:dyDescent="0.25">
      <c r="A851" t="s">
        <v>100</v>
      </c>
      <c r="C851" s="5">
        <v>39994</v>
      </c>
      <c r="D851" s="4">
        <v>9</v>
      </c>
      <c r="E851" s="5" t="s">
        <v>70</v>
      </c>
      <c r="F851">
        <v>174</v>
      </c>
      <c r="G851" t="s">
        <v>78</v>
      </c>
      <c r="H851" s="6">
        <v>8.3000000000000007</v>
      </c>
      <c r="I851">
        <v>750</v>
      </c>
      <c r="J851" s="4">
        <f>1000000/H851/I851</f>
        <v>160.64257028112448</v>
      </c>
      <c r="K851" s="4"/>
      <c r="L851" s="7"/>
      <c r="M851" s="7"/>
      <c r="N851" s="7"/>
      <c r="O851" s="7"/>
      <c r="P851" s="7"/>
      <c r="Q851" s="7"/>
      <c r="R851" s="7"/>
      <c r="S851" s="7"/>
      <c r="T851" s="7"/>
      <c r="U851" s="4"/>
      <c r="V851" s="7"/>
      <c r="W851" s="7"/>
      <c r="X851" s="7"/>
      <c r="Y851" s="7"/>
      <c r="Z851" s="7"/>
      <c r="AA851" s="7"/>
      <c r="AB851" s="4"/>
      <c r="AC851" s="7"/>
      <c r="AD851" s="7"/>
      <c r="AE851" s="7"/>
      <c r="AF851" s="7"/>
      <c r="AG851" s="7"/>
      <c r="AH851" s="7"/>
      <c r="AI851" s="8"/>
      <c r="AJ851" s="7"/>
      <c r="AK851" s="7"/>
      <c r="AL851" s="7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>
        <v>747.32348471236548</v>
      </c>
      <c r="AZ851" s="4"/>
      <c r="BA851" s="7"/>
      <c r="BB851" s="4"/>
      <c r="BC851" s="4"/>
      <c r="BD851" s="4"/>
      <c r="BE851" s="7"/>
      <c r="BF851" s="4">
        <f>BH851*(1/(BG851/100))</f>
        <v>747.32348471236548</v>
      </c>
      <c r="BG851" s="6">
        <v>37.888805883427914</v>
      </c>
      <c r="BH851" s="4">
        <v>283.15194444393723</v>
      </c>
      <c r="BI851" s="4">
        <f>BF851-BH851</f>
        <v>464.17154026842826</v>
      </c>
      <c r="BJ851" s="4"/>
      <c r="BK851" s="4"/>
      <c r="BL851" s="6">
        <v>12.473653940261553</v>
      </c>
      <c r="BM851" s="6"/>
      <c r="BN851" s="6"/>
      <c r="BO851" s="6"/>
      <c r="BP851" s="6"/>
      <c r="BQ851" s="6"/>
      <c r="BR851" s="6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7"/>
      <c r="CD851" s="4"/>
      <c r="CE851" s="4"/>
      <c r="CF851" s="7"/>
      <c r="CG851" s="4"/>
      <c r="CH851" s="4"/>
      <c r="CI851" s="4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</row>
    <row r="852" spans="1:158" x14ac:dyDescent="0.25">
      <c r="A852" t="s">
        <v>100</v>
      </c>
      <c r="C852" s="5">
        <v>39995</v>
      </c>
      <c r="D852" s="4"/>
      <c r="E852" s="5"/>
      <c r="F852">
        <v>175</v>
      </c>
      <c r="G852" t="s">
        <v>78</v>
      </c>
      <c r="H852" s="6">
        <v>8.3000000000000007</v>
      </c>
      <c r="I852">
        <v>750</v>
      </c>
      <c r="J852" s="4">
        <f>1000000/H852/I852</f>
        <v>160.64257028112448</v>
      </c>
      <c r="K852" s="4"/>
      <c r="L852" s="7"/>
      <c r="M852" s="7"/>
      <c r="N852" s="7"/>
      <c r="O852" s="7"/>
      <c r="P852" s="7"/>
      <c r="Q852" s="7"/>
      <c r="R852" s="7"/>
      <c r="S852" s="7"/>
      <c r="T852" s="7"/>
      <c r="U852" s="4"/>
      <c r="V852" s="7"/>
      <c r="W852" s="7"/>
      <c r="X852" s="7"/>
      <c r="Y852" s="7"/>
      <c r="Z852" s="7"/>
      <c r="AA852" s="7"/>
      <c r="AB852" s="4"/>
      <c r="AC852" s="7"/>
      <c r="AD852" s="7"/>
      <c r="AE852" s="7"/>
      <c r="AF852" s="7"/>
      <c r="AG852" s="7"/>
      <c r="AH852" s="7"/>
      <c r="AI852" s="8"/>
      <c r="AJ852" s="7"/>
      <c r="AK852" s="7"/>
      <c r="AL852" s="7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7"/>
      <c r="BB852" s="4"/>
      <c r="BC852" s="4"/>
      <c r="BD852" s="4"/>
      <c r="BE852" s="7"/>
      <c r="BF852" s="7"/>
      <c r="BG852" s="6"/>
      <c r="BH852" s="4"/>
      <c r="BI852" s="4"/>
      <c r="BJ852" s="4"/>
      <c r="BK852" s="4"/>
      <c r="BL852" s="6"/>
      <c r="BM852" s="6"/>
      <c r="BN852" s="6"/>
      <c r="BO852" s="6"/>
      <c r="BP852" s="6"/>
      <c r="BQ852" s="6"/>
      <c r="BR852" s="6"/>
      <c r="BS852" s="4"/>
      <c r="BT852" s="4"/>
      <c r="BU852" s="4"/>
      <c r="BV852" s="4"/>
      <c r="BW852" s="4"/>
      <c r="BX852" s="4"/>
      <c r="BY852" s="4"/>
      <c r="BZ852" s="4"/>
      <c r="CA852" s="4"/>
      <c r="CB852" s="4">
        <v>100</v>
      </c>
      <c r="CC852" s="7">
        <v>4.5359999999999996</v>
      </c>
      <c r="CD852" s="4"/>
      <c r="CE852" s="4"/>
      <c r="CF852" s="7"/>
      <c r="CG852" s="4"/>
      <c r="CH852" s="4"/>
      <c r="CI852" s="4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</row>
    <row r="853" spans="1:158" x14ac:dyDescent="0.25">
      <c r="A853" t="s">
        <v>102</v>
      </c>
      <c r="C853" s="5">
        <v>39820</v>
      </c>
      <c r="D853" s="4">
        <v>1</v>
      </c>
      <c r="E853" s="5" t="s">
        <v>167</v>
      </c>
      <c r="F853" s="4">
        <v>0</v>
      </c>
      <c r="G853" t="s">
        <v>79</v>
      </c>
      <c r="H853" s="6">
        <v>8.3000000000000007</v>
      </c>
      <c r="I853">
        <v>750</v>
      </c>
      <c r="J853" s="4">
        <f>1000000/H853/I853</f>
        <v>160.64257028112448</v>
      </c>
      <c r="K853" s="4"/>
      <c r="L853" s="7"/>
      <c r="M853" s="7"/>
      <c r="N853" s="7"/>
      <c r="O853" s="7"/>
      <c r="P853" s="7"/>
      <c r="Q853" s="7"/>
      <c r="R853" s="7"/>
      <c r="S853" s="7"/>
      <c r="T853" s="7"/>
      <c r="U853" s="4"/>
      <c r="V853" s="7"/>
      <c r="W853" s="7"/>
      <c r="X853" s="7"/>
      <c r="Y853" s="7"/>
      <c r="Z853" s="7"/>
      <c r="AA853" s="7"/>
      <c r="AB853" s="4"/>
      <c r="AC853" s="7"/>
      <c r="AD853" s="7"/>
      <c r="AE853" s="7"/>
      <c r="AF853" s="7"/>
      <c r="AG853" s="7"/>
      <c r="AH853" s="7"/>
      <c r="AI853" s="8"/>
      <c r="AJ853" s="7"/>
      <c r="AK853" s="7"/>
      <c r="AL853" s="7"/>
      <c r="AM853" s="4">
        <v>0</v>
      </c>
      <c r="AN853" s="4"/>
      <c r="AO853" s="4"/>
      <c r="AP853" s="4"/>
      <c r="AQ853" s="4">
        <v>0</v>
      </c>
      <c r="AR853" s="4"/>
      <c r="AS853" s="4"/>
      <c r="AT853" s="4"/>
      <c r="AU853" s="4"/>
      <c r="AV853" s="4"/>
      <c r="AW853" s="4"/>
      <c r="AX853" s="4">
        <v>0</v>
      </c>
      <c r="AY853" s="4">
        <v>0</v>
      </c>
      <c r="AZ853" s="4"/>
      <c r="BA853" s="7"/>
      <c r="BB853" s="4"/>
      <c r="BC853" s="4"/>
      <c r="BD853" s="4"/>
      <c r="BE853" s="7"/>
      <c r="BF853" s="7"/>
      <c r="BG853" s="6"/>
      <c r="BH853" s="4"/>
      <c r="BI853" s="4"/>
      <c r="BJ853" s="4"/>
      <c r="BK853" s="4"/>
      <c r="BL853" s="6"/>
      <c r="BM853" s="6"/>
      <c r="BN853" s="6"/>
      <c r="BO853" s="6"/>
      <c r="BP853" s="6"/>
      <c r="BQ853" s="6"/>
      <c r="BR853" s="6"/>
      <c r="BS853" s="4">
        <v>0</v>
      </c>
      <c r="BT853" s="4">
        <v>0</v>
      </c>
      <c r="BU853" s="4">
        <v>0</v>
      </c>
      <c r="BV853" s="4">
        <v>0</v>
      </c>
      <c r="BW853" s="4"/>
      <c r="BX853" s="4"/>
      <c r="BY853" s="4"/>
      <c r="BZ853" s="4"/>
      <c r="CA853" s="4">
        <v>0</v>
      </c>
      <c r="CB853" s="4"/>
      <c r="CC853" s="7"/>
      <c r="CD853" s="4"/>
      <c r="CE853" s="4"/>
      <c r="CF853" s="7"/>
      <c r="CG853" s="4"/>
      <c r="CH853" s="4"/>
      <c r="CI853" s="4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</row>
    <row r="854" spans="1:158" x14ac:dyDescent="0.25">
      <c r="A854" t="s">
        <v>102</v>
      </c>
      <c r="C854" s="5">
        <v>39846</v>
      </c>
      <c r="D854" s="4">
        <v>4</v>
      </c>
      <c r="E854" t="s">
        <v>168</v>
      </c>
      <c r="F854">
        <v>26</v>
      </c>
      <c r="G854" t="s">
        <v>79</v>
      </c>
      <c r="H854" s="6">
        <v>8.3000000000000007</v>
      </c>
      <c r="I854">
        <v>750</v>
      </c>
      <c r="J854" s="4">
        <f>1000000/H854/I854</f>
        <v>160.64257028112448</v>
      </c>
      <c r="K854" s="4"/>
      <c r="L854" s="7"/>
      <c r="M854" s="7"/>
      <c r="N854" s="7"/>
      <c r="O854" s="7"/>
      <c r="P854" s="7"/>
      <c r="Q854" s="7"/>
      <c r="R854" s="7"/>
      <c r="S854" s="7"/>
      <c r="T854" s="7"/>
      <c r="U854" s="4"/>
      <c r="V854" s="7"/>
      <c r="W854" s="7"/>
      <c r="X854" s="7"/>
      <c r="Y854" s="7"/>
      <c r="Z854" s="7"/>
      <c r="AA854" s="7"/>
      <c r="AB854" s="4"/>
      <c r="AC854" s="7"/>
      <c r="AD854" s="7"/>
      <c r="AE854" s="7"/>
      <c r="AF854" s="7"/>
      <c r="AG854" s="7"/>
      <c r="AH854" s="7"/>
      <c r="AI854" s="8"/>
      <c r="AJ854" s="7"/>
      <c r="AK854" s="7"/>
      <c r="AL854" s="7"/>
      <c r="AM854" s="4">
        <v>0</v>
      </c>
      <c r="AN854" s="4"/>
      <c r="AO854" s="4"/>
      <c r="AP854" s="4"/>
      <c r="AQ854" s="4">
        <v>0</v>
      </c>
      <c r="AR854" s="4"/>
      <c r="AS854" s="4"/>
      <c r="AT854" s="4"/>
      <c r="AU854" s="4"/>
      <c r="AV854" s="4"/>
      <c r="AW854" s="4"/>
      <c r="AX854" s="4">
        <v>0</v>
      </c>
      <c r="AY854" s="4">
        <v>0</v>
      </c>
      <c r="AZ854" s="4"/>
      <c r="BA854" s="7"/>
      <c r="BB854" s="4"/>
      <c r="BC854" s="4"/>
      <c r="BD854" s="4"/>
      <c r="BE854" s="7"/>
      <c r="BF854" s="7"/>
      <c r="BG854" s="6"/>
      <c r="BH854" s="4"/>
      <c r="BI854" s="4"/>
      <c r="BJ854" s="4"/>
      <c r="BK854" s="4"/>
      <c r="BL854" s="6"/>
      <c r="BM854" s="6"/>
      <c r="BN854" s="6"/>
      <c r="BO854" s="6"/>
      <c r="BP854" s="6"/>
      <c r="BQ854" s="6"/>
      <c r="BR854" s="6"/>
      <c r="BS854" s="4">
        <v>0</v>
      </c>
      <c r="BT854" s="4">
        <v>0</v>
      </c>
      <c r="BU854" s="4">
        <v>0</v>
      </c>
      <c r="BV854" s="4">
        <v>0</v>
      </c>
      <c r="BW854" s="4"/>
      <c r="BX854" s="4"/>
      <c r="BY854" s="4"/>
      <c r="BZ854" s="4"/>
      <c r="CA854" s="4">
        <v>0</v>
      </c>
      <c r="CB854" s="4"/>
      <c r="CC854" s="7"/>
      <c r="CD854" s="4"/>
      <c r="CE854" s="4"/>
      <c r="CF854" s="7"/>
      <c r="CG854" s="4"/>
      <c r="CH854" s="4"/>
      <c r="CI854" s="4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</row>
    <row r="855" spans="1:158" x14ac:dyDescent="0.25">
      <c r="A855" t="s">
        <v>102</v>
      </c>
      <c r="C855" s="5">
        <v>39848</v>
      </c>
      <c r="D855" s="4"/>
      <c r="E855" s="5"/>
      <c r="F855">
        <v>28</v>
      </c>
      <c r="G855" t="s">
        <v>79</v>
      </c>
      <c r="H855" s="6">
        <v>8.3000000000000007</v>
      </c>
      <c r="I855">
        <v>750</v>
      </c>
      <c r="J855" s="4">
        <f>1000000/H855/I855</f>
        <v>160.64257028112448</v>
      </c>
      <c r="K855" s="4"/>
      <c r="L855" s="7"/>
      <c r="M855" s="6">
        <v>6.7</v>
      </c>
      <c r="N855" s="6"/>
      <c r="O855" s="6"/>
      <c r="P855" s="7"/>
      <c r="Q855" s="7"/>
      <c r="R855" s="7"/>
      <c r="S855" s="7"/>
      <c r="T855" s="7"/>
      <c r="U855" s="4"/>
      <c r="V855" s="7"/>
      <c r="W855" s="7"/>
      <c r="X855" s="7"/>
      <c r="Y855" s="7"/>
      <c r="Z855" s="7"/>
      <c r="AA855" s="7"/>
      <c r="AB855" s="4"/>
      <c r="AC855" s="7"/>
      <c r="AD855" s="7"/>
      <c r="AE855" s="7"/>
      <c r="AF855" s="7"/>
      <c r="AG855" s="7"/>
      <c r="AH855" s="7"/>
      <c r="AI855" s="8"/>
      <c r="AJ855" s="7"/>
      <c r="AK855" s="7"/>
      <c r="AL855" s="7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7"/>
      <c r="BB855" s="4"/>
      <c r="BC855" s="4"/>
      <c r="BD855" s="4"/>
      <c r="BE855" s="7"/>
      <c r="BF855" s="7"/>
      <c r="BG855" s="6"/>
      <c r="BH855" s="4"/>
      <c r="BI855" s="4"/>
      <c r="BJ855" s="4"/>
      <c r="BK855" s="4"/>
      <c r="BL855" s="6"/>
      <c r="BM855" s="6"/>
      <c r="BN855" s="6"/>
      <c r="BO855" s="6"/>
      <c r="BP855" s="6"/>
      <c r="BQ855" s="6"/>
      <c r="BR855" s="6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7"/>
      <c r="CD855" s="4"/>
      <c r="CE855" s="4"/>
      <c r="CF855" s="7"/>
      <c r="CG855" s="4"/>
      <c r="CH855" s="4"/>
      <c r="CI855" s="4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</row>
    <row r="856" spans="1:158" x14ac:dyDescent="0.25">
      <c r="A856" t="s">
        <v>102</v>
      </c>
      <c r="C856" s="5">
        <v>39854</v>
      </c>
      <c r="D856" s="4"/>
      <c r="E856" s="5"/>
      <c r="F856">
        <v>34</v>
      </c>
      <c r="G856" t="s">
        <v>79</v>
      </c>
      <c r="H856" s="6">
        <v>8.3000000000000007</v>
      </c>
      <c r="I856">
        <v>750</v>
      </c>
      <c r="J856" s="4">
        <f>1000000/H856/I856</f>
        <v>160.64257028112448</v>
      </c>
      <c r="K856" s="4"/>
      <c r="L856" s="7"/>
      <c r="M856" s="6">
        <v>7.95</v>
      </c>
      <c r="N856" s="6"/>
      <c r="O856" s="6"/>
      <c r="P856" s="7"/>
      <c r="Q856" s="7"/>
      <c r="R856" s="7"/>
      <c r="S856" s="7"/>
      <c r="T856" s="7"/>
      <c r="U856" s="4"/>
      <c r="V856" s="7"/>
      <c r="W856" s="7"/>
      <c r="X856" s="7"/>
      <c r="Y856" s="7"/>
      <c r="Z856" s="7"/>
      <c r="AA856" s="7"/>
      <c r="AB856" s="4"/>
      <c r="AC856" s="7"/>
      <c r="AD856" s="7"/>
      <c r="AE856" s="7"/>
      <c r="AF856" s="7"/>
      <c r="AG856" s="7"/>
      <c r="AH856" s="7"/>
      <c r="AI856" s="8"/>
      <c r="AJ856" s="7"/>
      <c r="AK856" s="7"/>
      <c r="AL856" s="7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7"/>
      <c r="BB856" s="4"/>
      <c r="BC856" s="4"/>
      <c r="BD856" s="4"/>
      <c r="BE856" s="7"/>
      <c r="BF856" s="7"/>
      <c r="BG856" s="6"/>
      <c r="BH856" s="4"/>
      <c r="BI856" s="4"/>
      <c r="BJ856" s="4"/>
      <c r="BK856" s="4"/>
      <c r="BL856" s="6"/>
      <c r="BM856" s="6"/>
      <c r="BN856" s="6"/>
      <c r="BO856" s="6"/>
      <c r="BP856" s="6"/>
      <c r="BQ856" s="6"/>
      <c r="BR856" s="6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7"/>
      <c r="CD856" s="4"/>
      <c r="CE856" s="4"/>
      <c r="CF856" s="7"/>
      <c r="CG856" s="4"/>
      <c r="CH856" s="4"/>
      <c r="CI856" s="4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</row>
    <row r="857" spans="1:158" x14ac:dyDescent="0.25">
      <c r="A857" t="s">
        <v>102</v>
      </c>
      <c r="C857" s="5">
        <v>39860</v>
      </c>
      <c r="D857" s="4"/>
      <c r="E857" s="5"/>
      <c r="F857">
        <v>40</v>
      </c>
      <c r="G857" t="s">
        <v>79</v>
      </c>
      <c r="H857" s="6">
        <v>8.3000000000000007</v>
      </c>
      <c r="I857">
        <v>750</v>
      </c>
      <c r="J857" s="4">
        <f>1000000/H857/I857</f>
        <v>160.64257028112448</v>
      </c>
      <c r="K857" s="4"/>
      <c r="L857" s="7"/>
      <c r="M857" s="6">
        <v>11.35</v>
      </c>
      <c r="N857" s="6"/>
      <c r="O857" s="6"/>
      <c r="P857" s="7"/>
      <c r="Q857" s="7"/>
      <c r="R857" s="7"/>
      <c r="S857" s="7"/>
      <c r="T857" s="7"/>
      <c r="U857" s="4"/>
      <c r="V857" s="7"/>
      <c r="W857" s="7"/>
      <c r="X857" s="7"/>
      <c r="Y857" s="7"/>
      <c r="Z857" s="7"/>
      <c r="AA857" s="7"/>
      <c r="AB857" s="4"/>
      <c r="AC857" s="7"/>
      <c r="AD857" s="7"/>
      <c r="AE857" s="7"/>
      <c r="AF857" s="7"/>
      <c r="AG857" s="7"/>
      <c r="AH857" s="7"/>
      <c r="AI857" s="8"/>
      <c r="AJ857" s="7"/>
      <c r="AK857" s="7"/>
      <c r="AL857" s="7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7"/>
      <c r="BB857" s="4"/>
      <c r="BC857" s="4"/>
      <c r="BD857" s="4"/>
      <c r="BE857" s="7"/>
      <c r="BF857" s="7"/>
      <c r="BG857" s="6"/>
      <c r="BH857" s="4"/>
      <c r="BI857" s="4"/>
      <c r="BJ857" s="4"/>
      <c r="BK857" s="4"/>
      <c r="BL857" s="6"/>
      <c r="BM857" s="6"/>
      <c r="BN857" s="6"/>
      <c r="BO857" s="6"/>
      <c r="BP857" s="6"/>
      <c r="BQ857" s="6"/>
      <c r="BR857" s="6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7"/>
      <c r="CD857" s="4"/>
      <c r="CE857" s="4"/>
      <c r="CF857" s="7"/>
      <c r="CG857" s="4"/>
      <c r="CH857" s="4"/>
      <c r="CI857" s="4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</row>
    <row r="858" spans="1:158" x14ac:dyDescent="0.25">
      <c r="A858" t="s">
        <v>102</v>
      </c>
      <c r="C858" s="5">
        <v>39864</v>
      </c>
      <c r="D858" s="4"/>
      <c r="E858" s="5"/>
      <c r="F858">
        <v>44</v>
      </c>
      <c r="G858" t="s">
        <v>79</v>
      </c>
      <c r="H858" s="6">
        <v>8.3000000000000007</v>
      </c>
      <c r="I858">
        <v>750</v>
      </c>
      <c r="J858" s="4">
        <f>1000000/H858/I858</f>
        <v>160.64257028112448</v>
      </c>
      <c r="K858" s="4"/>
      <c r="L858" s="7"/>
      <c r="M858" s="7"/>
      <c r="N858" s="7"/>
      <c r="O858" s="7"/>
      <c r="P858" s="7"/>
      <c r="Q858" s="7"/>
      <c r="R858" s="7"/>
      <c r="S858" s="7"/>
      <c r="T858" s="7"/>
      <c r="U858" s="4"/>
      <c r="V858" s="7"/>
      <c r="W858" s="7"/>
      <c r="X858" s="7"/>
      <c r="Y858" s="7"/>
      <c r="Z858" s="7"/>
      <c r="AA858" s="7"/>
      <c r="AB858" s="4"/>
      <c r="AC858" s="7">
        <v>0.74413836679319867</v>
      </c>
      <c r="AD858" s="7"/>
      <c r="AE858" s="7"/>
      <c r="AF858" s="7"/>
      <c r="AG858" s="7"/>
      <c r="AH858" s="7"/>
      <c r="AI858" s="8"/>
      <c r="AJ858" s="7"/>
      <c r="AK858" s="7"/>
      <c r="AL858" s="7"/>
      <c r="AM858" s="4">
        <v>0</v>
      </c>
      <c r="AN858" s="4"/>
      <c r="AO858" s="4"/>
      <c r="AP858" s="4"/>
      <c r="AQ858" s="4">
        <v>0</v>
      </c>
      <c r="AR858" s="4"/>
      <c r="AS858" s="4"/>
      <c r="AT858" s="4"/>
      <c r="AU858" s="4"/>
      <c r="AV858" s="4"/>
      <c r="AW858" s="4"/>
      <c r="AX858" s="4">
        <v>0</v>
      </c>
      <c r="AY858" s="4">
        <v>0</v>
      </c>
      <c r="AZ858" s="4"/>
      <c r="BA858" s="7"/>
      <c r="BB858" s="4"/>
      <c r="BC858" s="4"/>
      <c r="BD858" s="4"/>
      <c r="BE858" s="7"/>
      <c r="BF858" s="7"/>
      <c r="BG858" s="6"/>
      <c r="BH858" s="4"/>
      <c r="BI858" s="4"/>
      <c r="BJ858" s="4"/>
      <c r="BK858" s="4"/>
      <c r="BL858" s="6"/>
      <c r="BM858" s="6"/>
      <c r="BN858" s="6"/>
      <c r="BO858" s="6"/>
      <c r="BP858" s="6"/>
      <c r="BQ858" s="6"/>
      <c r="BR858" s="6"/>
      <c r="BS858" s="4">
        <v>0</v>
      </c>
      <c r="BT858" s="4">
        <v>0</v>
      </c>
      <c r="BU858" s="4">
        <v>0</v>
      </c>
      <c r="BV858" s="4">
        <v>0</v>
      </c>
      <c r="BW858" s="4"/>
      <c r="BX858" s="4"/>
      <c r="BY858" s="4"/>
      <c r="BZ858" s="4"/>
      <c r="CA858" s="4">
        <v>0</v>
      </c>
      <c r="CB858" s="4"/>
      <c r="CC858" s="7"/>
      <c r="CD858" s="4"/>
      <c r="CE858" s="4"/>
      <c r="CF858" s="7"/>
      <c r="CG858" s="4"/>
      <c r="CH858" s="4"/>
      <c r="CI858" s="4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</row>
    <row r="859" spans="1:158" x14ac:dyDescent="0.25">
      <c r="A859" t="s">
        <v>102</v>
      </c>
      <c r="C859" s="5">
        <v>39869</v>
      </c>
      <c r="D859" s="4"/>
      <c r="E859" s="5"/>
      <c r="F859">
        <v>49</v>
      </c>
      <c r="G859" t="s">
        <v>79</v>
      </c>
      <c r="H859" s="6">
        <v>8.3000000000000007</v>
      </c>
      <c r="I859">
        <v>750</v>
      </c>
      <c r="J859" s="4">
        <f>1000000/H859/I859</f>
        <v>160.64257028112448</v>
      </c>
      <c r="K859" s="4"/>
      <c r="L859" s="7"/>
      <c r="M859" s="6">
        <v>13.4</v>
      </c>
      <c r="N859" s="6"/>
      <c r="O859" s="6"/>
      <c r="P859" s="7"/>
      <c r="Q859" s="7"/>
      <c r="R859" s="7"/>
      <c r="S859" s="7"/>
      <c r="T859" s="7"/>
      <c r="U859" s="4"/>
      <c r="V859" s="7"/>
      <c r="W859" s="7"/>
      <c r="X859" s="7"/>
      <c r="Y859" s="7"/>
      <c r="Z859" s="7"/>
      <c r="AA859" s="7"/>
      <c r="AB859" s="4"/>
      <c r="AC859" s="7"/>
      <c r="AD859" s="7"/>
      <c r="AE859" s="7"/>
      <c r="AF859" s="7"/>
      <c r="AG859" s="7"/>
      <c r="AH859" s="7"/>
      <c r="AI859" s="8"/>
      <c r="AJ859" s="7"/>
      <c r="AK859" s="7"/>
      <c r="AL859" s="7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7"/>
      <c r="BB859" s="4"/>
      <c r="BC859" s="4"/>
      <c r="BD859" s="4"/>
      <c r="BE859" s="7"/>
      <c r="BF859" s="7"/>
      <c r="BG859" s="6"/>
      <c r="BH859" s="4"/>
      <c r="BI859" s="4"/>
      <c r="BJ859" s="4"/>
      <c r="BK859" s="4"/>
      <c r="BL859" s="6"/>
      <c r="BM859" s="6"/>
      <c r="BN859" s="6"/>
      <c r="BO859" s="6"/>
      <c r="BP859" s="6"/>
      <c r="BQ859" s="6"/>
      <c r="BR859" s="6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7"/>
      <c r="CD859" s="4"/>
      <c r="CE859" s="4"/>
      <c r="CF859" s="7"/>
      <c r="CG859" s="4"/>
      <c r="CH859" s="4"/>
      <c r="CI859" s="4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</row>
    <row r="860" spans="1:158" x14ac:dyDescent="0.25">
      <c r="A860" t="s">
        <v>102</v>
      </c>
      <c r="C860" s="5">
        <v>39874</v>
      </c>
      <c r="D860" s="4"/>
      <c r="E860" s="5"/>
      <c r="F860">
        <v>54</v>
      </c>
      <c r="G860" t="s">
        <v>79</v>
      </c>
      <c r="H860" s="6">
        <v>8.3000000000000007</v>
      </c>
      <c r="I860">
        <v>750</v>
      </c>
      <c r="J860" s="4">
        <f>1000000/H860/I860</f>
        <v>160.64257028112448</v>
      </c>
      <c r="K860" s="4"/>
      <c r="L860" s="7"/>
      <c r="M860" s="6">
        <v>13.3</v>
      </c>
      <c r="N860" s="6"/>
      <c r="O860" s="6"/>
      <c r="P860" s="7"/>
      <c r="Q860" s="7"/>
      <c r="R860" s="7"/>
      <c r="S860" s="7"/>
      <c r="T860" s="7"/>
      <c r="U860" s="4">
        <v>96.823934968271985</v>
      </c>
      <c r="V860" s="7"/>
      <c r="W860" s="7"/>
      <c r="X860" s="7"/>
      <c r="Y860" s="7"/>
      <c r="Z860" s="7"/>
      <c r="AA860" s="7"/>
      <c r="AB860" s="4">
        <v>95.081660779703469</v>
      </c>
      <c r="AC860" s="7">
        <v>1.2904647940390224</v>
      </c>
      <c r="AD860" s="7"/>
      <c r="AE860" s="7"/>
      <c r="AF860" s="7"/>
      <c r="AG860" s="7"/>
      <c r="AH860" s="7"/>
      <c r="AI860" s="8">
        <f>AC860/AB860</f>
        <v>1.3572173471274604E-2</v>
      </c>
      <c r="AJ860" s="7"/>
      <c r="AK860" s="7"/>
      <c r="AL860" s="7"/>
      <c r="AM860" s="4">
        <v>5.6336837439174463</v>
      </c>
      <c r="AN860" s="4"/>
      <c r="AO860" s="4"/>
      <c r="AP860" s="4"/>
      <c r="AQ860" s="4">
        <v>0</v>
      </c>
      <c r="AR860" s="4"/>
      <c r="AS860" s="4"/>
      <c r="AT860" s="4"/>
      <c r="AU860" s="4"/>
      <c r="AV860" s="4"/>
      <c r="AW860" s="4"/>
      <c r="AX860" s="4">
        <v>0</v>
      </c>
      <c r="AY860" s="4">
        <v>0</v>
      </c>
      <c r="AZ860" s="4">
        <v>5.6336837439174463</v>
      </c>
      <c r="BA860" s="7"/>
      <c r="BB860" s="4"/>
      <c r="BC860" s="4">
        <f>U860+AB860+AZ860</f>
        <v>197.5392794918929</v>
      </c>
      <c r="BD860" s="4"/>
      <c r="BE860" s="7">
        <f>AZ860/BC860</f>
        <v>2.851930896178375E-2</v>
      </c>
      <c r="BF860" s="7"/>
      <c r="BG860" s="6"/>
      <c r="BH860" s="4"/>
      <c r="BI860" s="4"/>
      <c r="BJ860" s="4"/>
      <c r="BK860" s="4"/>
      <c r="BL860" s="6"/>
      <c r="BM860" s="6"/>
      <c r="BN860" s="6"/>
      <c r="BO860" s="6"/>
      <c r="BP860" s="7">
        <f>U860/BC860</f>
        <v>0.49015028918461601</v>
      </c>
      <c r="BQ860" s="7">
        <f>AB860/BC860</f>
        <v>0.48133040185360026</v>
      </c>
      <c r="BR860" s="7">
        <f>AZ860/BC860</f>
        <v>2.851930896178375E-2</v>
      </c>
      <c r="BS860" s="4">
        <v>113.69490868413662</v>
      </c>
      <c r="BT860" s="4">
        <v>113.69490868413662</v>
      </c>
      <c r="BU860" s="4">
        <v>0</v>
      </c>
      <c r="BV860" s="4">
        <v>0</v>
      </c>
      <c r="BW860" s="4"/>
      <c r="BX860" s="4"/>
      <c r="BY860" s="4"/>
      <c r="BZ860" s="4"/>
      <c r="CA860" s="4">
        <v>0</v>
      </c>
      <c r="CB860" s="4"/>
      <c r="CC860" s="7"/>
      <c r="CD860" s="4"/>
      <c r="CE860" s="4"/>
      <c r="CF860" s="7"/>
      <c r="CG860" s="4"/>
      <c r="CH860" s="4"/>
      <c r="CI860" s="4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</row>
    <row r="861" spans="1:158" x14ac:dyDescent="0.25">
      <c r="A861" t="s">
        <v>102</v>
      </c>
      <c r="C861" s="5">
        <v>39877</v>
      </c>
      <c r="D861" s="4">
        <v>5</v>
      </c>
      <c r="E861" t="s">
        <v>164</v>
      </c>
      <c r="F861">
        <v>57</v>
      </c>
      <c r="G861" t="s">
        <v>79</v>
      </c>
      <c r="H861" s="6">
        <v>8.3000000000000007</v>
      </c>
      <c r="I861">
        <v>750</v>
      </c>
      <c r="J861" s="4">
        <f>1000000/H861/I861</f>
        <v>160.64257028112448</v>
      </c>
      <c r="K861" s="4"/>
      <c r="L861" s="7"/>
      <c r="M861" s="7"/>
      <c r="N861" s="7"/>
      <c r="O861" s="7"/>
      <c r="P861" s="7"/>
      <c r="Q861" s="7"/>
      <c r="R861" s="7"/>
      <c r="S861" s="7"/>
      <c r="T861" s="7"/>
      <c r="U861" s="4"/>
      <c r="V861" s="7"/>
      <c r="W861" s="7"/>
      <c r="X861" s="7"/>
      <c r="Y861" s="7"/>
      <c r="Z861" s="7"/>
      <c r="AA861" s="7"/>
      <c r="AB861" s="4"/>
      <c r="AC861" s="7"/>
      <c r="AD861" s="7"/>
      <c r="AE861" s="7"/>
      <c r="AF861" s="7"/>
      <c r="AG861" s="7"/>
      <c r="AH861" s="7"/>
      <c r="AI861" s="8"/>
      <c r="AJ861" s="7"/>
      <c r="AK861" s="7"/>
      <c r="AL861" s="7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7"/>
      <c r="BB861" s="4"/>
      <c r="BC861" s="4"/>
      <c r="BD861" s="4"/>
      <c r="BE861" s="7"/>
      <c r="BF861" s="7"/>
      <c r="BG861" s="6"/>
      <c r="BH861" s="4"/>
      <c r="BI861" s="4"/>
      <c r="BJ861" s="4"/>
      <c r="BK861" s="4"/>
      <c r="BL861" s="6"/>
      <c r="BM861" s="6"/>
      <c r="BN861" s="6"/>
      <c r="BO861" s="6"/>
      <c r="BP861" s="6"/>
      <c r="BQ861" s="6"/>
      <c r="BR861" s="6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7"/>
      <c r="CD861" s="4"/>
      <c r="CE861" s="4"/>
      <c r="CF861" s="7"/>
      <c r="CG861" s="4"/>
      <c r="CH861" s="4"/>
      <c r="CI861" s="4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</row>
    <row r="862" spans="1:158" x14ac:dyDescent="0.25">
      <c r="A862" t="s">
        <v>102</v>
      </c>
      <c r="C862" s="5">
        <v>39884</v>
      </c>
      <c r="D862" s="4"/>
      <c r="E862" s="5"/>
      <c r="F862">
        <v>64</v>
      </c>
      <c r="G862" t="s">
        <v>79</v>
      </c>
      <c r="H862" s="6">
        <v>8.3000000000000007</v>
      </c>
      <c r="I862">
        <v>750</v>
      </c>
      <c r="J862" s="4">
        <f>1000000/H862/I862</f>
        <v>160.64257028112448</v>
      </c>
      <c r="K862" s="4"/>
      <c r="L862" s="7"/>
      <c r="M862" s="6">
        <v>17.05</v>
      </c>
      <c r="N862" s="6"/>
      <c r="O862" s="6"/>
      <c r="P862" s="7"/>
      <c r="Q862" s="7"/>
      <c r="R862" s="7"/>
      <c r="S862" s="7"/>
      <c r="T862" s="7"/>
      <c r="U862" s="4"/>
      <c r="V862" s="7"/>
      <c r="W862" s="7"/>
      <c r="X862" s="7"/>
      <c r="Y862" s="7"/>
      <c r="Z862" s="7"/>
      <c r="AA862" s="7"/>
      <c r="AB862" s="4"/>
      <c r="AC862" s="7"/>
      <c r="AD862" s="7"/>
      <c r="AE862" s="7"/>
      <c r="AF862" s="7"/>
      <c r="AG862" s="7"/>
      <c r="AH862" s="7"/>
      <c r="AI862" s="8"/>
      <c r="AJ862" s="7"/>
      <c r="AK862" s="7"/>
      <c r="AL862" s="7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7"/>
      <c r="BB862" s="4"/>
      <c r="BC862" s="4"/>
      <c r="BD862" s="4"/>
      <c r="BE862" s="7"/>
      <c r="BF862" s="7"/>
      <c r="BG862" s="6"/>
      <c r="BH862" s="4"/>
      <c r="BI862" s="4"/>
      <c r="BJ862" s="4"/>
      <c r="BK862" s="4"/>
      <c r="BL862" s="6"/>
      <c r="BM862" s="6"/>
      <c r="BN862" s="6"/>
      <c r="BO862" s="6"/>
      <c r="BP862" s="6"/>
      <c r="BQ862" s="6"/>
      <c r="BR862" s="6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7"/>
      <c r="CD862" s="4"/>
      <c r="CE862" s="4"/>
      <c r="CF862" s="7"/>
      <c r="CG862" s="4"/>
      <c r="CH862" s="4"/>
      <c r="CI862" s="4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</row>
    <row r="863" spans="1:158" x14ac:dyDescent="0.25">
      <c r="A863" t="s">
        <v>102</v>
      </c>
      <c r="C863" s="5">
        <v>39890</v>
      </c>
      <c r="D863" s="4"/>
      <c r="E863" s="5"/>
      <c r="F863">
        <v>70</v>
      </c>
      <c r="G863" t="s">
        <v>79</v>
      </c>
      <c r="H863" s="6">
        <v>8.3000000000000007</v>
      </c>
      <c r="I863">
        <v>750</v>
      </c>
      <c r="J863" s="4">
        <f>1000000/H863/I863</f>
        <v>160.64257028112448</v>
      </c>
      <c r="K863" s="4"/>
      <c r="L863" s="7"/>
      <c r="M863" s="6">
        <v>17.3</v>
      </c>
      <c r="N863" s="6"/>
      <c r="O863" s="6"/>
      <c r="P863" s="7"/>
      <c r="Q863" s="7"/>
      <c r="R863" s="7"/>
      <c r="S863" s="7"/>
      <c r="T863" s="7"/>
      <c r="U863" s="4">
        <v>237.65654515829016</v>
      </c>
      <c r="V863" s="7"/>
      <c r="W863" s="7"/>
      <c r="X863" s="7"/>
      <c r="Y863" s="7"/>
      <c r="Z863" s="7"/>
      <c r="AA863" s="7"/>
      <c r="AB863" s="4">
        <v>163.68675509565853</v>
      </c>
      <c r="AC863" s="7">
        <v>2.5592784832383733</v>
      </c>
      <c r="AD863" s="7"/>
      <c r="AE863" s="7"/>
      <c r="AF863" s="7"/>
      <c r="AG863" s="7"/>
      <c r="AH863" s="7"/>
      <c r="AI863" s="8">
        <f>AC863/AB863</f>
        <v>1.5635220343531955E-2</v>
      </c>
      <c r="AJ863" s="7"/>
      <c r="AK863" s="7"/>
      <c r="AL863" s="7"/>
      <c r="AM863" s="4">
        <v>36.924394425646092</v>
      </c>
      <c r="AN863" s="4"/>
      <c r="AO863" s="4"/>
      <c r="AP863" s="4"/>
      <c r="AQ863" s="4">
        <v>7.2823603331822424</v>
      </c>
      <c r="AR863" s="4"/>
      <c r="AS863" s="4"/>
      <c r="AT863" s="4"/>
      <c r="AU863" s="4"/>
      <c r="AV863" s="4"/>
      <c r="AW863" s="4"/>
      <c r="AX863" s="4">
        <v>0</v>
      </c>
      <c r="AY863" s="4">
        <v>0</v>
      </c>
      <c r="AZ863" s="4">
        <v>44.206754758828332</v>
      </c>
      <c r="BA863" s="7"/>
      <c r="BB863" s="4"/>
      <c r="BC863" s="4">
        <f>U863+AB863+AZ863</f>
        <v>445.55005501277697</v>
      </c>
      <c r="BD863" s="4"/>
      <c r="BE863" s="7">
        <f>AZ863/BC863</f>
        <v>9.9218380205475729E-2</v>
      </c>
      <c r="BF863" s="7"/>
      <c r="BG863" s="6"/>
      <c r="BH863" s="4"/>
      <c r="BI863" s="4"/>
      <c r="BJ863" s="4"/>
      <c r="BK863" s="4"/>
      <c r="BL863" s="6"/>
      <c r="BM863" s="6"/>
      <c r="BN863" s="6"/>
      <c r="BO863" s="6"/>
      <c r="BP863" s="7">
        <f>U863/BC863</f>
        <v>0.53340032726844777</v>
      </c>
      <c r="BQ863" s="7">
        <f>AB863/BC863</f>
        <v>0.3673812925260766</v>
      </c>
      <c r="BR863" s="7">
        <f>AZ863/BC863</f>
        <v>9.9218380205475729E-2</v>
      </c>
      <c r="BS863" s="4">
        <v>358.59870852230875</v>
      </c>
      <c r="BT863" s="4">
        <v>342.18311665671837</v>
      </c>
      <c r="BU863" s="4">
        <v>16.4155918655904</v>
      </c>
      <c r="BV863" s="4">
        <v>0</v>
      </c>
      <c r="BW863" s="4"/>
      <c r="BX863" s="4"/>
      <c r="BY863" s="4"/>
      <c r="BZ863" s="4"/>
      <c r="CA863" s="4">
        <v>0</v>
      </c>
      <c r="CB863" s="4"/>
      <c r="CC863" s="7"/>
      <c r="CD863" s="4"/>
      <c r="CE863" s="4"/>
      <c r="CF863" s="7"/>
      <c r="CG863" s="4"/>
      <c r="CH863" s="4"/>
      <c r="CI863" s="4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</row>
    <row r="864" spans="1:158" x14ac:dyDescent="0.25">
      <c r="A864" t="s">
        <v>102</v>
      </c>
      <c r="C864" s="5">
        <v>39895</v>
      </c>
      <c r="D864" s="4"/>
      <c r="E864" s="5"/>
      <c r="F864">
        <v>75</v>
      </c>
      <c r="G864" t="s">
        <v>79</v>
      </c>
      <c r="H864" s="6">
        <v>8.3000000000000007</v>
      </c>
      <c r="I864">
        <v>750</v>
      </c>
      <c r="J864" s="4">
        <f>1000000/H864/I864</f>
        <v>160.64257028112448</v>
      </c>
      <c r="K864" s="4"/>
      <c r="L864" s="7"/>
      <c r="M864" s="6">
        <v>19.5</v>
      </c>
      <c r="N864" s="6"/>
      <c r="O864" s="6"/>
      <c r="P864" s="7"/>
      <c r="Q864" s="7"/>
      <c r="R864" s="7"/>
      <c r="S864" s="7"/>
      <c r="T864" s="7"/>
      <c r="U864" s="4"/>
      <c r="V864" s="7"/>
      <c r="W864" s="7"/>
      <c r="X864" s="7"/>
      <c r="Y864" s="7"/>
      <c r="Z864" s="7"/>
      <c r="AA864" s="7"/>
      <c r="AB864" s="4"/>
      <c r="AC864" s="7"/>
      <c r="AD864" s="7"/>
      <c r="AE864" s="7"/>
      <c r="AF864" s="7"/>
      <c r="AG864" s="7"/>
      <c r="AH864" s="7"/>
      <c r="AI864" s="8"/>
      <c r="AJ864" s="7"/>
      <c r="AK864" s="7"/>
      <c r="AL864" s="7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7"/>
      <c r="BB864" s="4"/>
      <c r="BC864" s="4"/>
      <c r="BD864" s="4"/>
      <c r="BE864" s="7"/>
      <c r="BF864" s="7"/>
      <c r="BG864" s="6"/>
      <c r="BH864" s="4"/>
      <c r="BI864" s="4"/>
      <c r="BJ864" s="4"/>
      <c r="BK864" s="4"/>
      <c r="BL864" s="6"/>
      <c r="BM864" s="6"/>
      <c r="BN864" s="6"/>
      <c r="BO864" s="6"/>
      <c r="BP864" s="6"/>
      <c r="BQ864" s="6"/>
      <c r="BR864" s="6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7"/>
      <c r="CD864" s="4"/>
      <c r="CE864" s="4"/>
      <c r="CF864" s="7"/>
      <c r="CG864" s="4"/>
      <c r="CH864" s="4"/>
      <c r="CI864" s="4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</row>
    <row r="865" spans="1:158" x14ac:dyDescent="0.25">
      <c r="A865" t="s">
        <v>102</v>
      </c>
      <c r="C865" s="5">
        <v>39903</v>
      </c>
      <c r="D865" s="4">
        <v>6</v>
      </c>
      <c r="E865" s="5" t="s">
        <v>183</v>
      </c>
      <c r="F865">
        <v>83</v>
      </c>
      <c r="G865" t="s">
        <v>79</v>
      </c>
      <c r="H865" s="6">
        <v>8.3000000000000007</v>
      </c>
      <c r="I865">
        <v>750</v>
      </c>
      <c r="J865" s="4">
        <f>1000000/H865/I865</f>
        <v>160.64257028112448</v>
      </c>
      <c r="K865" s="4"/>
      <c r="L865" s="7"/>
      <c r="M865" s="6">
        <v>21.5</v>
      </c>
      <c r="N865" s="6"/>
      <c r="O865" s="6"/>
      <c r="P865" s="7"/>
      <c r="Q865" s="7"/>
      <c r="R865" s="7"/>
      <c r="S865" s="7"/>
      <c r="T865" s="7"/>
      <c r="U865" s="4">
        <v>356.48109155768475</v>
      </c>
      <c r="V865" s="7"/>
      <c r="W865" s="7"/>
      <c r="X865" s="7"/>
      <c r="Y865" s="7"/>
      <c r="Z865" s="7"/>
      <c r="AA865" s="7"/>
      <c r="AB865" s="4">
        <v>213.3305981956612</v>
      </c>
      <c r="AC865" s="7">
        <v>3.0479750852895298</v>
      </c>
      <c r="AD865" s="7"/>
      <c r="AE865" s="7"/>
      <c r="AF865" s="7"/>
      <c r="AG865" s="7"/>
      <c r="AH865" s="7"/>
      <c r="AI865" s="8">
        <f>AC865/AB865</f>
        <v>1.4287566392581001E-2</v>
      </c>
      <c r="AJ865" s="7"/>
      <c r="AK865" s="7"/>
      <c r="AL865" s="7"/>
      <c r="AM865" s="4">
        <v>36.911638089338652</v>
      </c>
      <c r="AN865" s="4"/>
      <c r="AO865" s="4"/>
      <c r="AP865" s="4"/>
      <c r="AQ865" s="4">
        <v>82.298721054044279</v>
      </c>
      <c r="AR865" s="4"/>
      <c r="AS865" s="4"/>
      <c r="AT865" s="4"/>
      <c r="AU865" s="4"/>
      <c r="AV865" s="4"/>
      <c r="AW865" s="4"/>
      <c r="AX865" s="4">
        <v>0</v>
      </c>
      <c r="AY865" s="4">
        <v>0</v>
      </c>
      <c r="AZ865" s="4">
        <v>119.21035914338293</v>
      </c>
      <c r="BA865" s="7"/>
      <c r="BB865" s="4"/>
      <c r="BC865" s="4">
        <f>U865+AB865+AZ865</f>
        <v>689.02204889672885</v>
      </c>
      <c r="BD865" s="4"/>
      <c r="BE865" s="7">
        <f>AZ865/BC865</f>
        <v>0.17301385250916734</v>
      </c>
      <c r="BF865" s="7"/>
      <c r="BG865" s="6"/>
      <c r="BH865" s="4"/>
      <c r="BI865" s="4"/>
      <c r="BJ865" s="4"/>
      <c r="BK865" s="4"/>
      <c r="BL865" s="6"/>
      <c r="BM865" s="6"/>
      <c r="BN865" s="6"/>
      <c r="BO865" s="6"/>
      <c r="BP865" s="7">
        <f>U865/BC865</f>
        <v>0.5173725458111057</v>
      </c>
      <c r="BQ865" s="7">
        <f>AB865/BC865</f>
        <v>0.30961360167972701</v>
      </c>
      <c r="BR865" s="7">
        <f>AZ865/BC865</f>
        <v>0.17301385250916734</v>
      </c>
      <c r="BS865" s="4">
        <v>391.52054270550661</v>
      </c>
      <c r="BT865" s="4">
        <v>286.21700922721931</v>
      </c>
      <c r="BU865" s="4">
        <v>105.30353347828732</v>
      </c>
      <c r="BV865" s="4">
        <v>0</v>
      </c>
      <c r="BW865" s="4"/>
      <c r="BX865" s="4"/>
      <c r="BY865" s="4"/>
      <c r="BZ865" s="4"/>
      <c r="CA865" s="4">
        <v>0</v>
      </c>
      <c r="CB865" s="4"/>
      <c r="CC865" s="7"/>
      <c r="CD865" s="4"/>
      <c r="CE865" s="4"/>
      <c r="CF865" s="7"/>
      <c r="CG865" s="4"/>
      <c r="CH865" s="4"/>
      <c r="CI865" s="4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</row>
    <row r="866" spans="1:158" x14ac:dyDescent="0.25">
      <c r="A866" t="s">
        <v>102</v>
      </c>
      <c r="C866" s="5">
        <v>39911</v>
      </c>
      <c r="D866" s="4"/>
      <c r="E866" s="5"/>
      <c r="F866">
        <v>91</v>
      </c>
      <c r="G866" t="s">
        <v>79</v>
      </c>
      <c r="H866" s="6">
        <v>8.3000000000000007</v>
      </c>
      <c r="I866">
        <v>750</v>
      </c>
      <c r="J866" s="4">
        <f>1000000/H866/I866</f>
        <v>160.64257028112448</v>
      </c>
      <c r="K866" s="4"/>
      <c r="L866" s="7"/>
      <c r="M866" s="6">
        <v>20.7</v>
      </c>
      <c r="N866" s="6"/>
      <c r="O866" s="6"/>
      <c r="P866" s="7"/>
      <c r="Q866" s="7"/>
      <c r="R866" s="7"/>
      <c r="S866" s="7"/>
      <c r="T866" s="7"/>
      <c r="U866" s="4"/>
      <c r="V866" s="7"/>
      <c r="W866" s="7"/>
      <c r="X866" s="7"/>
      <c r="Y866" s="7"/>
      <c r="Z866" s="7"/>
      <c r="AA866" s="7"/>
      <c r="AB866" s="4"/>
      <c r="AC866" s="7"/>
      <c r="AD866" s="7"/>
      <c r="AE866" s="7"/>
      <c r="AF866" s="7"/>
      <c r="AG866" s="7"/>
      <c r="AH866" s="7"/>
      <c r="AI866" s="8"/>
      <c r="AJ866" s="7"/>
      <c r="AK866" s="7"/>
      <c r="AL866" s="7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7"/>
      <c r="BB866" s="4"/>
      <c r="BC866" s="4"/>
      <c r="BD866" s="4"/>
      <c r="BE866" s="7"/>
      <c r="BF866" s="7"/>
      <c r="BG866" s="6"/>
      <c r="BH866" s="4"/>
      <c r="BI866" s="4"/>
      <c r="BJ866" s="4"/>
      <c r="BK866" s="4"/>
      <c r="BL866" s="6"/>
      <c r="BM866" s="6"/>
      <c r="BN866" s="6"/>
      <c r="BO866" s="6"/>
      <c r="BP866" s="6"/>
      <c r="BQ866" s="6"/>
      <c r="BR866" s="6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7"/>
      <c r="CD866" s="4"/>
      <c r="CE866" s="4"/>
      <c r="CF866" s="7"/>
      <c r="CG866" s="4"/>
      <c r="CH866" s="4"/>
      <c r="CI866" s="4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</row>
    <row r="867" spans="1:158" x14ac:dyDescent="0.25">
      <c r="A867" t="s">
        <v>102</v>
      </c>
      <c r="C867" s="5">
        <v>39919</v>
      </c>
      <c r="D867" s="4"/>
      <c r="E867" s="5"/>
      <c r="F867">
        <v>99</v>
      </c>
      <c r="G867" t="s">
        <v>79</v>
      </c>
      <c r="H867" s="6">
        <v>8.3000000000000007</v>
      </c>
      <c r="I867">
        <v>750</v>
      </c>
      <c r="J867" s="4">
        <f>1000000/H867/I867</f>
        <v>160.64257028112448</v>
      </c>
      <c r="K867" s="4"/>
      <c r="L867" s="7"/>
      <c r="M867" s="7"/>
      <c r="N867" s="7"/>
      <c r="O867" s="7"/>
      <c r="P867" s="7"/>
      <c r="Q867" s="7"/>
      <c r="R867" s="7"/>
      <c r="S867" s="7"/>
      <c r="T867" s="7"/>
      <c r="U867" s="4">
        <v>396.70223091285743</v>
      </c>
      <c r="V867" s="7"/>
      <c r="W867" s="7"/>
      <c r="X867" s="7"/>
      <c r="Y867" s="7"/>
      <c r="Z867" s="7"/>
      <c r="AA867" s="7"/>
      <c r="AB867" s="4">
        <v>219.09838894883882</v>
      </c>
      <c r="AC867" s="7">
        <v>2.9344375516821732</v>
      </c>
      <c r="AD867" s="7"/>
      <c r="AE867" s="7"/>
      <c r="AF867" s="7"/>
      <c r="AG867" s="7"/>
      <c r="AH867" s="7"/>
      <c r="AI867" s="8">
        <f>AC867/AB867</f>
        <v>1.3393241117657818E-2</v>
      </c>
      <c r="AJ867" s="7"/>
      <c r="AK867" s="7"/>
      <c r="AL867" s="7"/>
      <c r="AM867" s="4">
        <v>13.425367724135686</v>
      </c>
      <c r="AN867" s="4"/>
      <c r="AO867" s="4"/>
      <c r="AP867" s="4"/>
      <c r="AQ867" s="4">
        <v>299.22601394989755</v>
      </c>
      <c r="AR867" s="4"/>
      <c r="AS867" s="4"/>
      <c r="AT867" s="4"/>
      <c r="AU867" s="4"/>
      <c r="AV867" s="4"/>
      <c r="AW867" s="4"/>
      <c r="AX867" s="4">
        <v>0</v>
      </c>
      <c r="AY867" s="4">
        <v>0</v>
      </c>
      <c r="AZ867" s="4">
        <v>312.65138167403325</v>
      </c>
      <c r="BA867" s="7"/>
      <c r="BB867" s="4"/>
      <c r="BC867" s="4">
        <f>U867+AB867+AZ867</f>
        <v>928.45200153572955</v>
      </c>
      <c r="BD867" s="4"/>
      <c r="BE867" s="7">
        <f>AZ867/BC867</f>
        <v>0.33674479796142859</v>
      </c>
      <c r="BF867" s="7"/>
      <c r="BG867" s="6"/>
      <c r="BH867" s="4"/>
      <c r="BI867" s="4"/>
      <c r="BJ867" s="4"/>
      <c r="BK867" s="4"/>
      <c r="BL867" s="6"/>
      <c r="BM867" s="6"/>
      <c r="BN867" s="6"/>
      <c r="BO867" s="6"/>
      <c r="BP867" s="7">
        <f>U867/BC867</f>
        <v>0.42727274027809953</v>
      </c>
      <c r="BQ867" s="7">
        <f>AB867/BC867</f>
        <v>0.2359824617604718</v>
      </c>
      <c r="BR867" s="7">
        <f>AZ867/BC867</f>
        <v>0.33674479796142859</v>
      </c>
      <c r="BS867" s="4">
        <v>172.6134195864818</v>
      </c>
      <c r="BT867" s="4">
        <v>60.372869709283151</v>
      </c>
      <c r="BU867" s="4">
        <v>112.24054987719865</v>
      </c>
      <c r="BV867" s="4">
        <v>0</v>
      </c>
      <c r="BW867" s="4"/>
      <c r="BX867" s="4"/>
      <c r="BY867" s="4"/>
      <c r="BZ867" s="4"/>
      <c r="CA867" s="4">
        <v>0</v>
      </c>
      <c r="CB867" s="4"/>
      <c r="CC867" s="7"/>
      <c r="CD867" s="4"/>
      <c r="CE867" s="4"/>
      <c r="CF867" s="7"/>
      <c r="CG867" s="4"/>
      <c r="CH867" s="4"/>
      <c r="CI867" s="4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</row>
    <row r="868" spans="1:158" x14ac:dyDescent="0.25">
      <c r="A868" t="s">
        <v>102</v>
      </c>
      <c r="C868" s="5">
        <v>39928</v>
      </c>
      <c r="D868" s="4"/>
      <c r="E868" s="5"/>
      <c r="F868">
        <v>108</v>
      </c>
      <c r="G868" t="s">
        <v>79</v>
      </c>
      <c r="H868" s="6">
        <v>8.3000000000000007</v>
      </c>
      <c r="I868">
        <v>750</v>
      </c>
      <c r="J868" s="4">
        <f>1000000/H868/I868</f>
        <v>160.64257028112448</v>
      </c>
      <c r="K868" s="4"/>
      <c r="L868" s="7"/>
      <c r="M868" s="6">
        <v>24.2</v>
      </c>
      <c r="N868" s="6"/>
      <c r="O868" s="6"/>
      <c r="P868" s="7"/>
      <c r="Q868" s="7"/>
      <c r="R868" s="7"/>
      <c r="S868" s="7"/>
      <c r="T868" s="7"/>
      <c r="U868" s="4"/>
      <c r="V868" s="7"/>
      <c r="W868" s="7"/>
      <c r="X868" s="7"/>
      <c r="Y868" s="7"/>
      <c r="Z868" s="7"/>
      <c r="AA868" s="7"/>
      <c r="AB868" s="4"/>
      <c r="AC868" s="7"/>
      <c r="AD868" s="7"/>
      <c r="AE868" s="7"/>
      <c r="AF868" s="7"/>
      <c r="AG868" s="7"/>
      <c r="AH868" s="7"/>
      <c r="AI868" s="8"/>
      <c r="AJ868" s="7"/>
      <c r="AK868" s="7"/>
      <c r="AL868" s="7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7"/>
      <c r="BB868" s="4"/>
      <c r="BC868" s="4"/>
      <c r="BD868" s="4"/>
      <c r="BE868" s="7"/>
      <c r="BF868" s="7"/>
      <c r="BG868" s="6"/>
      <c r="BH868" s="4"/>
      <c r="BI868" s="4"/>
      <c r="BJ868" s="4"/>
      <c r="BK868" s="4"/>
      <c r="BL868" s="6"/>
      <c r="BM868" s="6"/>
      <c r="BN868" s="6"/>
      <c r="BO868" s="6"/>
      <c r="BP868" s="6"/>
      <c r="BQ868" s="6"/>
      <c r="BR868" s="6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7"/>
      <c r="CD868" s="4"/>
      <c r="CE868" s="4"/>
      <c r="CF868" s="7"/>
      <c r="CG868" s="4"/>
      <c r="CH868" s="4"/>
      <c r="CI868" s="4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</row>
    <row r="869" spans="1:158" x14ac:dyDescent="0.25">
      <c r="A869" t="s">
        <v>102</v>
      </c>
      <c r="C869" s="5">
        <v>39938</v>
      </c>
      <c r="D869" s="4">
        <v>7</v>
      </c>
      <c r="E869" t="s">
        <v>166</v>
      </c>
      <c r="F869">
        <v>118</v>
      </c>
      <c r="G869" t="s">
        <v>79</v>
      </c>
      <c r="H869" s="6">
        <v>8.3000000000000007</v>
      </c>
      <c r="I869">
        <v>750</v>
      </c>
      <c r="J869" s="4">
        <f>1000000/H869/I869</f>
        <v>160.64257028112448</v>
      </c>
      <c r="K869" s="4"/>
      <c r="L869" s="7"/>
      <c r="M869" s="7"/>
      <c r="N869" s="7"/>
      <c r="O869" s="7"/>
      <c r="P869" s="7"/>
      <c r="Q869" s="7"/>
      <c r="R869" s="7"/>
      <c r="S869" s="7"/>
      <c r="T869" s="7"/>
      <c r="U869" s="4">
        <v>476.691866680592</v>
      </c>
      <c r="V869" s="7"/>
      <c r="W869" s="7"/>
      <c r="X869" s="7"/>
      <c r="Y869" s="7"/>
      <c r="Z869" s="7"/>
      <c r="AA869" s="7"/>
      <c r="AB869" s="4">
        <v>192.80198424875101</v>
      </c>
      <c r="AC869" s="7">
        <v>3.1049047058738437</v>
      </c>
      <c r="AD869" s="7"/>
      <c r="AE869" s="7"/>
      <c r="AF869" s="7"/>
      <c r="AG869" s="7"/>
      <c r="AH869" s="7"/>
      <c r="AI869" s="8">
        <f>AC869/AB869</f>
        <v>1.6104111780654341E-2</v>
      </c>
      <c r="AJ869" s="7"/>
      <c r="AK869" s="7"/>
      <c r="AL869" s="7"/>
      <c r="AM869" s="4">
        <v>0</v>
      </c>
      <c r="AN869" s="4"/>
      <c r="AO869" s="4"/>
      <c r="AP869" s="4"/>
      <c r="AQ869" s="4">
        <v>766.68949707923593</v>
      </c>
      <c r="AR869" s="4"/>
      <c r="AS869" s="4"/>
      <c r="AT869" s="4"/>
      <c r="AU869" s="4"/>
      <c r="AV869" s="4"/>
      <c r="AW869" s="4"/>
      <c r="AX869" s="4">
        <v>0</v>
      </c>
      <c r="AY869" s="4">
        <v>0</v>
      </c>
      <c r="AZ869" s="4">
        <v>766.68949707923593</v>
      </c>
      <c r="BA869" s="7"/>
      <c r="BB869" s="4"/>
      <c r="BC869" s="4">
        <f>U869+AB869+AZ869</f>
        <v>1436.1833480085788</v>
      </c>
      <c r="BD869" s="4"/>
      <c r="BE869" s="7">
        <f>AZ869/BC869</f>
        <v>0.53383817473049844</v>
      </c>
      <c r="BF869" s="7"/>
      <c r="BG869" s="6"/>
      <c r="BH869" s="4"/>
      <c r="BI869" s="4"/>
      <c r="BJ869" s="4"/>
      <c r="BK869" s="4"/>
      <c r="BL869" s="6"/>
      <c r="BM869" s="6"/>
      <c r="BN869" s="6"/>
      <c r="BO869" s="6"/>
      <c r="BP869" s="7">
        <f>U869/BC869</f>
        <v>0.33191574553595543</v>
      </c>
      <c r="BQ869" s="7">
        <f>AB869/BC869</f>
        <v>0.13424607973354621</v>
      </c>
      <c r="BR869" s="7">
        <f>AZ869/BC869</f>
        <v>0.53383817473049844</v>
      </c>
      <c r="BS869" s="4">
        <v>191.16295907481052</v>
      </c>
      <c r="BT869" s="4">
        <v>0</v>
      </c>
      <c r="BU869" s="4">
        <v>191.16295907481052</v>
      </c>
      <c r="BV869" s="4">
        <v>0</v>
      </c>
      <c r="BW869" s="4"/>
      <c r="BX869" s="4"/>
      <c r="BY869" s="4"/>
      <c r="BZ869" s="4"/>
      <c r="CA869" s="4">
        <v>0</v>
      </c>
      <c r="CB869" s="4"/>
      <c r="CC869" s="7"/>
      <c r="CD869" s="4"/>
      <c r="CE869" s="4"/>
      <c r="CF869" s="7"/>
      <c r="CG869" s="4"/>
      <c r="CH869" s="4"/>
      <c r="CI869" s="4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</row>
    <row r="870" spans="1:158" x14ac:dyDescent="0.25">
      <c r="A870" t="s">
        <v>102</v>
      </c>
      <c r="C870" s="5">
        <v>39954</v>
      </c>
      <c r="D870" s="4"/>
      <c r="E870" s="5"/>
      <c r="F870">
        <v>134</v>
      </c>
      <c r="G870" t="s">
        <v>79</v>
      </c>
      <c r="H870" s="6">
        <v>8.3000000000000007</v>
      </c>
      <c r="I870">
        <v>750</v>
      </c>
      <c r="J870" s="4">
        <f>1000000/H870/I870</f>
        <v>160.64257028112448</v>
      </c>
      <c r="K870" s="4"/>
      <c r="L870" s="7"/>
      <c r="M870" s="7"/>
      <c r="N870" s="7"/>
      <c r="O870" s="7"/>
      <c r="P870" s="7"/>
      <c r="Q870" s="7"/>
      <c r="R870" s="7"/>
      <c r="S870" s="7"/>
      <c r="T870" s="7"/>
      <c r="U870" s="4"/>
      <c r="V870" s="7"/>
      <c r="W870" s="7"/>
      <c r="X870" s="7"/>
      <c r="Y870" s="7"/>
      <c r="Z870" s="7"/>
      <c r="AA870" s="7"/>
      <c r="AB870" s="4"/>
      <c r="AC870" s="7"/>
      <c r="AD870" s="7"/>
      <c r="AE870" s="7"/>
      <c r="AF870" s="7"/>
      <c r="AG870" s="7"/>
      <c r="AH870" s="7"/>
      <c r="AI870" s="8"/>
      <c r="AJ870" s="7"/>
      <c r="AK870" s="7"/>
      <c r="AL870" s="7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7"/>
      <c r="BB870" s="4"/>
      <c r="BC870" s="4"/>
      <c r="BD870" s="4"/>
      <c r="BE870" s="7"/>
      <c r="BF870" s="7"/>
      <c r="BG870" s="6"/>
      <c r="BH870" s="4"/>
      <c r="BI870" s="4"/>
      <c r="BJ870" s="4"/>
      <c r="BK870" s="4"/>
      <c r="BL870" s="6"/>
      <c r="BM870" s="6"/>
      <c r="BN870" s="6"/>
      <c r="BO870" s="6"/>
      <c r="BP870" s="6"/>
      <c r="BQ870" s="6"/>
      <c r="BR870" s="6"/>
      <c r="BS870" s="4"/>
      <c r="BT870" s="4"/>
      <c r="BU870" s="4"/>
      <c r="BV870" s="4"/>
      <c r="BW870" s="4"/>
      <c r="BX870" s="4"/>
      <c r="BY870" s="4"/>
      <c r="BZ870" s="4"/>
      <c r="CA870" s="4"/>
      <c r="CB870" s="4">
        <v>9.1863472401823998</v>
      </c>
      <c r="CC870" s="7">
        <v>6.3087845622119811</v>
      </c>
      <c r="CD870" s="4"/>
      <c r="CE870" s="4"/>
      <c r="CF870" s="7"/>
      <c r="CG870" s="4"/>
      <c r="CH870" s="4"/>
      <c r="CI870" s="4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</row>
    <row r="871" spans="1:158" x14ac:dyDescent="0.25">
      <c r="A871" t="s">
        <v>102</v>
      </c>
      <c r="C871" s="5">
        <v>39960</v>
      </c>
      <c r="D871" s="4"/>
      <c r="E871" s="5"/>
      <c r="F871">
        <v>140</v>
      </c>
      <c r="G871" t="s">
        <v>79</v>
      </c>
      <c r="H871" s="6">
        <v>8.3000000000000007</v>
      </c>
      <c r="I871">
        <v>750</v>
      </c>
      <c r="J871" s="4">
        <f>1000000/H871/I871</f>
        <v>160.64257028112448</v>
      </c>
      <c r="K871" s="4"/>
      <c r="L871" s="7"/>
      <c r="M871" s="7"/>
      <c r="N871" s="7"/>
      <c r="O871" s="7"/>
      <c r="P871" s="7"/>
      <c r="Q871" s="7"/>
      <c r="R871" s="7"/>
      <c r="S871" s="7"/>
      <c r="T871" s="7"/>
      <c r="U871" s="4"/>
      <c r="V871" s="7"/>
      <c r="W871" s="7"/>
      <c r="X871" s="7"/>
      <c r="Y871" s="7"/>
      <c r="Z871" s="7"/>
      <c r="AA871" s="7"/>
      <c r="AB871" s="4"/>
      <c r="AC871" s="7"/>
      <c r="AD871" s="7"/>
      <c r="AE871" s="7"/>
      <c r="AF871" s="7"/>
      <c r="AG871" s="7"/>
      <c r="AH871" s="7"/>
      <c r="AI871" s="8"/>
      <c r="AJ871" s="7"/>
      <c r="AK871" s="7"/>
      <c r="AL871" s="7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7"/>
      <c r="BB871" s="4"/>
      <c r="BC871" s="4"/>
      <c r="BD871" s="4"/>
      <c r="BE871" s="7"/>
      <c r="BF871" s="7"/>
      <c r="BG871" s="6"/>
      <c r="BH871" s="4"/>
      <c r="BI871" s="4"/>
      <c r="BJ871" s="4"/>
      <c r="BK871" s="4"/>
      <c r="BL871" s="6"/>
      <c r="BM871" s="6"/>
      <c r="BN871" s="6"/>
      <c r="BO871" s="6"/>
      <c r="BP871" s="6"/>
      <c r="BQ871" s="6"/>
      <c r="BR871" s="6"/>
      <c r="BS871" s="4"/>
      <c r="BT871" s="4"/>
      <c r="BU871" s="4"/>
      <c r="BV871" s="4"/>
      <c r="BW871" s="4"/>
      <c r="BX871" s="4"/>
      <c r="BY871" s="4"/>
      <c r="BZ871" s="4"/>
      <c r="CA871" s="4"/>
      <c r="CB871" s="4">
        <v>19.388484312257539</v>
      </c>
      <c r="CC871" s="7">
        <v>6.9614871364288513</v>
      </c>
      <c r="CD871" s="4"/>
      <c r="CE871" s="4"/>
      <c r="CF871" s="7"/>
      <c r="CG871" s="4"/>
      <c r="CH871" s="4"/>
      <c r="CI871" s="4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</row>
    <row r="872" spans="1:158" x14ac:dyDescent="0.25">
      <c r="A872" t="s">
        <v>102</v>
      </c>
      <c r="C872" s="5">
        <v>39966</v>
      </c>
      <c r="D872" s="4"/>
      <c r="E872" s="5"/>
      <c r="F872">
        <v>146</v>
      </c>
      <c r="G872" t="s">
        <v>79</v>
      </c>
      <c r="H872" s="6">
        <v>8.3000000000000007</v>
      </c>
      <c r="I872">
        <v>750</v>
      </c>
      <c r="J872" s="4">
        <f>1000000/H872/I872</f>
        <v>160.64257028112448</v>
      </c>
      <c r="K872" s="4"/>
      <c r="L872" s="7"/>
      <c r="M872" s="7"/>
      <c r="N872" s="7"/>
      <c r="O872" s="7"/>
      <c r="P872" s="7"/>
      <c r="Q872" s="7"/>
      <c r="R872" s="7"/>
      <c r="S872" s="7"/>
      <c r="T872" s="7"/>
      <c r="U872" s="4">
        <v>561.83730510695761</v>
      </c>
      <c r="V872" s="7"/>
      <c r="W872" s="7"/>
      <c r="X872" s="7"/>
      <c r="Y872" s="7"/>
      <c r="Z872" s="7"/>
      <c r="AA872" s="7"/>
      <c r="AB872" s="4">
        <v>162.71456885854002</v>
      </c>
      <c r="AC872" s="7">
        <v>2.4473524655878371</v>
      </c>
      <c r="AD872" s="7"/>
      <c r="AE872" s="7"/>
      <c r="AF872" s="7"/>
      <c r="AG872" s="7"/>
      <c r="AH872" s="7"/>
      <c r="AI872" s="8">
        <f>AC872/AB872</f>
        <v>1.5040770367129844E-2</v>
      </c>
      <c r="AJ872" s="7"/>
      <c r="AK872" s="7"/>
      <c r="AL872" s="7"/>
      <c r="AM872" s="4">
        <v>0</v>
      </c>
      <c r="AN872" s="4"/>
      <c r="AO872" s="4"/>
      <c r="AP872" s="4"/>
      <c r="AQ872" s="4">
        <v>702.96932722939584</v>
      </c>
      <c r="AR872" s="4"/>
      <c r="AS872" s="4"/>
      <c r="AT872" s="4"/>
      <c r="AU872" s="4"/>
      <c r="AV872" s="4"/>
      <c r="AW872" s="4"/>
      <c r="AX872" s="4">
        <v>56.433162320081252</v>
      </c>
      <c r="AY872" s="4">
        <v>392.95827244115594</v>
      </c>
      <c r="AZ872" s="4">
        <v>1152.3607619906329</v>
      </c>
      <c r="BA872" s="7"/>
      <c r="BB872" s="4"/>
      <c r="BC872" s="4">
        <f>U872+AB872+AZ872</f>
        <v>1876.9126359561305</v>
      </c>
      <c r="BD872" s="4"/>
      <c r="BE872" s="7">
        <f>AZ872/BC872</f>
        <v>0.61396611643759391</v>
      </c>
      <c r="BF872" s="7"/>
      <c r="BG872" s="6"/>
      <c r="BH872" s="4"/>
      <c r="BI872" s="4"/>
      <c r="BJ872" s="4"/>
      <c r="BK872" s="4"/>
      <c r="BL872" s="6"/>
      <c r="BM872" s="6"/>
      <c r="BN872" s="6"/>
      <c r="BO872" s="6"/>
      <c r="BP872" s="7">
        <f>U872/BC872</f>
        <v>0.29934121298125754</v>
      </c>
      <c r="BQ872" s="7">
        <f>AB872/BC872</f>
        <v>8.6692670581148545E-2</v>
      </c>
      <c r="BR872" s="7">
        <f>AZ872/BC872</f>
        <v>0.61396611643759391</v>
      </c>
      <c r="BS872" s="4">
        <v>195.12830540396507</v>
      </c>
      <c r="BT872" s="4">
        <v>0</v>
      </c>
      <c r="BU872" s="4">
        <v>133.33343269584878</v>
      </c>
      <c r="BV872" s="4">
        <v>54.525015809078539</v>
      </c>
      <c r="BW872" s="4"/>
      <c r="BX872" s="4"/>
      <c r="BY872" s="4"/>
      <c r="BZ872" s="4"/>
      <c r="CA872" s="4">
        <v>7.2698568990377641</v>
      </c>
      <c r="CB872" s="4"/>
      <c r="CC872" s="7"/>
      <c r="CD872" s="4"/>
      <c r="CE872" s="4"/>
      <c r="CF872" s="7"/>
      <c r="CG872" s="4"/>
      <c r="CH872" s="4"/>
      <c r="CI872" s="4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</row>
    <row r="873" spans="1:158" x14ac:dyDescent="0.25">
      <c r="A873" t="s">
        <v>102</v>
      </c>
      <c r="C873" s="5">
        <v>39969</v>
      </c>
      <c r="D873" s="4"/>
      <c r="E873" s="5"/>
      <c r="F873">
        <v>149</v>
      </c>
      <c r="G873" t="s">
        <v>79</v>
      </c>
      <c r="H873" s="6">
        <v>8.3000000000000007</v>
      </c>
      <c r="I873">
        <v>750</v>
      </c>
      <c r="J873" s="4">
        <f>1000000/H873/I873</f>
        <v>160.64257028112448</v>
      </c>
      <c r="K873" s="4"/>
      <c r="L873" s="7"/>
      <c r="M873" s="7"/>
      <c r="N873" s="7"/>
      <c r="O873" s="7"/>
      <c r="P873" s="7"/>
      <c r="Q873" s="7"/>
      <c r="R873" s="7"/>
      <c r="S873" s="7"/>
      <c r="T873" s="7"/>
      <c r="U873" s="4"/>
      <c r="V873" s="7"/>
      <c r="W873" s="7"/>
      <c r="X873" s="7"/>
      <c r="Y873" s="7"/>
      <c r="Z873" s="7"/>
      <c r="AA873" s="7"/>
      <c r="AB873" s="4"/>
      <c r="AC873" s="7"/>
      <c r="AD873" s="7"/>
      <c r="AE873" s="7"/>
      <c r="AF873" s="7"/>
      <c r="AG873" s="7"/>
      <c r="AH873" s="7"/>
      <c r="AI873" s="8"/>
      <c r="AJ873" s="7"/>
      <c r="AK873" s="7"/>
      <c r="AL873" s="7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7"/>
      <c r="BB873" s="4"/>
      <c r="BC873" s="4"/>
      <c r="BD873" s="4"/>
      <c r="BE873" s="7"/>
      <c r="BF873" s="7"/>
      <c r="BG873" s="6"/>
      <c r="BH873" s="4"/>
      <c r="BI873" s="4"/>
      <c r="BJ873" s="4"/>
      <c r="BK873" s="4"/>
      <c r="BL873" s="6"/>
      <c r="BM873" s="6"/>
      <c r="BN873" s="6"/>
      <c r="BO873" s="6"/>
      <c r="BP873" s="6"/>
      <c r="BQ873" s="6"/>
      <c r="BR873" s="6"/>
      <c r="BS873" s="4"/>
      <c r="BT873" s="4"/>
      <c r="BU873" s="4"/>
      <c r="BV873" s="4"/>
      <c r="BW873" s="4"/>
      <c r="BX873" s="4"/>
      <c r="BY873" s="4"/>
      <c r="BZ873" s="4"/>
      <c r="CA873" s="4"/>
      <c r="CB873" s="4">
        <v>39.668549649492959</v>
      </c>
      <c r="CC873" s="7">
        <v>6.1900306408361132</v>
      </c>
      <c r="CD873" s="4"/>
      <c r="CE873" s="4"/>
      <c r="CF873" s="7"/>
      <c r="CG873" s="4"/>
      <c r="CH873" s="4"/>
      <c r="CI873" s="4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</row>
    <row r="874" spans="1:158" x14ac:dyDescent="0.25">
      <c r="A874" t="s">
        <v>102</v>
      </c>
      <c r="C874" s="5">
        <v>39974</v>
      </c>
      <c r="D874" s="4">
        <v>8</v>
      </c>
      <c r="E874" s="5" t="s">
        <v>165</v>
      </c>
      <c r="F874">
        <v>154</v>
      </c>
      <c r="G874" t="s">
        <v>79</v>
      </c>
      <c r="H874" s="6">
        <v>8.3000000000000007</v>
      </c>
      <c r="I874">
        <v>750</v>
      </c>
      <c r="J874" s="4">
        <f>1000000/H874/I874</f>
        <v>160.64257028112448</v>
      </c>
      <c r="K874" s="4"/>
      <c r="L874" s="7"/>
      <c r="M874" s="7"/>
      <c r="N874" s="7"/>
      <c r="O874" s="7"/>
      <c r="P874" s="7"/>
      <c r="Q874" s="7"/>
      <c r="R874" s="7"/>
      <c r="S874" s="7"/>
      <c r="T874" s="7"/>
      <c r="U874" s="4"/>
      <c r="V874" s="7"/>
      <c r="W874" s="7"/>
      <c r="X874" s="7"/>
      <c r="Y874" s="7"/>
      <c r="Z874" s="7"/>
      <c r="AA874" s="7"/>
      <c r="AB874" s="4"/>
      <c r="AC874" s="7"/>
      <c r="AD874" s="7"/>
      <c r="AE874" s="7"/>
      <c r="AF874" s="7"/>
      <c r="AG874" s="7"/>
      <c r="AH874" s="7"/>
      <c r="AI874" s="8"/>
      <c r="AJ874" s="7"/>
      <c r="AK874" s="7"/>
      <c r="AL874" s="7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7"/>
      <c r="BB874" s="4"/>
      <c r="BC874" s="4"/>
      <c r="BD874" s="4"/>
      <c r="BE874" s="7"/>
      <c r="BF874" s="7"/>
      <c r="BG874" s="6"/>
      <c r="BH874" s="4"/>
      <c r="BI874" s="4"/>
      <c r="BJ874" s="4"/>
      <c r="BK874" s="4"/>
      <c r="BL874" s="6"/>
      <c r="BM874" s="6"/>
      <c r="BN874" s="6"/>
      <c r="BO874" s="6"/>
      <c r="BP874" s="6"/>
      <c r="BQ874" s="6"/>
      <c r="BR874" s="6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7"/>
      <c r="CD874" s="4"/>
      <c r="CE874" s="4"/>
      <c r="CF874" s="7"/>
      <c r="CG874" s="4"/>
      <c r="CH874" s="4"/>
      <c r="CI874" s="4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</row>
    <row r="875" spans="1:158" x14ac:dyDescent="0.25">
      <c r="A875" t="s">
        <v>102</v>
      </c>
      <c r="C875" s="5">
        <v>39976</v>
      </c>
      <c r="D875" s="4"/>
      <c r="E875" s="5"/>
      <c r="F875">
        <v>156</v>
      </c>
      <c r="G875" t="s">
        <v>79</v>
      </c>
      <c r="H875" s="6">
        <v>8.3000000000000007</v>
      </c>
      <c r="I875">
        <v>750</v>
      </c>
      <c r="J875" s="4">
        <f>1000000/H875/I875</f>
        <v>160.64257028112448</v>
      </c>
      <c r="K875" s="4"/>
      <c r="L875" s="7"/>
      <c r="M875" s="7"/>
      <c r="N875" s="7"/>
      <c r="O875" s="7"/>
      <c r="P875" s="7"/>
      <c r="Q875" s="7"/>
      <c r="R875" s="7"/>
      <c r="S875" s="7"/>
      <c r="T875" s="7"/>
      <c r="U875" s="4"/>
      <c r="V875" s="7"/>
      <c r="W875" s="7"/>
      <c r="X875" s="7"/>
      <c r="Y875" s="7"/>
      <c r="Z875" s="7"/>
      <c r="AA875" s="7"/>
      <c r="AB875" s="4"/>
      <c r="AC875" s="7"/>
      <c r="AD875" s="7"/>
      <c r="AE875" s="7"/>
      <c r="AF875" s="7"/>
      <c r="AG875" s="7"/>
      <c r="AH875" s="7"/>
      <c r="AI875" s="8"/>
      <c r="AJ875" s="7"/>
      <c r="AK875" s="7"/>
      <c r="AL875" s="7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7"/>
      <c r="BB875" s="4"/>
      <c r="BC875" s="4"/>
      <c r="BD875" s="4"/>
      <c r="BE875" s="7"/>
      <c r="BF875" s="7"/>
      <c r="BG875" s="6"/>
      <c r="BH875" s="4"/>
      <c r="BI875" s="4"/>
      <c r="BJ875" s="4"/>
      <c r="BK875" s="4"/>
      <c r="BL875" s="6"/>
      <c r="BM875" s="6"/>
      <c r="BN875" s="6"/>
      <c r="BO875" s="6"/>
      <c r="BP875" s="6"/>
      <c r="BQ875" s="6"/>
      <c r="BR875" s="6"/>
      <c r="BS875" s="4"/>
      <c r="BT875" s="4"/>
      <c r="BU875" s="4"/>
      <c r="BV875" s="4"/>
      <c r="BW875" s="4"/>
      <c r="BX875" s="4"/>
      <c r="BY875" s="4"/>
      <c r="BZ875" s="4"/>
      <c r="CA875" s="4"/>
      <c r="CB875" s="4">
        <v>63.457088409446683</v>
      </c>
      <c r="CC875" s="7">
        <v>5.3846300004825558</v>
      </c>
      <c r="CD875" s="4"/>
      <c r="CE875" s="4"/>
      <c r="CF875" s="7"/>
      <c r="CG875" s="4"/>
      <c r="CH875" s="4"/>
      <c r="CI875" s="4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</row>
    <row r="876" spans="1:158" x14ac:dyDescent="0.25">
      <c r="A876" t="s">
        <v>102</v>
      </c>
      <c r="C876" s="5">
        <v>39983</v>
      </c>
      <c r="D876" s="4"/>
      <c r="E876" s="5"/>
      <c r="F876">
        <v>163</v>
      </c>
      <c r="G876" t="s">
        <v>79</v>
      </c>
      <c r="H876" s="6">
        <v>8.3000000000000007</v>
      </c>
      <c r="I876">
        <v>750</v>
      </c>
      <c r="J876" s="4">
        <f>1000000/H876/I876</f>
        <v>160.64257028112448</v>
      </c>
      <c r="K876" s="4"/>
      <c r="L876" s="7"/>
      <c r="M876" s="7"/>
      <c r="N876" s="7"/>
      <c r="O876" s="7"/>
      <c r="P876" s="7"/>
      <c r="Q876" s="7"/>
      <c r="R876" s="7"/>
      <c r="S876" s="7"/>
      <c r="T876" s="7"/>
      <c r="U876" s="4"/>
      <c r="V876" s="7"/>
      <c r="W876" s="7"/>
      <c r="X876" s="7"/>
      <c r="Y876" s="7"/>
      <c r="Z876" s="7"/>
      <c r="AA876" s="7"/>
      <c r="AB876" s="4"/>
      <c r="AC876" s="7"/>
      <c r="AD876" s="7"/>
      <c r="AE876" s="7"/>
      <c r="AF876" s="7"/>
      <c r="AG876" s="7"/>
      <c r="AH876" s="7"/>
      <c r="AI876" s="8"/>
      <c r="AJ876" s="7"/>
      <c r="AK876" s="7"/>
      <c r="AL876" s="7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7"/>
      <c r="BB876" s="4"/>
      <c r="BC876" s="4"/>
      <c r="BD876" s="4"/>
      <c r="BE876" s="7"/>
      <c r="BF876" s="7"/>
      <c r="BG876" s="6"/>
      <c r="BH876" s="4"/>
      <c r="BI876" s="4"/>
      <c r="BJ876" s="4"/>
      <c r="BK876" s="4"/>
      <c r="BL876" s="6"/>
      <c r="BM876" s="6"/>
      <c r="BN876" s="6"/>
      <c r="BO876" s="6"/>
      <c r="BP876" s="6"/>
      <c r="BQ876" s="6"/>
      <c r="BR876" s="6"/>
      <c r="BS876" s="4"/>
      <c r="BT876" s="4"/>
      <c r="BU876" s="4"/>
      <c r="BV876" s="4"/>
      <c r="BW876" s="4"/>
      <c r="BX876" s="4"/>
      <c r="BY876" s="4"/>
      <c r="BZ876" s="4"/>
      <c r="CA876" s="4"/>
      <c r="CB876" s="4">
        <v>75.319880215068409</v>
      </c>
      <c r="CC876" s="7">
        <v>4.9687628699637614</v>
      </c>
      <c r="CD876" s="4"/>
      <c r="CE876" s="4"/>
      <c r="CF876" s="7"/>
      <c r="CG876" s="4"/>
      <c r="CH876" s="4"/>
      <c r="CI876" s="4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</row>
    <row r="877" spans="1:158" x14ac:dyDescent="0.25">
      <c r="A877" t="s">
        <v>102</v>
      </c>
      <c r="C877" s="5">
        <v>39988</v>
      </c>
      <c r="D877" s="4">
        <v>9</v>
      </c>
      <c r="E877" s="5" t="s">
        <v>70</v>
      </c>
      <c r="F877">
        <v>168</v>
      </c>
      <c r="G877" t="s">
        <v>79</v>
      </c>
      <c r="H877" s="6">
        <v>8.3000000000000007</v>
      </c>
      <c r="I877">
        <v>750</v>
      </c>
      <c r="J877" s="4">
        <f>1000000/H877/I877</f>
        <v>160.64257028112448</v>
      </c>
      <c r="K877" s="4"/>
      <c r="L877" s="7"/>
      <c r="M877" s="7"/>
      <c r="N877" s="7"/>
      <c r="O877" s="7"/>
      <c r="P877" s="7"/>
      <c r="Q877" s="7"/>
      <c r="R877" s="7"/>
      <c r="S877" s="7"/>
      <c r="T877" s="7"/>
      <c r="U877" s="4"/>
      <c r="V877" s="7"/>
      <c r="W877" s="7"/>
      <c r="X877" s="7"/>
      <c r="Y877" s="7"/>
      <c r="Z877" s="7"/>
      <c r="AA877" s="7"/>
      <c r="AB877" s="4"/>
      <c r="AC877" s="7"/>
      <c r="AD877" s="7"/>
      <c r="AE877" s="7"/>
      <c r="AF877" s="7"/>
      <c r="AG877" s="7"/>
      <c r="AH877" s="7"/>
      <c r="AI877" s="8"/>
      <c r="AJ877" s="7"/>
      <c r="AK877" s="7"/>
      <c r="AL877" s="7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>
        <v>755.72926456514062</v>
      </c>
      <c r="AZ877" s="4"/>
      <c r="BA877" s="7"/>
      <c r="BB877" s="4"/>
      <c r="BC877" s="4"/>
      <c r="BD877" s="4"/>
      <c r="BE877" s="7"/>
      <c r="BF877" s="4">
        <f>BH877*(1/(BG877/100))</f>
        <v>755.72926456514074</v>
      </c>
      <c r="BG877" s="6">
        <v>36.078313813434676</v>
      </c>
      <c r="BH877" s="4">
        <v>272.65437564977344</v>
      </c>
      <c r="BI877" s="4">
        <f>BF877-BH877</f>
        <v>483.0748889153673</v>
      </c>
      <c r="BJ877" s="4"/>
      <c r="BK877" s="4"/>
      <c r="BL877" s="6">
        <v>12.011205975760944</v>
      </c>
      <c r="BM877" s="6"/>
      <c r="BN877" s="6"/>
      <c r="BO877" s="6"/>
      <c r="BP877" s="6"/>
      <c r="BQ877" s="6"/>
      <c r="BR877" s="6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7"/>
      <c r="CD877" s="4"/>
      <c r="CE877" s="4"/>
      <c r="CF877" s="7"/>
      <c r="CG877" s="4"/>
      <c r="CH877" s="4"/>
      <c r="CI877" s="4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</row>
    <row r="878" spans="1:158" x14ac:dyDescent="0.25">
      <c r="A878" t="s">
        <v>102</v>
      </c>
      <c r="C878" s="5">
        <v>39990</v>
      </c>
      <c r="D878" s="4"/>
      <c r="E878" s="5"/>
      <c r="F878">
        <v>170</v>
      </c>
      <c r="G878" t="s">
        <v>79</v>
      </c>
      <c r="H878" s="6">
        <v>8.3000000000000007</v>
      </c>
      <c r="I878">
        <v>750</v>
      </c>
      <c r="J878" s="4">
        <f>1000000/H878/I878</f>
        <v>160.64257028112448</v>
      </c>
      <c r="K878" s="4"/>
      <c r="L878" s="7"/>
      <c r="M878" s="7"/>
      <c r="N878" s="7"/>
      <c r="O878" s="7"/>
      <c r="P878" s="7"/>
      <c r="Q878" s="7"/>
      <c r="R878" s="7"/>
      <c r="S878" s="7"/>
      <c r="T878" s="7"/>
      <c r="U878" s="4"/>
      <c r="V878" s="7"/>
      <c r="W878" s="7"/>
      <c r="X878" s="7"/>
      <c r="Y878" s="7"/>
      <c r="Z878" s="7"/>
      <c r="AA878" s="7"/>
      <c r="AB878" s="4"/>
      <c r="AC878" s="7"/>
      <c r="AD878" s="7"/>
      <c r="AE878" s="7"/>
      <c r="AF878" s="7"/>
      <c r="AG878" s="7"/>
      <c r="AH878" s="7"/>
      <c r="AI878" s="8"/>
      <c r="AJ878" s="7"/>
      <c r="AK878" s="7"/>
      <c r="AL878" s="7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7"/>
      <c r="BB878" s="4"/>
      <c r="BC878" s="4"/>
      <c r="BD878" s="4"/>
      <c r="BE878" s="7"/>
      <c r="BF878" s="7"/>
      <c r="BG878" s="6"/>
      <c r="BH878" s="4"/>
      <c r="BI878" s="4"/>
      <c r="BJ878" s="4"/>
      <c r="BK878" s="4"/>
      <c r="BL878" s="6"/>
      <c r="BM878" s="6"/>
      <c r="BN878" s="6"/>
      <c r="BO878" s="6"/>
      <c r="BP878" s="6"/>
      <c r="BQ878" s="6"/>
      <c r="BR878" s="6"/>
      <c r="BS878" s="4"/>
      <c r="BT878" s="4"/>
      <c r="BU878" s="4"/>
      <c r="BV878" s="4"/>
      <c r="BW878" s="4"/>
      <c r="BX878" s="4"/>
      <c r="BY878" s="4"/>
      <c r="BZ878" s="4"/>
      <c r="CA878" s="4"/>
      <c r="CB878" s="4">
        <v>93.905261008643564</v>
      </c>
      <c r="CC878" s="7">
        <v>4.740374835309618</v>
      </c>
      <c r="CD878" s="4"/>
      <c r="CE878" s="4"/>
      <c r="CF878" s="7"/>
      <c r="CG878" s="4"/>
      <c r="CH878" s="4"/>
      <c r="CI878" s="4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</row>
    <row r="879" spans="1:158" x14ac:dyDescent="0.25">
      <c r="A879" t="s">
        <v>102</v>
      </c>
      <c r="C879" s="5">
        <v>39995</v>
      </c>
      <c r="D879" s="4"/>
      <c r="E879" s="5"/>
      <c r="F879">
        <v>175</v>
      </c>
      <c r="G879" t="s">
        <v>79</v>
      </c>
      <c r="H879" s="6">
        <v>8.3000000000000007</v>
      </c>
      <c r="I879">
        <v>750</v>
      </c>
      <c r="J879" s="4">
        <f>1000000/H879/I879</f>
        <v>160.64257028112448</v>
      </c>
      <c r="K879" s="4"/>
      <c r="L879" s="7"/>
      <c r="M879" s="7"/>
      <c r="N879" s="7"/>
      <c r="O879" s="7"/>
      <c r="P879" s="7"/>
      <c r="Q879" s="7"/>
      <c r="R879" s="7"/>
      <c r="S879" s="7"/>
      <c r="T879" s="7"/>
      <c r="U879" s="4"/>
      <c r="V879" s="7"/>
      <c r="W879" s="7"/>
      <c r="X879" s="7"/>
      <c r="Y879" s="7"/>
      <c r="Z879" s="7"/>
      <c r="AA879" s="7"/>
      <c r="AB879" s="4"/>
      <c r="AC879" s="7"/>
      <c r="AD879" s="7"/>
      <c r="AE879" s="7"/>
      <c r="AF879" s="7"/>
      <c r="AG879" s="7"/>
      <c r="AH879" s="7"/>
      <c r="AI879" s="8"/>
      <c r="AJ879" s="7"/>
      <c r="AK879" s="7"/>
      <c r="AL879" s="7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7"/>
      <c r="BB879" s="4"/>
      <c r="BC879" s="4"/>
      <c r="BD879" s="4"/>
      <c r="BE879" s="7"/>
      <c r="BF879" s="7"/>
      <c r="BG879" s="6"/>
      <c r="BH879" s="4"/>
      <c r="BI879" s="4"/>
      <c r="BJ879" s="4"/>
      <c r="BK879" s="4"/>
      <c r="BL879" s="6"/>
      <c r="BM879" s="6"/>
      <c r="BN879" s="6"/>
      <c r="BO879" s="6"/>
      <c r="BP879" s="6"/>
      <c r="BQ879" s="6"/>
      <c r="BR879" s="6"/>
      <c r="BS879" s="4"/>
      <c r="BT879" s="4"/>
      <c r="BU879" s="4"/>
      <c r="BV879" s="4"/>
      <c r="BW879" s="4"/>
      <c r="BX879" s="4"/>
      <c r="BY879" s="4"/>
      <c r="BZ879" s="4"/>
      <c r="CA879" s="4"/>
      <c r="CB879" s="4">
        <v>100</v>
      </c>
      <c r="CC879" s="7">
        <v>3.7495967311896758</v>
      </c>
      <c r="CD879" s="4"/>
      <c r="CE879" s="4"/>
      <c r="CF879" s="7"/>
      <c r="CG879" s="4"/>
      <c r="CH879" s="4"/>
      <c r="CI879" s="4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</row>
    <row r="880" spans="1:158" x14ac:dyDescent="0.25">
      <c r="A880" t="s">
        <v>125</v>
      </c>
      <c r="C880" s="5">
        <v>40148</v>
      </c>
      <c r="D880" s="4">
        <v>1</v>
      </c>
      <c r="E880" s="5" t="s">
        <v>167</v>
      </c>
      <c r="F880" s="4">
        <v>0</v>
      </c>
      <c r="G880" t="s">
        <v>76</v>
      </c>
      <c r="H880" s="6">
        <v>6.9</v>
      </c>
      <c r="I880">
        <v>750</v>
      </c>
      <c r="J880" s="4">
        <f>1000000/H880/I880</f>
        <v>193.23671497584542</v>
      </c>
      <c r="K880" s="4"/>
      <c r="L880" s="7"/>
      <c r="M880" s="7"/>
      <c r="N880" s="7"/>
      <c r="O880" s="7"/>
      <c r="P880" s="7"/>
      <c r="Q880" s="7"/>
      <c r="R880" s="7"/>
      <c r="S880" s="7"/>
      <c r="T880" s="7"/>
      <c r="U880" s="4"/>
      <c r="V880" s="7"/>
      <c r="W880" s="7"/>
      <c r="X880" s="7"/>
      <c r="Y880" s="7"/>
      <c r="Z880" s="7"/>
      <c r="AA880" s="7"/>
      <c r="AB880" s="4"/>
      <c r="AC880" s="7"/>
      <c r="AD880" s="7"/>
      <c r="AE880" s="7"/>
      <c r="AF880" s="7"/>
      <c r="AG880" s="7"/>
      <c r="AH880" s="7"/>
      <c r="AI880" s="8"/>
      <c r="AJ880" s="7"/>
      <c r="AK880" s="7"/>
      <c r="AL880" s="7"/>
      <c r="AM880" s="4">
        <v>0</v>
      </c>
      <c r="AN880" s="4"/>
      <c r="AO880" s="4"/>
      <c r="AP880" s="4"/>
      <c r="AQ880" s="4">
        <v>0</v>
      </c>
      <c r="AR880" s="4"/>
      <c r="AS880" s="4"/>
      <c r="AT880" s="4"/>
      <c r="AU880" s="4"/>
      <c r="AV880" s="4"/>
      <c r="AW880" s="4"/>
      <c r="AX880" s="4">
        <v>0</v>
      </c>
      <c r="AY880" s="4">
        <v>0</v>
      </c>
      <c r="AZ880" s="4"/>
      <c r="BA880" s="7"/>
      <c r="BB880" s="4"/>
      <c r="BC880" s="4"/>
      <c r="BD880" s="4"/>
      <c r="BE880" s="7"/>
      <c r="BF880" s="7"/>
      <c r="BG880" s="6"/>
      <c r="BH880" s="4"/>
      <c r="BI880" s="4"/>
      <c r="BJ880" s="4"/>
      <c r="BK880" s="4"/>
      <c r="BL880" s="6"/>
      <c r="BM880" s="6"/>
      <c r="BN880" s="6"/>
      <c r="BO880" s="6"/>
      <c r="BP880" s="6"/>
      <c r="BQ880" s="6"/>
      <c r="BR880" s="6"/>
      <c r="BS880" s="4">
        <f>BT880+BU880+BV880+CA880</f>
        <v>0</v>
      </c>
      <c r="BT880" s="4">
        <v>0</v>
      </c>
      <c r="BU880" s="4">
        <v>0</v>
      </c>
      <c r="BV880" s="4">
        <v>0</v>
      </c>
      <c r="BW880" s="4"/>
      <c r="BX880" s="4"/>
      <c r="BY880" s="4"/>
      <c r="BZ880" s="4"/>
      <c r="CA880" s="4">
        <v>0</v>
      </c>
      <c r="CB880" s="4"/>
      <c r="CC880" s="7"/>
      <c r="CD880" s="4"/>
      <c r="CE880" s="4"/>
      <c r="CF880" s="7"/>
      <c r="CG880" s="4"/>
      <c r="CH880" s="4"/>
      <c r="CI880" s="4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</row>
    <row r="881" spans="1:158" x14ac:dyDescent="0.25">
      <c r="A881" t="s">
        <v>125</v>
      </c>
      <c r="C881" s="5">
        <v>40173</v>
      </c>
      <c r="D881" s="4"/>
      <c r="E881" s="5"/>
      <c r="F881" s="4">
        <v>25</v>
      </c>
      <c r="G881" t="s">
        <v>76</v>
      </c>
      <c r="H881" s="6">
        <v>6.9</v>
      </c>
      <c r="I881">
        <v>750</v>
      </c>
      <c r="J881" s="4">
        <f>1000000/H881/I881</f>
        <v>193.23671497584542</v>
      </c>
      <c r="K881" s="4"/>
      <c r="L881" s="7"/>
      <c r="M881" s="6">
        <v>6</v>
      </c>
      <c r="N881" s="6"/>
      <c r="O881" s="6"/>
      <c r="P881" s="7"/>
      <c r="Q881" s="7"/>
      <c r="R881" s="7"/>
      <c r="S881" s="7"/>
      <c r="T881" s="7"/>
      <c r="U881" s="4"/>
      <c r="V881" s="7"/>
      <c r="W881" s="7"/>
      <c r="X881" s="7"/>
      <c r="Y881" s="7"/>
      <c r="Z881" s="7"/>
      <c r="AA881" s="7"/>
      <c r="AB881" s="4"/>
      <c r="AC881" s="7">
        <v>0.20022039473684208</v>
      </c>
      <c r="AD881" s="7"/>
      <c r="AE881" s="7"/>
      <c r="AF881" s="7"/>
      <c r="AG881" s="7"/>
      <c r="AH881" s="7"/>
      <c r="AI881" s="8"/>
      <c r="AJ881" s="7"/>
      <c r="AK881" s="7"/>
      <c r="AL881" s="7"/>
      <c r="AM881" s="4">
        <v>0</v>
      </c>
      <c r="AN881" s="4"/>
      <c r="AO881" s="4"/>
      <c r="AP881" s="4"/>
      <c r="AQ881" s="4">
        <v>0</v>
      </c>
      <c r="AR881" s="4"/>
      <c r="AS881" s="4"/>
      <c r="AT881" s="4"/>
      <c r="AU881" s="4"/>
      <c r="AV881" s="4"/>
      <c r="AW881" s="4"/>
      <c r="AX881" s="4">
        <v>0</v>
      </c>
      <c r="AY881" s="4">
        <v>0</v>
      </c>
      <c r="AZ881" s="4"/>
      <c r="BA881" s="7"/>
      <c r="BB881" s="4"/>
      <c r="BC881" s="4"/>
      <c r="BD881" s="4"/>
      <c r="BE881" s="7"/>
      <c r="BF881" s="7"/>
      <c r="BG881" s="6"/>
      <c r="BH881" s="4"/>
      <c r="BI881" s="4"/>
      <c r="BJ881" s="4"/>
      <c r="BK881" s="4"/>
      <c r="BL881" s="6"/>
      <c r="BM881" s="6"/>
      <c r="BN881" s="6"/>
      <c r="BO881" s="6"/>
      <c r="BP881" s="6"/>
      <c r="BQ881" s="6"/>
      <c r="BR881" s="6"/>
      <c r="BS881" s="4">
        <f>BT881+BU881+BV881+CA881</f>
        <v>0</v>
      </c>
      <c r="BT881" s="4">
        <v>0</v>
      </c>
      <c r="BU881" s="4">
        <v>0</v>
      </c>
      <c r="BV881" s="4">
        <v>0</v>
      </c>
      <c r="BW881" s="4"/>
      <c r="BX881" s="4"/>
      <c r="BY881" s="4"/>
      <c r="BZ881" s="4"/>
      <c r="CA881" s="4">
        <v>0</v>
      </c>
      <c r="CB881" s="4"/>
      <c r="CC881" s="7"/>
      <c r="CD881" s="4"/>
      <c r="CE881" s="4"/>
      <c r="CF881" s="7"/>
      <c r="CG881" s="4"/>
      <c r="CH881" s="4"/>
      <c r="CI881" s="4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</row>
    <row r="882" spans="1:158" x14ac:dyDescent="0.25">
      <c r="A882" t="s">
        <v>125</v>
      </c>
      <c r="C882" s="5">
        <v>40174</v>
      </c>
      <c r="D882" s="4">
        <v>4</v>
      </c>
      <c r="E882" t="s">
        <v>168</v>
      </c>
      <c r="F882" s="4">
        <v>26</v>
      </c>
      <c r="G882" t="s">
        <v>76</v>
      </c>
      <c r="H882" s="6">
        <v>6.9</v>
      </c>
      <c r="I882">
        <v>750</v>
      </c>
      <c r="J882" s="4">
        <f>1000000/H882/I882</f>
        <v>193.23671497584542</v>
      </c>
      <c r="K882" s="4"/>
      <c r="L882" s="7"/>
      <c r="M882" s="7"/>
      <c r="N882" s="7"/>
      <c r="O882" s="7"/>
      <c r="P882" s="7"/>
      <c r="Q882" s="7"/>
      <c r="R882" s="7"/>
      <c r="S882" s="7"/>
      <c r="T882" s="7"/>
      <c r="U882" s="4"/>
      <c r="V882" s="7"/>
      <c r="W882" s="7"/>
      <c r="X882" s="7"/>
      <c r="Y882" s="7"/>
      <c r="Z882" s="7"/>
      <c r="AA882" s="7"/>
      <c r="AB882" s="4"/>
      <c r="AC882" s="7"/>
      <c r="AD882" s="7"/>
      <c r="AE882" s="7"/>
      <c r="AF882" s="7"/>
      <c r="AG882" s="7"/>
      <c r="AH882" s="7"/>
      <c r="AI882" s="8"/>
      <c r="AJ882" s="7"/>
      <c r="AK882" s="7"/>
      <c r="AL882" s="7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7"/>
      <c r="BB882" s="4"/>
      <c r="BC882" s="4"/>
      <c r="BD882" s="4"/>
      <c r="BE882" s="7"/>
      <c r="BF882" s="7"/>
      <c r="BG882" s="6"/>
      <c r="BH882" s="4"/>
      <c r="BI882" s="4"/>
      <c r="BJ882" s="4"/>
      <c r="BK882" s="4"/>
      <c r="BL882" s="6"/>
      <c r="BM882" s="6"/>
      <c r="BN882" s="6"/>
      <c r="BO882" s="6"/>
      <c r="BP882" s="6"/>
      <c r="BQ882" s="6"/>
      <c r="BR882" s="6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7"/>
      <c r="CD882" s="4"/>
      <c r="CE882" s="4"/>
      <c r="CF882" s="7"/>
      <c r="CG882" s="4"/>
      <c r="CH882" s="4"/>
      <c r="CI882" s="4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</row>
    <row r="883" spans="1:158" x14ac:dyDescent="0.25">
      <c r="A883" t="s">
        <v>125</v>
      </c>
      <c r="C883" s="5">
        <v>40184</v>
      </c>
      <c r="D883" s="4"/>
      <c r="E883" s="5"/>
      <c r="F883" s="4">
        <v>36</v>
      </c>
      <c r="G883" t="s">
        <v>76</v>
      </c>
      <c r="H883" s="6">
        <v>6.9</v>
      </c>
      <c r="I883">
        <v>750</v>
      </c>
      <c r="J883" s="4">
        <f>1000000/H883/I883</f>
        <v>193.23671497584542</v>
      </c>
      <c r="K883" s="4"/>
      <c r="L883" s="7"/>
      <c r="M883" s="6">
        <v>11.35</v>
      </c>
      <c r="N883" s="6"/>
      <c r="O883" s="6"/>
      <c r="P883" s="7"/>
      <c r="Q883" s="7"/>
      <c r="R883" s="7"/>
      <c r="S883" s="7"/>
      <c r="T883" s="7"/>
      <c r="U883" s="4"/>
      <c r="V883" s="7"/>
      <c r="W883" s="7"/>
      <c r="X883" s="7"/>
      <c r="Y883" s="7"/>
      <c r="Z883" s="7"/>
      <c r="AA883" s="7"/>
      <c r="AB883" s="4"/>
      <c r="AC883" s="7"/>
      <c r="AD883" s="7"/>
      <c r="AE883" s="7"/>
      <c r="AF883" s="7"/>
      <c r="AG883" s="7"/>
      <c r="AH883" s="7"/>
      <c r="AI883" s="8"/>
      <c r="AJ883" s="7"/>
      <c r="AK883" s="7"/>
      <c r="AL883" s="7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7"/>
      <c r="BB883" s="4"/>
      <c r="BC883" s="4"/>
      <c r="BD883" s="4"/>
      <c r="BE883" s="7"/>
      <c r="BF883" s="7"/>
      <c r="BG883" s="6"/>
      <c r="BH883" s="4"/>
      <c r="BI883" s="4"/>
      <c r="BJ883" s="4"/>
      <c r="BK883" s="4"/>
      <c r="BL883" s="6"/>
      <c r="BM883" s="6"/>
      <c r="BN883" s="6"/>
      <c r="BO883" s="6"/>
      <c r="BP883" s="6"/>
      <c r="BQ883" s="6"/>
      <c r="BR883" s="6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7"/>
      <c r="CD883" s="4"/>
      <c r="CE883" s="4"/>
      <c r="CF883" s="7"/>
      <c r="CG883" s="4"/>
      <c r="CH883" s="4"/>
      <c r="CI883" s="4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</row>
    <row r="884" spans="1:158" x14ac:dyDescent="0.25">
      <c r="A884" t="s">
        <v>125</v>
      </c>
      <c r="C884" s="5">
        <v>40189</v>
      </c>
      <c r="D884" s="4"/>
      <c r="E884" s="5"/>
      <c r="F884" s="4">
        <v>41</v>
      </c>
      <c r="G884" t="s">
        <v>76</v>
      </c>
      <c r="H884" s="6">
        <v>6.9</v>
      </c>
      <c r="I884">
        <v>750</v>
      </c>
      <c r="J884" s="4">
        <f>1000000/H884/I884</f>
        <v>193.23671497584542</v>
      </c>
      <c r="K884" s="4"/>
      <c r="L884" s="7"/>
      <c r="M884" s="6">
        <v>11.9</v>
      </c>
      <c r="N884" s="6"/>
      <c r="O884" s="6"/>
      <c r="P884" s="7"/>
      <c r="Q884" s="7"/>
      <c r="R884" s="7"/>
      <c r="S884" s="7"/>
      <c r="T884" s="7"/>
      <c r="U884" s="4">
        <v>76.241318038620435</v>
      </c>
      <c r="V884" s="7"/>
      <c r="W884" s="7"/>
      <c r="X884" s="7"/>
      <c r="Y884" s="7"/>
      <c r="Z884" s="7"/>
      <c r="AA884" s="7"/>
      <c r="AB884" s="4">
        <v>98.844107982588653</v>
      </c>
      <c r="AC884" s="7">
        <v>1.3767997861490047</v>
      </c>
      <c r="AD884" s="7"/>
      <c r="AE884" s="7"/>
      <c r="AF884" s="7"/>
      <c r="AG884" s="7"/>
      <c r="AH884" s="7"/>
      <c r="AI884" s="8">
        <f>AC884/AB884</f>
        <v>1.3929002084692062E-2</v>
      </c>
      <c r="AJ884" s="7"/>
      <c r="AK884" s="7"/>
      <c r="AL884" s="7"/>
      <c r="AM884" s="4">
        <v>6.6267319540286085</v>
      </c>
      <c r="AN884" s="4"/>
      <c r="AO884" s="4"/>
      <c r="AP884" s="4"/>
      <c r="AQ884" s="4">
        <v>0</v>
      </c>
      <c r="AR884" s="4"/>
      <c r="AS884" s="4"/>
      <c r="AT884" s="4"/>
      <c r="AU884" s="4"/>
      <c r="AV884" s="4"/>
      <c r="AW884" s="4"/>
      <c r="AX884" s="4">
        <v>0</v>
      </c>
      <c r="AY884" s="4">
        <v>0</v>
      </c>
      <c r="AZ884" s="4">
        <v>6.6267319540286085</v>
      </c>
      <c r="BA884" s="7"/>
      <c r="BB884" s="4"/>
      <c r="BC884" s="4">
        <f>U884+AB884+AZ884</f>
        <v>181.71215797523769</v>
      </c>
      <c r="BD884" s="4"/>
      <c r="BE884" s="7">
        <f>AZ884/BC884</f>
        <v>3.6468291543440078E-2</v>
      </c>
      <c r="BF884" s="7"/>
      <c r="BG884" s="6"/>
      <c r="BH884" s="4"/>
      <c r="BI884" s="4"/>
      <c r="BJ884" s="4"/>
      <c r="BK884" s="4"/>
      <c r="BL884" s="6"/>
      <c r="BM884" s="6"/>
      <c r="BN884" s="6"/>
      <c r="BO884" s="6"/>
      <c r="BP884" s="7">
        <f>U884/BC884</f>
        <v>0.41957191465972249</v>
      </c>
      <c r="BQ884" s="7">
        <f>AB884/BC884</f>
        <v>0.54395979379683745</v>
      </c>
      <c r="BR884" s="7">
        <f>AZ884/BC884</f>
        <v>3.6468291543440078E-2</v>
      </c>
      <c r="BS884" s="4">
        <f>BT884+BU884+BV884+CA884</f>
        <v>136.70253567597325</v>
      </c>
      <c r="BT884" s="4">
        <v>136.70253567597325</v>
      </c>
      <c r="BU884" s="4">
        <v>0</v>
      </c>
      <c r="BV884" s="4">
        <v>0</v>
      </c>
      <c r="BW884" s="4"/>
      <c r="BX884" s="4"/>
      <c r="BY884" s="4"/>
      <c r="BZ884" s="4"/>
      <c r="CA884" s="4">
        <v>0</v>
      </c>
      <c r="CB884" s="4"/>
      <c r="CC884" s="7"/>
      <c r="CD884" s="4"/>
      <c r="CE884" s="4"/>
      <c r="CF884" s="7"/>
      <c r="CG884" s="4"/>
      <c r="CH884" s="4"/>
      <c r="CI884" s="4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</row>
    <row r="885" spans="1:158" x14ac:dyDescent="0.25">
      <c r="A885" t="s">
        <v>125</v>
      </c>
      <c r="C885" s="5">
        <v>40196</v>
      </c>
      <c r="D885" s="4">
        <v>5</v>
      </c>
      <c r="E885" t="s">
        <v>164</v>
      </c>
      <c r="F885" s="4">
        <v>48</v>
      </c>
      <c r="G885" t="s">
        <v>76</v>
      </c>
      <c r="H885" s="6">
        <v>6.9</v>
      </c>
      <c r="I885">
        <v>750</v>
      </c>
      <c r="J885" s="4">
        <f>1000000/H885/I885</f>
        <v>193.23671497584542</v>
      </c>
      <c r="K885" s="4"/>
      <c r="L885" s="7"/>
      <c r="M885" s="7"/>
      <c r="N885" s="7"/>
      <c r="O885" s="7"/>
      <c r="P885" s="7"/>
      <c r="Q885" s="7"/>
      <c r="R885" s="7"/>
      <c r="S885" s="7"/>
      <c r="T885" s="7"/>
      <c r="U885" s="4">
        <v>129.08247936066306</v>
      </c>
      <c r="V885" s="7"/>
      <c r="W885" s="7"/>
      <c r="X885" s="7"/>
      <c r="Y885" s="7"/>
      <c r="Z885" s="7"/>
      <c r="AA885" s="7"/>
      <c r="AB885" s="4">
        <v>147.94219133452543</v>
      </c>
      <c r="AC885" s="7">
        <v>1.6247737800938831</v>
      </c>
      <c r="AD885" s="7"/>
      <c r="AE885" s="7"/>
      <c r="AF885" s="7"/>
      <c r="AG885" s="7"/>
      <c r="AH885" s="7"/>
      <c r="AI885" s="8">
        <f>AC885/AB885</f>
        <v>1.0982490967840002E-2</v>
      </c>
      <c r="AJ885" s="7"/>
      <c r="AK885" s="7"/>
      <c r="AL885" s="7"/>
      <c r="AM885" s="4">
        <v>22.816064933653244</v>
      </c>
      <c r="AN885" s="4"/>
      <c r="AO885" s="4"/>
      <c r="AP885" s="4"/>
      <c r="AQ885" s="4">
        <v>0.27404896093640768</v>
      </c>
      <c r="AR885" s="4"/>
      <c r="AS885" s="4"/>
      <c r="AT885" s="4"/>
      <c r="AU885" s="4"/>
      <c r="AV885" s="4"/>
      <c r="AW885" s="4"/>
      <c r="AX885" s="4">
        <v>0</v>
      </c>
      <c r="AY885" s="4">
        <v>0</v>
      </c>
      <c r="AZ885" s="4">
        <v>23.090113894589656</v>
      </c>
      <c r="BA885" s="7"/>
      <c r="BB885" s="4"/>
      <c r="BC885" s="4">
        <f>U885+AB885+AZ885</f>
        <v>300.11478458977814</v>
      </c>
      <c r="BD885" s="4"/>
      <c r="BE885" s="7">
        <f>AZ885/BC885</f>
        <v>7.6937608809079988E-2</v>
      </c>
      <c r="BF885" s="7"/>
      <c r="BG885" s="6"/>
      <c r="BH885" s="4"/>
      <c r="BI885" s="4"/>
      <c r="BJ885" s="4"/>
      <c r="BK885" s="4"/>
      <c r="BL885" s="6"/>
      <c r="BM885" s="6"/>
      <c r="BN885" s="6"/>
      <c r="BO885" s="6"/>
      <c r="BP885" s="7">
        <f>U885/BC885</f>
        <v>0.43011036439642164</v>
      </c>
      <c r="BQ885" s="7">
        <f>AB885/BC885</f>
        <v>0.4929520267944984</v>
      </c>
      <c r="BR885" s="7">
        <f>AZ885/BC885</f>
        <v>7.6937608809079988E-2</v>
      </c>
      <c r="BS885" s="4">
        <f>BT885+BU885+BV885+CA885</f>
        <v>224.51226858632378</v>
      </c>
      <c r="BT885" s="4">
        <v>224.51226858632378</v>
      </c>
      <c r="BU885" s="4">
        <v>0</v>
      </c>
      <c r="BV885" s="4">
        <v>0</v>
      </c>
      <c r="BW885" s="4"/>
      <c r="BX885" s="4"/>
      <c r="BY885" s="4"/>
      <c r="BZ885" s="4"/>
      <c r="CA885" s="4">
        <v>0</v>
      </c>
      <c r="CB885" s="4"/>
      <c r="CC885" s="7"/>
      <c r="CD885" s="4"/>
      <c r="CE885" s="4"/>
      <c r="CF885" s="7"/>
      <c r="CG885" s="4"/>
      <c r="CH885" s="4"/>
      <c r="CI885" s="4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</row>
    <row r="886" spans="1:158" x14ac:dyDescent="0.25">
      <c r="A886" t="s">
        <v>125</v>
      </c>
      <c r="C886" s="5">
        <v>40197</v>
      </c>
      <c r="D886" s="4"/>
      <c r="E886" s="5"/>
      <c r="F886" s="4">
        <v>49</v>
      </c>
      <c r="G886" t="s">
        <v>76</v>
      </c>
      <c r="H886" s="6">
        <v>6.9</v>
      </c>
      <c r="I886">
        <v>750</v>
      </c>
      <c r="J886" s="4">
        <f>1000000/H886/I886</f>
        <v>193.23671497584542</v>
      </c>
      <c r="K886" s="4"/>
      <c r="L886" s="7"/>
      <c r="M886" s="6">
        <v>13.9</v>
      </c>
      <c r="N886" s="6"/>
      <c r="O886" s="6"/>
      <c r="P886" s="7"/>
      <c r="Q886" s="7"/>
      <c r="R886" s="7"/>
      <c r="S886" s="7"/>
      <c r="T886" s="7"/>
      <c r="U886" s="4"/>
      <c r="V886" s="7"/>
      <c r="W886" s="7"/>
      <c r="X886" s="7"/>
      <c r="Y886" s="7"/>
      <c r="Z886" s="7"/>
      <c r="AA886" s="7"/>
      <c r="AB886" s="4"/>
      <c r="AC886" s="7"/>
      <c r="AD886" s="7"/>
      <c r="AE886" s="7"/>
      <c r="AF886" s="7"/>
      <c r="AG886" s="7"/>
      <c r="AH886" s="7"/>
      <c r="AI886" s="8"/>
      <c r="AJ886" s="7"/>
      <c r="AK886" s="7"/>
      <c r="AL886" s="7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7"/>
      <c r="BB886" s="4"/>
      <c r="BC886" s="4"/>
      <c r="BD886" s="4"/>
      <c r="BE886" s="7"/>
      <c r="BF886" s="7"/>
      <c r="BG886" s="6"/>
      <c r="BH886" s="4"/>
      <c r="BI886" s="4"/>
      <c r="BJ886" s="4"/>
      <c r="BK886" s="4"/>
      <c r="BL886" s="6"/>
      <c r="BM886" s="6"/>
      <c r="BN886" s="6"/>
      <c r="BO886" s="6"/>
      <c r="BP886" s="6"/>
      <c r="BQ886" s="6"/>
      <c r="BR886" s="6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7"/>
      <c r="CD886" s="4"/>
      <c r="CE886" s="4"/>
      <c r="CF886" s="7"/>
      <c r="CG886" s="4"/>
      <c r="CH886" s="4"/>
      <c r="CI886" s="4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</row>
    <row r="887" spans="1:158" x14ac:dyDescent="0.25">
      <c r="A887" t="s">
        <v>125</v>
      </c>
      <c r="C887" s="5">
        <v>40200</v>
      </c>
      <c r="D887" s="4"/>
      <c r="E887" s="5"/>
      <c r="F887" s="4">
        <v>52</v>
      </c>
      <c r="G887" t="s">
        <v>76</v>
      </c>
      <c r="H887" s="6">
        <v>6.9</v>
      </c>
      <c r="I887">
        <v>750</v>
      </c>
      <c r="J887" s="4">
        <f>1000000/H887/I887</f>
        <v>193.23671497584542</v>
      </c>
      <c r="K887" s="4"/>
      <c r="L887" s="7"/>
      <c r="M887" s="6">
        <v>15</v>
      </c>
      <c r="N887" s="6"/>
      <c r="O887" s="6"/>
      <c r="P887" s="7"/>
      <c r="Q887" s="7"/>
      <c r="R887" s="7"/>
      <c r="S887" s="7"/>
      <c r="T887" s="7"/>
      <c r="U887" s="4"/>
      <c r="V887" s="7"/>
      <c r="W887" s="7"/>
      <c r="X887" s="7"/>
      <c r="Y887" s="7"/>
      <c r="Z887" s="7"/>
      <c r="AA887" s="7"/>
      <c r="AB887" s="4"/>
      <c r="AC887" s="7"/>
      <c r="AD887" s="7"/>
      <c r="AE887" s="7"/>
      <c r="AF887" s="7"/>
      <c r="AG887" s="7"/>
      <c r="AH887" s="7"/>
      <c r="AI887" s="8"/>
      <c r="AJ887" s="7"/>
      <c r="AK887" s="7"/>
      <c r="AL887" s="7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7"/>
      <c r="BB887" s="4"/>
      <c r="BC887" s="4"/>
      <c r="BD887" s="4"/>
      <c r="BE887" s="7"/>
      <c r="BF887" s="7"/>
      <c r="BG887" s="6"/>
      <c r="BH887" s="4"/>
      <c r="BI887" s="4"/>
      <c r="BJ887" s="4"/>
      <c r="BK887" s="4"/>
      <c r="BL887" s="6"/>
      <c r="BM887" s="6"/>
      <c r="BN887" s="6"/>
      <c r="BO887" s="6"/>
      <c r="BP887" s="6"/>
      <c r="BQ887" s="6"/>
      <c r="BR887" s="6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7"/>
      <c r="CD887" s="4"/>
      <c r="CE887" s="4"/>
      <c r="CF887" s="7"/>
      <c r="CG887" s="4"/>
      <c r="CH887" s="4"/>
      <c r="CI887" s="4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</row>
    <row r="888" spans="1:158" x14ac:dyDescent="0.25">
      <c r="A888" t="s">
        <v>125</v>
      </c>
      <c r="C888" s="5">
        <v>40211</v>
      </c>
      <c r="D888" s="4"/>
      <c r="E888" s="5"/>
      <c r="F888" s="4">
        <v>63</v>
      </c>
      <c r="G888" t="s">
        <v>76</v>
      </c>
      <c r="H888" s="6">
        <v>6.9</v>
      </c>
      <c r="I888">
        <v>750</v>
      </c>
      <c r="J888" s="4">
        <f>1000000/H888/I888</f>
        <v>193.23671497584542</v>
      </c>
      <c r="K888" s="4"/>
      <c r="L888" s="7"/>
      <c r="M888" s="6">
        <v>17.2</v>
      </c>
      <c r="N888" s="6"/>
      <c r="O888" s="6"/>
      <c r="P888" s="7"/>
      <c r="Q888" s="7"/>
      <c r="R888" s="7"/>
      <c r="S888" s="7"/>
      <c r="T888" s="7"/>
      <c r="U888" s="4">
        <v>249.95344064762443</v>
      </c>
      <c r="V888" s="7"/>
      <c r="W888" s="7"/>
      <c r="X888" s="7"/>
      <c r="Y888" s="7"/>
      <c r="Z888" s="7"/>
      <c r="AA888" s="7"/>
      <c r="AB888" s="4">
        <v>219.33001264161891</v>
      </c>
      <c r="AC888" s="7">
        <v>4.4312831516015514</v>
      </c>
      <c r="AD888" s="7"/>
      <c r="AE888" s="7"/>
      <c r="AF888" s="7"/>
      <c r="AG888" s="7"/>
      <c r="AH888" s="7"/>
      <c r="AI888" s="8">
        <f>AC888/AB888</f>
        <v>2.0203724507334909E-2</v>
      </c>
      <c r="AJ888" s="7"/>
      <c r="AK888" s="7"/>
      <c r="AL888" s="7"/>
      <c r="AM888" s="4">
        <v>39.205262746283104</v>
      </c>
      <c r="AN888" s="4"/>
      <c r="AO888" s="4"/>
      <c r="AP888" s="4"/>
      <c r="AQ888" s="4">
        <v>42.975555825934691</v>
      </c>
      <c r="AR888" s="4"/>
      <c r="AS888" s="4"/>
      <c r="AT888" s="4"/>
      <c r="AU888" s="4"/>
      <c r="AV888" s="4"/>
      <c r="AW888" s="4"/>
      <c r="AX888" s="4">
        <v>0</v>
      </c>
      <c r="AY888" s="4">
        <v>0</v>
      </c>
      <c r="AZ888" s="4">
        <v>82.180818572217802</v>
      </c>
      <c r="BA888" s="7"/>
      <c r="BB888" s="4"/>
      <c r="BC888" s="4">
        <f>U888+AB888+AZ888</f>
        <v>551.46427186146116</v>
      </c>
      <c r="BD888" s="4"/>
      <c r="BE888" s="7">
        <f>AZ888/BC888</f>
        <v>0.14902292454018357</v>
      </c>
      <c r="BF888" s="7"/>
      <c r="BG888" s="6"/>
      <c r="BH888" s="4"/>
      <c r="BI888" s="4"/>
      <c r="BJ888" s="4"/>
      <c r="BK888" s="4"/>
      <c r="BL888" s="6"/>
      <c r="BM888" s="6"/>
      <c r="BN888" s="6"/>
      <c r="BO888" s="6"/>
      <c r="BP888" s="7">
        <f>U888/BC888</f>
        <v>0.45325409714016385</v>
      </c>
      <c r="BQ888" s="7">
        <f>AB888/BC888</f>
        <v>0.39772297831965259</v>
      </c>
      <c r="BR888" s="7">
        <f>AZ888/BC888</f>
        <v>0.14902292454018357</v>
      </c>
      <c r="BS888" s="4">
        <f>BT888+BU888+BV888+CA888</f>
        <v>307.80715582008725</v>
      </c>
      <c r="BT888" s="4">
        <v>260.99300601136889</v>
      </c>
      <c r="BU888" s="4">
        <v>46.814149808718334</v>
      </c>
      <c r="BV888" s="4">
        <v>0</v>
      </c>
      <c r="BW888" s="4"/>
      <c r="BX888" s="4"/>
      <c r="BY888" s="4"/>
      <c r="BZ888" s="4"/>
      <c r="CA888" s="4">
        <v>0</v>
      </c>
      <c r="CB888" s="4"/>
      <c r="CC888" s="7"/>
      <c r="CD888" s="4"/>
      <c r="CE888" s="4"/>
      <c r="CF888" s="7"/>
      <c r="CG888" s="4"/>
      <c r="CH888" s="4"/>
      <c r="CI888" s="4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</row>
    <row r="889" spans="1:158" x14ac:dyDescent="0.25">
      <c r="A889" t="s">
        <v>125</v>
      </c>
      <c r="C889" s="5">
        <v>40217</v>
      </c>
      <c r="D889" s="4"/>
      <c r="E889" s="5"/>
      <c r="F889" s="4">
        <v>69</v>
      </c>
      <c r="G889" t="s">
        <v>76</v>
      </c>
      <c r="H889" s="6">
        <v>6.9</v>
      </c>
      <c r="I889">
        <v>750</v>
      </c>
      <c r="J889" s="4">
        <f>1000000/H889/I889</f>
        <v>193.23671497584542</v>
      </c>
      <c r="K889" s="4"/>
      <c r="L889" s="7"/>
      <c r="M889" s="6">
        <v>18.95</v>
      </c>
      <c r="N889" s="6"/>
      <c r="O889" s="6"/>
      <c r="P889" s="7"/>
      <c r="Q889" s="7"/>
      <c r="R889" s="7"/>
      <c r="S889" s="7"/>
      <c r="T889" s="7"/>
      <c r="U889" s="4"/>
      <c r="V889" s="7"/>
      <c r="W889" s="7"/>
      <c r="X889" s="7"/>
      <c r="Y889" s="7"/>
      <c r="Z889" s="7"/>
      <c r="AA889" s="7"/>
      <c r="AB889" s="4"/>
      <c r="AC889" s="7"/>
      <c r="AD889" s="7"/>
      <c r="AE889" s="7"/>
      <c r="AF889" s="7"/>
      <c r="AG889" s="7"/>
      <c r="AH889" s="7"/>
      <c r="AI889" s="8"/>
      <c r="AJ889" s="7"/>
      <c r="AK889" s="7"/>
      <c r="AL889" s="7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7"/>
      <c r="BB889" s="4"/>
      <c r="BC889" s="4"/>
      <c r="BD889" s="4"/>
      <c r="BE889" s="7"/>
      <c r="BF889" s="7"/>
      <c r="BG889" s="6"/>
      <c r="BH889" s="4"/>
      <c r="BI889" s="4"/>
      <c r="BJ889" s="4"/>
      <c r="BK889" s="4"/>
      <c r="BL889" s="6"/>
      <c r="BM889" s="6"/>
      <c r="BN889" s="6"/>
      <c r="BO889" s="6"/>
      <c r="BP889" s="6"/>
      <c r="BQ889" s="6"/>
      <c r="BR889" s="6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7"/>
      <c r="CD889" s="4"/>
      <c r="CE889" s="4"/>
      <c r="CF889" s="7"/>
      <c r="CG889" s="4"/>
      <c r="CH889" s="4"/>
      <c r="CI889" s="4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</row>
    <row r="890" spans="1:158" x14ac:dyDescent="0.25">
      <c r="A890" t="s">
        <v>125</v>
      </c>
      <c r="C890" s="5">
        <v>40225</v>
      </c>
      <c r="D890" s="4"/>
      <c r="E890" s="5"/>
      <c r="F890" s="4">
        <v>77</v>
      </c>
      <c r="G890" t="s">
        <v>76</v>
      </c>
      <c r="H890" s="6">
        <v>6.9</v>
      </c>
      <c r="I890">
        <v>750</v>
      </c>
      <c r="J890" s="4">
        <f>1000000/H890/I890</f>
        <v>193.23671497584542</v>
      </c>
      <c r="K890" s="4"/>
      <c r="L890" s="7"/>
      <c r="M890" s="6">
        <v>21.55</v>
      </c>
      <c r="N890" s="6"/>
      <c r="O890" s="6"/>
      <c r="P890" s="7"/>
      <c r="Q890" s="7"/>
      <c r="R890" s="7"/>
      <c r="S890" s="7"/>
      <c r="T890" s="7"/>
      <c r="U890" s="4"/>
      <c r="V890" s="7"/>
      <c r="W890" s="7"/>
      <c r="X890" s="7"/>
      <c r="Y890" s="7"/>
      <c r="Z890" s="7"/>
      <c r="AA890" s="7"/>
      <c r="AB890" s="4"/>
      <c r="AC890" s="7"/>
      <c r="AD890" s="7"/>
      <c r="AE890" s="7"/>
      <c r="AF890" s="7"/>
      <c r="AG890" s="7"/>
      <c r="AH890" s="7"/>
      <c r="AI890" s="8"/>
      <c r="AJ890" s="7"/>
      <c r="AK890" s="7"/>
      <c r="AL890" s="7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7"/>
      <c r="BB890" s="4"/>
      <c r="BC890" s="4"/>
      <c r="BD890" s="4"/>
      <c r="BE890" s="7"/>
      <c r="BF890" s="7"/>
      <c r="BG890" s="6"/>
      <c r="BH890" s="4"/>
      <c r="BI890" s="4"/>
      <c r="BJ890" s="4"/>
      <c r="BK890" s="4"/>
      <c r="BL890" s="6"/>
      <c r="BM890" s="6"/>
      <c r="BN890" s="6"/>
      <c r="BO890" s="6"/>
      <c r="BP890" s="6"/>
      <c r="BQ890" s="6"/>
      <c r="BR890" s="6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7"/>
      <c r="CD890" s="4"/>
      <c r="CE890" s="4"/>
      <c r="CF890" s="7"/>
      <c r="CG890" s="4"/>
      <c r="CH890" s="4"/>
      <c r="CI890" s="4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</row>
    <row r="891" spans="1:158" x14ac:dyDescent="0.25">
      <c r="A891" t="s">
        <v>125</v>
      </c>
      <c r="C891" s="5">
        <v>40226</v>
      </c>
      <c r="D891" s="4"/>
      <c r="E891" s="5"/>
      <c r="F891" s="4">
        <v>78</v>
      </c>
      <c r="G891" t="s">
        <v>76</v>
      </c>
      <c r="H891" s="6">
        <v>6.9</v>
      </c>
      <c r="I891">
        <v>750</v>
      </c>
      <c r="J891" s="4">
        <f>1000000/H891/I891</f>
        <v>193.23671497584542</v>
      </c>
      <c r="K891" s="4"/>
      <c r="L891" s="7"/>
      <c r="M891" s="7"/>
      <c r="N891" s="7"/>
      <c r="O891" s="7"/>
      <c r="P891" s="7"/>
      <c r="Q891" s="7"/>
      <c r="R891" s="7"/>
      <c r="S891" s="7"/>
      <c r="T891" s="7"/>
      <c r="U891" s="4">
        <v>350.26565861230233</v>
      </c>
      <c r="V891" s="7"/>
      <c r="W891" s="7"/>
      <c r="X891" s="7"/>
      <c r="Y891" s="7"/>
      <c r="Z891" s="7"/>
      <c r="AA891" s="7"/>
      <c r="AB891" s="4">
        <v>263.98163039909338</v>
      </c>
      <c r="AC891" s="7">
        <v>4.2617574766765474</v>
      </c>
      <c r="AD891" s="7"/>
      <c r="AE891" s="7"/>
      <c r="AF891" s="7"/>
      <c r="AG891" s="7"/>
      <c r="AH891" s="7"/>
      <c r="AI891" s="8">
        <f>AC891/AB891</f>
        <v>1.6144144083940715E-2</v>
      </c>
      <c r="AJ891" s="7"/>
      <c r="AK891" s="7"/>
      <c r="AL891" s="7"/>
      <c r="AM891" s="4">
        <v>4.9254306260028473</v>
      </c>
      <c r="AN891" s="4"/>
      <c r="AO891" s="4"/>
      <c r="AP891" s="4"/>
      <c r="AQ891" s="4">
        <v>211.97149003924523</v>
      </c>
      <c r="AR891" s="4"/>
      <c r="AS891" s="4"/>
      <c r="AT891" s="4"/>
      <c r="AU891" s="4"/>
      <c r="AV891" s="4"/>
      <c r="AW891" s="4"/>
      <c r="AX891" s="4">
        <v>0</v>
      </c>
      <c r="AY891" s="4">
        <v>0</v>
      </c>
      <c r="AZ891" s="4">
        <v>216.89692066524808</v>
      </c>
      <c r="BA891" s="7"/>
      <c r="BB891" s="4"/>
      <c r="BC891" s="4">
        <f>U891+AB891+AZ891</f>
        <v>831.14420967664375</v>
      </c>
      <c r="BD891" s="4"/>
      <c r="BE891" s="7">
        <f>AZ891/BC891</f>
        <v>0.26096183807817386</v>
      </c>
      <c r="BF891" s="7"/>
      <c r="BG891" s="6"/>
      <c r="BH891" s="4"/>
      <c r="BI891" s="4"/>
      <c r="BJ891" s="4"/>
      <c r="BK891" s="4"/>
      <c r="BL891" s="6"/>
      <c r="BM891" s="6"/>
      <c r="BN891" s="6"/>
      <c r="BO891" s="6"/>
      <c r="BP891" s="7">
        <f>U891/BC891</f>
        <v>0.42142585430339824</v>
      </c>
      <c r="BQ891" s="7">
        <f>AB891/BC891</f>
        <v>0.31761230761842796</v>
      </c>
      <c r="BR891" s="7">
        <f>AZ891/BC891</f>
        <v>0.26096183807817386</v>
      </c>
      <c r="BS891" s="4">
        <f>BT891+BU891+BV891+CA891</f>
        <v>199.40830073569862</v>
      </c>
      <c r="BT891" s="4">
        <v>77.187681950694028</v>
      </c>
      <c r="BU891" s="4">
        <v>122.22061878500459</v>
      </c>
      <c r="BV891" s="4">
        <v>0</v>
      </c>
      <c r="BW891" s="4"/>
      <c r="BX891" s="4"/>
      <c r="BY891" s="4"/>
      <c r="BZ891" s="4"/>
      <c r="CA891" s="4">
        <v>0</v>
      </c>
      <c r="CB891" s="4"/>
      <c r="CC891" s="7"/>
      <c r="CD891" s="4"/>
      <c r="CE891" s="4"/>
      <c r="CF891" s="7"/>
      <c r="CG891" s="4"/>
      <c r="CH891" s="4"/>
      <c r="CI891" s="4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</row>
    <row r="892" spans="1:158" x14ac:dyDescent="0.25">
      <c r="A892" t="s">
        <v>125</v>
      </c>
      <c r="C892" s="5">
        <v>40233</v>
      </c>
      <c r="D892" s="4"/>
      <c r="E892" s="5"/>
      <c r="F892" s="4">
        <v>85</v>
      </c>
      <c r="G892" t="s">
        <v>76</v>
      </c>
      <c r="H892" s="6">
        <v>6.9</v>
      </c>
      <c r="I892">
        <v>750</v>
      </c>
      <c r="J892" s="4">
        <f>1000000/H892/I892</f>
        <v>193.23671497584542</v>
      </c>
      <c r="K892" s="4"/>
      <c r="L892" s="7"/>
      <c r="M892" s="6">
        <v>22.9</v>
      </c>
      <c r="N892" s="6"/>
      <c r="O892" s="6"/>
      <c r="P892" s="7"/>
      <c r="Q892" s="7"/>
      <c r="R892" s="7"/>
      <c r="S892" s="7"/>
      <c r="T892" s="7"/>
      <c r="U892" s="4"/>
      <c r="V892" s="7"/>
      <c r="W892" s="7"/>
      <c r="X892" s="7"/>
      <c r="Y892" s="7"/>
      <c r="Z892" s="7"/>
      <c r="AA892" s="7"/>
      <c r="AB892" s="4"/>
      <c r="AC892" s="7"/>
      <c r="AD892" s="7"/>
      <c r="AE892" s="7"/>
      <c r="AF892" s="7"/>
      <c r="AG892" s="7"/>
      <c r="AH892" s="7"/>
      <c r="AI892" s="8"/>
      <c r="AJ892" s="7"/>
      <c r="AK892" s="7"/>
      <c r="AL892" s="7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7"/>
      <c r="BB892" s="4"/>
      <c r="BC892" s="4"/>
      <c r="BD892" s="4"/>
      <c r="BE892" s="7"/>
      <c r="BF892" s="7"/>
      <c r="BG892" s="6"/>
      <c r="BH892" s="4"/>
      <c r="BI892" s="4"/>
      <c r="BJ892" s="4"/>
      <c r="BK892" s="4"/>
      <c r="BL892" s="6"/>
      <c r="BM892" s="6"/>
      <c r="BN892" s="6"/>
      <c r="BO892" s="6"/>
      <c r="BP892" s="6"/>
      <c r="BQ892" s="6"/>
      <c r="BR892" s="6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7"/>
      <c r="CD892" s="4"/>
      <c r="CE892" s="4"/>
      <c r="CF892" s="7"/>
      <c r="CG892" s="4"/>
      <c r="CH892" s="4"/>
      <c r="CI892" s="4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</row>
    <row r="893" spans="1:158" x14ac:dyDescent="0.25">
      <c r="A893" t="s">
        <v>125</v>
      </c>
      <c r="C893" s="5">
        <v>40240</v>
      </c>
      <c r="D893" s="4">
        <v>6</v>
      </c>
      <c r="E893" s="5" t="s">
        <v>183</v>
      </c>
      <c r="F893" s="4">
        <v>92</v>
      </c>
      <c r="G893" t="s">
        <v>76</v>
      </c>
      <c r="H893" s="6">
        <v>6.9</v>
      </c>
      <c r="I893">
        <v>750</v>
      </c>
      <c r="J893" s="4">
        <f>1000000/H893/I893</f>
        <v>193.23671497584542</v>
      </c>
      <c r="K893" s="4"/>
      <c r="L893" s="7"/>
      <c r="M893" s="7"/>
      <c r="N893" s="7"/>
      <c r="O893" s="7"/>
      <c r="P893" s="7"/>
      <c r="Q893" s="7"/>
      <c r="R893" s="7"/>
      <c r="S893" s="7"/>
      <c r="T893" s="7"/>
      <c r="U893" s="4"/>
      <c r="V893" s="7"/>
      <c r="W893" s="7"/>
      <c r="X893" s="7"/>
      <c r="Y893" s="7"/>
      <c r="Z893" s="7"/>
      <c r="AA893" s="7"/>
      <c r="AB893" s="4"/>
      <c r="AC893" s="7"/>
      <c r="AD893" s="7"/>
      <c r="AE893" s="7"/>
      <c r="AF893" s="7"/>
      <c r="AG893" s="7"/>
      <c r="AH893" s="7"/>
      <c r="AI893" s="8"/>
      <c r="AJ893" s="7"/>
      <c r="AK893" s="7"/>
      <c r="AL893" s="7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7"/>
      <c r="BB893" s="4"/>
      <c r="BC893" s="4"/>
      <c r="BD893" s="4"/>
      <c r="BE893" s="7"/>
      <c r="BF893" s="7"/>
      <c r="BG893" s="6"/>
      <c r="BH893" s="4"/>
      <c r="BI893" s="4"/>
      <c r="BJ893" s="4"/>
      <c r="BK893" s="4"/>
      <c r="BL893" s="6"/>
      <c r="BM893" s="6"/>
      <c r="BN893" s="6"/>
      <c r="BO893" s="6"/>
      <c r="BP893" s="6"/>
      <c r="BQ893" s="6"/>
      <c r="BR893" s="6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7"/>
      <c r="CD893" s="4"/>
      <c r="CE893" s="4"/>
      <c r="CF893" s="7"/>
      <c r="CG893" s="4"/>
      <c r="CH893" s="4"/>
      <c r="CI893" s="4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</row>
    <row r="894" spans="1:158" x14ac:dyDescent="0.25">
      <c r="A894" t="s">
        <v>125</v>
      </c>
      <c r="C894" s="5">
        <v>40246</v>
      </c>
      <c r="D894" s="4">
        <v>7</v>
      </c>
      <c r="E894" t="s">
        <v>166</v>
      </c>
      <c r="F894" s="4">
        <v>98</v>
      </c>
      <c r="G894" t="s">
        <v>76</v>
      </c>
      <c r="H894" s="6">
        <v>6.9</v>
      </c>
      <c r="I894">
        <v>750</v>
      </c>
      <c r="J894" s="4">
        <f>1000000/H894/I894</f>
        <v>193.23671497584542</v>
      </c>
      <c r="K894" s="4"/>
      <c r="L894" s="7"/>
      <c r="M894" s="7"/>
      <c r="N894" s="7"/>
      <c r="O894" s="7"/>
      <c r="P894" s="7"/>
      <c r="Q894" s="7"/>
      <c r="R894" s="7"/>
      <c r="S894" s="7"/>
      <c r="T894" s="7"/>
      <c r="U894" s="4"/>
      <c r="V894" s="7"/>
      <c r="W894" s="7"/>
      <c r="X894" s="7"/>
      <c r="Y894" s="7"/>
      <c r="Z894" s="7"/>
      <c r="AA894" s="7"/>
      <c r="AB894" s="4"/>
      <c r="AC894" s="7"/>
      <c r="AD894" s="7"/>
      <c r="AE894" s="7"/>
      <c r="AF894" s="7"/>
      <c r="AG894" s="7"/>
      <c r="AH894" s="7"/>
      <c r="AI894" s="8"/>
      <c r="AJ894" s="7"/>
      <c r="AK894" s="7"/>
      <c r="AL894" s="7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7"/>
      <c r="BB894" s="4"/>
      <c r="BC894" s="4"/>
      <c r="BD894" s="4"/>
      <c r="BE894" s="7"/>
      <c r="BF894" s="7"/>
      <c r="BG894" s="6"/>
      <c r="BH894" s="4"/>
      <c r="BI894" s="4"/>
      <c r="BJ894" s="4"/>
      <c r="BK894" s="4"/>
      <c r="BL894" s="6"/>
      <c r="BM894" s="6"/>
      <c r="BN894" s="6"/>
      <c r="BO894" s="6"/>
      <c r="BP894" s="6"/>
      <c r="BQ894" s="6"/>
      <c r="BR894" s="6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7"/>
      <c r="CD894" s="4"/>
      <c r="CE894" s="4"/>
      <c r="CF894" s="7"/>
      <c r="CG894" s="4"/>
      <c r="CH894" s="4"/>
      <c r="CI894" s="4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</row>
    <row r="895" spans="1:158" x14ac:dyDescent="0.25">
      <c r="A895" t="s">
        <v>125</v>
      </c>
      <c r="C895" s="5">
        <v>40247</v>
      </c>
      <c r="D895" s="4"/>
      <c r="E895" s="5"/>
      <c r="F895" s="4">
        <v>99</v>
      </c>
      <c r="G895" t="s">
        <v>76</v>
      </c>
      <c r="H895" s="6">
        <v>6.9</v>
      </c>
      <c r="I895">
        <v>750</v>
      </c>
      <c r="J895" s="4">
        <f>1000000/H895/I895</f>
        <v>193.23671497584542</v>
      </c>
      <c r="K895" s="4"/>
      <c r="L895" s="7"/>
      <c r="M895" s="6">
        <v>24.25</v>
      </c>
      <c r="N895" s="6"/>
      <c r="O895" s="6"/>
      <c r="P895" s="7"/>
      <c r="Q895" s="7"/>
      <c r="R895" s="7"/>
      <c r="S895" s="7"/>
      <c r="T895" s="7"/>
      <c r="U895" s="4">
        <v>371.36741735718101</v>
      </c>
      <c r="V895" s="7"/>
      <c r="W895" s="7"/>
      <c r="X895" s="7"/>
      <c r="Y895" s="7"/>
      <c r="Z895" s="7"/>
      <c r="AA895" s="7"/>
      <c r="AB895" s="4">
        <v>177.69837747289279</v>
      </c>
      <c r="AC895" s="7">
        <v>2.3155058175524026</v>
      </c>
      <c r="AD895" s="7"/>
      <c r="AE895" s="7"/>
      <c r="AF895" s="7"/>
      <c r="AG895" s="7"/>
      <c r="AH895" s="7"/>
      <c r="AI895" s="8">
        <f>AC895/AB895</f>
        <v>1.3030540011011773E-2</v>
      </c>
      <c r="AJ895" s="7"/>
      <c r="AK895" s="7"/>
      <c r="AL895" s="7"/>
      <c r="AM895" s="4">
        <v>0.64208493228452135</v>
      </c>
      <c r="AN895" s="4"/>
      <c r="AO895" s="4"/>
      <c r="AP895" s="4"/>
      <c r="AQ895" s="4">
        <v>434.69997818246918</v>
      </c>
      <c r="AR895" s="4"/>
      <c r="AS895" s="4"/>
      <c r="AT895" s="4"/>
      <c r="AU895" s="4"/>
      <c r="AV895" s="4"/>
      <c r="AW895" s="4"/>
      <c r="AX895" s="4">
        <v>3.831197867403572</v>
      </c>
      <c r="AY895" s="4">
        <v>0</v>
      </c>
      <c r="AZ895" s="4">
        <v>439.17326098215727</v>
      </c>
      <c r="BA895" s="7"/>
      <c r="BB895" s="4"/>
      <c r="BC895" s="4">
        <f>U895+AB895+AZ895</f>
        <v>988.23905581223107</v>
      </c>
      <c r="BD895" s="4"/>
      <c r="BE895" s="7">
        <f>AZ895/BC895</f>
        <v>0.44439982249153465</v>
      </c>
      <c r="BF895" s="7"/>
      <c r="BG895" s="6"/>
      <c r="BH895" s="4"/>
      <c r="BI895" s="4"/>
      <c r="BJ895" s="4"/>
      <c r="BK895" s="4"/>
      <c r="BL895" s="6"/>
      <c r="BM895" s="6"/>
      <c r="BN895" s="6"/>
      <c r="BO895" s="6"/>
      <c r="BP895" s="7">
        <f>U895/BC895</f>
        <v>0.37578702761545396</v>
      </c>
      <c r="BQ895" s="7">
        <f>AB895/BC895</f>
        <v>0.17981314989301142</v>
      </c>
      <c r="BR895" s="7">
        <f>AZ895/BC895</f>
        <v>0.44439982249153465</v>
      </c>
      <c r="BS895" s="4">
        <f>BT895+BU895+BV895+CA895</f>
        <v>131.17220035935833</v>
      </c>
      <c r="BT895" s="4">
        <v>7.9780897176354486</v>
      </c>
      <c r="BU895" s="4">
        <v>107.66142163985127</v>
      </c>
      <c r="BV895" s="4">
        <v>0</v>
      </c>
      <c r="BW895" s="4"/>
      <c r="BX895" s="4"/>
      <c r="BY895" s="4"/>
      <c r="BZ895" s="4"/>
      <c r="CA895" s="4">
        <v>15.53268900187161</v>
      </c>
      <c r="CB895" s="4"/>
      <c r="CC895" s="7"/>
      <c r="CD895" s="4"/>
      <c r="CE895" s="4"/>
      <c r="CF895" s="7"/>
      <c r="CG895" s="4"/>
      <c r="CH895" s="4"/>
      <c r="CI895" s="4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</row>
    <row r="896" spans="1:158" x14ac:dyDescent="0.25">
      <c r="A896" t="s">
        <v>125</v>
      </c>
      <c r="C896" s="5">
        <v>40262</v>
      </c>
      <c r="D896" s="4"/>
      <c r="E896" s="5"/>
      <c r="F896" s="4">
        <v>114</v>
      </c>
      <c r="G896" t="s">
        <v>76</v>
      </c>
      <c r="H896" s="6">
        <v>6.9</v>
      </c>
      <c r="I896">
        <v>750</v>
      </c>
      <c r="J896" s="4">
        <f>1000000/H896/I896</f>
        <v>193.23671497584542</v>
      </c>
      <c r="K896" s="4"/>
      <c r="L896" s="7"/>
      <c r="M896" s="6">
        <v>26.3</v>
      </c>
      <c r="N896" s="6"/>
      <c r="O896" s="6"/>
      <c r="P896" s="7"/>
      <c r="Q896" s="7"/>
      <c r="R896" s="7"/>
      <c r="S896" s="7"/>
      <c r="T896" s="7"/>
      <c r="U896" s="4"/>
      <c r="V896" s="7"/>
      <c r="W896" s="7"/>
      <c r="X896" s="7"/>
      <c r="Y896" s="7"/>
      <c r="Z896" s="7"/>
      <c r="AA896" s="7"/>
      <c r="AB896" s="4"/>
      <c r="AC896" s="7"/>
      <c r="AD896" s="7"/>
      <c r="AE896" s="7"/>
      <c r="AF896" s="7"/>
      <c r="AG896" s="7"/>
      <c r="AH896" s="7"/>
      <c r="AI896" s="8"/>
      <c r="AJ896" s="7"/>
      <c r="AK896" s="7"/>
      <c r="AL896" s="7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7"/>
      <c r="BB896" s="4"/>
      <c r="BC896" s="4"/>
      <c r="BD896" s="4"/>
      <c r="BE896" s="7"/>
      <c r="BF896" s="7"/>
      <c r="BG896" s="6"/>
      <c r="BH896" s="4"/>
      <c r="BI896" s="4"/>
      <c r="BJ896" s="4"/>
      <c r="BK896" s="4"/>
      <c r="BL896" s="6"/>
      <c r="BM896" s="6"/>
      <c r="BN896" s="6"/>
      <c r="BO896" s="6"/>
      <c r="BP896" s="6"/>
      <c r="BQ896" s="6"/>
      <c r="BR896" s="6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7"/>
      <c r="CD896" s="4"/>
      <c r="CE896" s="4"/>
      <c r="CF896" s="7"/>
      <c r="CG896" s="4"/>
      <c r="CH896" s="4"/>
      <c r="CI896" s="4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</row>
    <row r="897" spans="1:158" x14ac:dyDescent="0.25">
      <c r="A897" t="s">
        <v>125</v>
      </c>
      <c r="C897" s="5">
        <v>40263</v>
      </c>
      <c r="D897" s="4"/>
      <c r="E897" s="5"/>
      <c r="F897" s="4">
        <v>115</v>
      </c>
      <c r="G897" t="s">
        <v>76</v>
      </c>
      <c r="H897" s="6">
        <v>6.9</v>
      </c>
      <c r="I897">
        <v>750</v>
      </c>
      <c r="J897" s="4">
        <f>1000000/H897/I897</f>
        <v>193.23671497584542</v>
      </c>
      <c r="K897" s="4"/>
      <c r="L897" s="7"/>
      <c r="M897" s="7"/>
      <c r="N897" s="7"/>
      <c r="O897" s="7"/>
      <c r="P897" s="7"/>
      <c r="Q897" s="7"/>
      <c r="R897" s="7"/>
      <c r="S897" s="7"/>
      <c r="T897" s="7"/>
      <c r="U897" s="4"/>
      <c r="V897" s="7"/>
      <c r="W897" s="7"/>
      <c r="X897" s="7"/>
      <c r="Y897" s="7"/>
      <c r="Z897" s="7"/>
      <c r="AA897" s="7"/>
      <c r="AB897" s="4"/>
      <c r="AC897" s="7"/>
      <c r="AD897" s="7"/>
      <c r="AE897" s="7"/>
      <c r="AF897" s="7"/>
      <c r="AG897" s="7"/>
      <c r="AH897" s="7"/>
      <c r="AI897" s="8"/>
      <c r="AJ897" s="7"/>
      <c r="AK897" s="7"/>
      <c r="AL897" s="7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7"/>
      <c r="BB897" s="4"/>
      <c r="BC897" s="4"/>
      <c r="BD897" s="4"/>
      <c r="BE897" s="7"/>
      <c r="BF897" s="7"/>
      <c r="BG897" s="6"/>
      <c r="BH897" s="4"/>
      <c r="BI897" s="4"/>
      <c r="BJ897" s="4"/>
      <c r="BK897" s="4"/>
      <c r="BL897" s="6"/>
      <c r="BM897" s="6"/>
      <c r="BN897" s="6"/>
      <c r="BO897" s="6"/>
      <c r="BP897" s="6"/>
      <c r="BQ897" s="6"/>
      <c r="BR897" s="6"/>
      <c r="BS897" s="4"/>
      <c r="BT897" s="4"/>
      <c r="BU897" s="4"/>
      <c r="BV897" s="4"/>
      <c r="BW897" s="4"/>
      <c r="BX897" s="4"/>
      <c r="BY897" s="4"/>
      <c r="BZ897" s="4"/>
      <c r="CA897" s="4"/>
      <c r="CB897" s="4">
        <v>12.822143003110737</v>
      </c>
      <c r="CC897" s="7">
        <v>4.5540322580645167</v>
      </c>
      <c r="CD897" s="4"/>
      <c r="CE897" s="4"/>
      <c r="CF897" s="7"/>
      <c r="CG897" s="4"/>
      <c r="CH897" s="4"/>
      <c r="CI897" s="4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</row>
    <row r="898" spans="1:158" x14ac:dyDescent="0.25">
      <c r="A898" t="s">
        <v>125</v>
      </c>
      <c r="C898" s="5">
        <v>40269</v>
      </c>
      <c r="D898" s="4"/>
      <c r="E898" s="5"/>
      <c r="F898" s="4">
        <v>121</v>
      </c>
      <c r="G898" t="s">
        <v>76</v>
      </c>
      <c r="H898" s="6">
        <v>6.9</v>
      </c>
      <c r="I898">
        <v>750</v>
      </c>
      <c r="J898" s="4">
        <f>1000000/H898/I898</f>
        <v>193.23671497584542</v>
      </c>
      <c r="K898" s="4"/>
      <c r="L898" s="7"/>
      <c r="M898" s="7"/>
      <c r="N898" s="7"/>
      <c r="O898" s="7"/>
      <c r="P898" s="7"/>
      <c r="Q898" s="7"/>
      <c r="R898" s="7"/>
      <c r="S898" s="7"/>
      <c r="T898" s="7"/>
      <c r="U898" s="4"/>
      <c r="V898" s="7"/>
      <c r="W898" s="7"/>
      <c r="X898" s="7"/>
      <c r="Y898" s="7"/>
      <c r="Z898" s="7"/>
      <c r="AA898" s="7"/>
      <c r="AB898" s="4"/>
      <c r="AC898" s="7"/>
      <c r="AD898" s="7"/>
      <c r="AE898" s="7"/>
      <c r="AF898" s="7"/>
      <c r="AG898" s="7"/>
      <c r="AH898" s="7"/>
      <c r="AI898" s="8"/>
      <c r="AJ898" s="7"/>
      <c r="AK898" s="7"/>
      <c r="AL898" s="7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7"/>
      <c r="BB898" s="4"/>
      <c r="BC898" s="4"/>
      <c r="BD898" s="4"/>
      <c r="BE898" s="7"/>
      <c r="BF898" s="7"/>
      <c r="BG898" s="6"/>
      <c r="BH898" s="4"/>
      <c r="BI898" s="4"/>
      <c r="BJ898" s="4"/>
      <c r="BK898" s="4"/>
      <c r="BL898" s="6"/>
      <c r="BM898" s="6"/>
      <c r="BN898" s="6"/>
      <c r="BO898" s="6"/>
      <c r="BP898" s="6"/>
      <c r="BQ898" s="6"/>
      <c r="BR898" s="6"/>
      <c r="BS898" s="4"/>
      <c r="BT898" s="4"/>
      <c r="BU898" s="4"/>
      <c r="BV898" s="4"/>
      <c r="BW898" s="4"/>
      <c r="BX898" s="4"/>
      <c r="BY898" s="4"/>
      <c r="BZ898" s="4"/>
      <c r="CA898" s="4"/>
      <c r="CB898" s="4">
        <v>29.488431234531458</v>
      </c>
      <c r="CC898" s="7">
        <v>4.6751592356687901</v>
      </c>
      <c r="CD898" s="4"/>
      <c r="CE898" s="4"/>
      <c r="CF898" s="7"/>
      <c r="CG898" s="4"/>
      <c r="CH898" s="4"/>
      <c r="CI898" s="4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</row>
    <row r="899" spans="1:158" x14ac:dyDescent="0.25">
      <c r="A899" t="s">
        <v>125</v>
      </c>
      <c r="C899" s="5">
        <v>40277</v>
      </c>
      <c r="D899" s="4"/>
      <c r="E899" s="5"/>
      <c r="F899" s="4">
        <v>129</v>
      </c>
      <c r="G899" t="s">
        <v>76</v>
      </c>
      <c r="H899" s="6">
        <v>6.9</v>
      </c>
      <c r="I899">
        <v>750</v>
      </c>
      <c r="J899" s="4">
        <f>1000000/H899/I899</f>
        <v>193.23671497584542</v>
      </c>
      <c r="K899" s="4"/>
      <c r="L899" s="7"/>
      <c r="M899" s="7"/>
      <c r="N899" s="7"/>
      <c r="O899" s="7"/>
      <c r="P899" s="7"/>
      <c r="Q899" s="7"/>
      <c r="R899" s="7"/>
      <c r="S899" s="7"/>
      <c r="T899" s="7"/>
      <c r="U899" s="4"/>
      <c r="V899" s="7"/>
      <c r="W899" s="7"/>
      <c r="X899" s="7"/>
      <c r="Y899" s="7"/>
      <c r="Z899" s="7"/>
      <c r="AA899" s="7"/>
      <c r="AB899" s="4"/>
      <c r="AC899" s="7"/>
      <c r="AD899" s="7"/>
      <c r="AE899" s="7"/>
      <c r="AF899" s="7"/>
      <c r="AG899" s="7"/>
      <c r="AH899" s="7"/>
      <c r="AI899" s="8"/>
      <c r="AJ899" s="7"/>
      <c r="AK899" s="7"/>
      <c r="AL899" s="7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7"/>
      <c r="BB899" s="4"/>
      <c r="BC899" s="4"/>
      <c r="BD899" s="4"/>
      <c r="BE899" s="7"/>
      <c r="BF899" s="7"/>
      <c r="BG899" s="6"/>
      <c r="BH899" s="4"/>
      <c r="BI899" s="4"/>
      <c r="BJ899" s="4"/>
      <c r="BK899" s="4"/>
      <c r="BL899" s="6"/>
      <c r="BM899" s="6"/>
      <c r="BN899" s="6"/>
      <c r="BO899" s="6"/>
      <c r="BP899" s="6"/>
      <c r="BQ899" s="6"/>
      <c r="BR899" s="6"/>
      <c r="BS899" s="4"/>
      <c r="BT899" s="4"/>
      <c r="BU899" s="4"/>
      <c r="BV899" s="4"/>
      <c r="BW899" s="4"/>
      <c r="BX899" s="4"/>
      <c r="BY899" s="4"/>
      <c r="BZ899" s="4"/>
      <c r="CA899" s="4"/>
      <c r="CB899" s="4">
        <v>52.165028042051716</v>
      </c>
      <c r="CC899" s="7">
        <v>4.6668224299065422</v>
      </c>
      <c r="CD899" s="4"/>
      <c r="CE899" s="4"/>
      <c r="CF899" s="7"/>
      <c r="CG899" s="4"/>
      <c r="CH899" s="4"/>
      <c r="CI899" s="4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</row>
    <row r="900" spans="1:158" x14ac:dyDescent="0.25">
      <c r="A900" t="s">
        <v>125</v>
      </c>
      <c r="C900" s="5">
        <v>40283</v>
      </c>
      <c r="D900" s="4"/>
      <c r="E900" s="5"/>
      <c r="F900" s="4">
        <v>135</v>
      </c>
      <c r="G900" t="s">
        <v>76</v>
      </c>
      <c r="H900" s="6">
        <v>6.9</v>
      </c>
      <c r="I900">
        <v>750</v>
      </c>
      <c r="J900" s="4">
        <f>1000000/H900/I900</f>
        <v>193.23671497584542</v>
      </c>
      <c r="K900" s="4"/>
      <c r="L900" s="7"/>
      <c r="M900" s="7"/>
      <c r="N900" s="7"/>
      <c r="O900" s="7"/>
      <c r="P900" s="7"/>
      <c r="Q900" s="7"/>
      <c r="R900" s="7"/>
      <c r="S900" s="7"/>
      <c r="T900" s="7"/>
      <c r="U900" s="4">
        <v>494.40299466139822</v>
      </c>
      <c r="V900" s="7"/>
      <c r="W900" s="7"/>
      <c r="X900" s="7"/>
      <c r="Y900" s="7"/>
      <c r="Z900" s="7"/>
      <c r="AA900" s="7"/>
      <c r="AB900" s="4">
        <v>152.48544510124867</v>
      </c>
      <c r="AC900" s="7">
        <v>2.0469125836133797</v>
      </c>
      <c r="AD900" s="7"/>
      <c r="AE900" s="7"/>
      <c r="AF900" s="7"/>
      <c r="AG900" s="7"/>
      <c r="AH900" s="7"/>
      <c r="AI900" s="8">
        <f>AC900/AB900</f>
        <v>1.3423658777755818E-2</v>
      </c>
      <c r="AJ900" s="7"/>
      <c r="AK900" s="7"/>
      <c r="AL900" s="7"/>
      <c r="AM900" s="4">
        <v>0</v>
      </c>
      <c r="AN900" s="4"/>
      <c r="AO900" s="4"/>
      <c r="AP900" s="4"/>
      <c r="AQ900" s="4">
        <v>138.97097564821189</v>
      </c>
      <c r="AR900" s="4"/>
      <c r="AS900" s="4"/>
      <c r="AT900" s="4"/>
      <c r="AU900" s="4"/>
      <c r="AV900" s="4"/>
      <c r="AW900" s="4"/>
      <c r="AX900" s="4">
        <v>20.659851793148455</v>
      </c>
      <c r="AY900" s="4">
        <v>381.55661140909353</v>
      </c>
      <c r="AZ900" s="4">
        <v>541.18743885045387</v>
      </c>
      <c r="BA900" s="7"/>
      <c r="BB900" s="4"/>
      <c r="BC900" s="4">
        <f>U900+AB900+AZ900</f>
        <v>1188.0758786131007</v>
      </c>
      <c r="BD900" s="4"/>
      <c r="BE900" s="7">
        <f>AZ900/BC900</f>
        <v>0.45551588799379422</v>
      </c>
      <c r="BF900" s="7"/>
      <c r="BG900" s="6"/>
      <c r="BH900" s="4"/>
      <c r="BI900" s="4"/>
      <c r="BJ900" s="4"/>
      <c r="BK900" s="4"/>
      <c r="BL900" s="6"/>
      <c r="BM900" s="6"/>
      <c r="BN900" s="6"/>
      <c r="BO900" s="6"/>
      <c r="BP900" s="7">
        <f>U900/BC900</f>
        <v>0.41613755784566481</v>
      </c>
      <c r="BQ900" s="7">
        <f>AB900/BC900</f>
        <v>0.128346554160541</v>
      </c>
      <c r="BR900" s="7">
        <f>AZ900/BC900</f>
        <v>0.45551588799379422</v>
      </c>
      <c r="BS900" s="4">
        <f>BT900+BU900+BV900+CA900</f>
        <v>155.9765730496745</v>
      </c>
      <c r="BT900" s="4">
        <v>0</v>
      </c>
      <c r="BU900" s="4">
        <v>20.791822721303216</v>
      </c>
      <c r="BV900" s="4">
        <v>70.905955476132505</v>
      </c>
      <c r="BW900" s="4"/>
      <c r="BX900" s="4"/>
      <c r="BY900" s="4"/>
      <c r="BZ900" s="4"/>
      <c r="CA900" s="4">
        <v>64.278794852238775</v>
      </c>
      <c r="CB900" s="4"/>
      <c r="CC900" s="7"/>
      <c r="CD900" s="4"/>
      <c r="CE900" s="4"/>
      <c r="CF900" s="7"/>
      <c r="CG900" s="4"/>
      <c r="CH900" s="4"/>
      <c r="CI900" s="4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</row>
    <row r="901" spans="1:158" x14ac:dyDescent="0.25">
      <c r="A901" t="s">
        <v>125</v>
      </c>
      <c r="C901" s="5">
        <v>40284</v>
      </c>
      <c r="D901" s="4"/>
      <c r="E901" s="5"/>
      <c r="F901" s="4">
        <v>136</v>
      </c>
      <c r="G901" t="s">
        <v>76</v>
      </c>
      <c r="H901" s="6">
        <v>6.9</v>
      </c>
      <c r="I901">
        <v>750</v>
      </c>
      <c r="J901" s="4">
        <f>1000000/H901/I901</f>
        <v>193.23671497584542</v>
      </c>
      <c r="K901" s="4"/>
      <c r="L901" s="7"/>
      <c r="M901" s="7"/>
      <c r="N901" s="7"/>
      <c r="O901" s="7"/>
      <c r="P901" s="7"/>
      <c r="Q901" s="7"/>
      <c r="R901" s="7"/>
      <c r="S901" s="7"/>
      <c r="T901" s="7"/>
      <c r="U901" s="4"/>
      <c r="V901" s="7"/>
      <c r="W901" s="7"/>
      <c r="X901" s="7"/>
      <c r="Y901" s="7"/>
      <c r="Z901" s="7"/>
      <c r="AA901" s="7"/>
      <c r="AB901" s="4"/>
      <c r="AC901" s="7"/>
      <c r="AD901" s="7"/>
      <c r="AE901" s="7"/>
      <c r="AF901" s="7"/>
      <c r="AG901" s="7"/>
      <c r="AH901" s="7"/>
      <c r="AI901" s="8"/>
      <c r="AJ901" s="7"/>
      <c r="AK901" s="7"/>
      <c r="AL901" s="7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7"/>
      <c r="BB901" s="4"/>
      <c r="BC901" s="4"/>
      <c r="BD901" s="4"/>
      <c r="BE901" s="7"/>
      <c r="BF901" s="7"/>
      <c r="BG901" s="6"/>
      <c r="BH901" s="4"/>
      <c r="BI901" s="4"/>
      <c r="BJ901" s="4"/>
      <c r="BK901" s="4"/>
      <c r="BL901" s="6"/>
      <c r="BM901" s="6"/>
      <c r="BN901" s="6"/>
      <c r="BO901" s="6"/>
      <c r="BP901" s="6"/>
      <c r="BQ901" s="6"/>
      <c r="BR901" s="6"/>
      <c r="BS901" s="4"/>
      <c r="BT901" s="4"/>
      <c r="BU901" s="4"/>
      <c r="BV901" s="4"/>
      <c r="BW901" s="4"/>
      <c r="BX901" s="4"/>
      <c r="BY901" s="4"/>
      <c r="BZ901" s="4"/>
      <c r="CA901" s="4"/>
      <c r="CB901" s="4">
        <v>59.203923616629964</v>
      </c>
      <c r="CC901" s="7">
        <v>4.2465753424657535</v>
      </c>
      <c r="CD901" s="4"/>
      <c r="CE901" s="4"/>
      <c r="CF901" s="7"/>
      <c r="CG901" s="4"/>
      <c r="CH901" s="4"/>
      <c r="CI901" s="4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</row>
    <row r="902" spans="1:158" x14ac:dyDescent="0.25">
      <c r="A902" t="s">
        <v>125</v>
      </c>
      <c r="C902" s="5">
        <v>40286</v>
      </c>
      <c r="D902" s="4">
        <v>8</v>
      </c>
      <c r="E902" s="5" t="s">
        <v>165</v>
      </c>
      <c r="F902" s="4">
        <v>138</v>
      </c>
      <c r="G902" t="s">
        <v>76</v>
      </c>
      <c r="H902" s="6">
        <v>6.9</v>
      </c>
      <c r="I902">
        <v>750</v>
      </c>
      <c r="J902" s="4">
        <f>1000000/H902/I902</f>
        <v>193.23671497584542</v>
      </c>
      <c r="K902" s="4"/>
      <c r="L902" s="7"/>
      <c r="M902" s="7"/>
      <c r="N902" s="7"/>
      <c r="O902" s="7"/>
      <c r="P902" s="7"/>
      <c r="Q902" s="7"/>
      <c r="R902" s="7"/>
      <c r="S902" s="7"/>
      <c r="T902" s="7"/>
      <c r="U902" s="4"/>
      <c r="V902" s="7"/>
      <c r="W902" s="7"/>
      <c r="X902" s="7"/>
      <c r="Y902" s="7"/>
      <c r="Z902" s="7"/>
      <c r="AA902" s="7"/>
      <c r="AB902" s="4"/>
      <c r="AC902" s="7"/>
      <c r="AD902" s="7"/>
      <c r="AE902" s="7"/>
      <c r="AF902" s="7"/>
      <c r="AG902" s="7"/>
      <c r="AH902" s="7"/>
      <c r="AI902" s="8"/>
      <c r="AJ902" s="7"/>
      <c r="AK902" s="7"/>
      <c r="AL902" s="7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7"/>
      <c r="BB902" s="4"/>
      <c r="BC902" s="4"/>
      <c r="BD902" s="4"/>
      <c r="BE902" s="7"/>
      <c r="BF902" s="7"/>
      <c r="BG902" s="6"/>
      <c r="BH902" s="4"/>
      <c r="BI902" s="4"/>
      <c r="BJ902" s="4"/>
      <c r="BK902" s="4"/>
      <c r="BL902" s="6"/>
      <c r="BM902" s="6"/>
      <c r="BN902" s="6"/>
      <c r="BO902" s="6"/>
      <c r="BP902" s="6"/>
      <c r="BQ902" s="6"/>
      <c r="BR902" s="6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7"/>
      <c r="CD902" s="4"/>
      <c r="CE902" s="4"/>
      <c r="CF902" s="7"/>
      <c r="CG902" s="4"/>
      <c r="CH902" s="4"/>
      <c r="CI902" s="4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</row>
    <row r="903" spans="1:158" x14ac:dyDescent="0.25">
      <c r="A903" t="s">
        <v>125</v>
      </c>
      <c r="C903" s="5">
        <v>40290</v>
      </c>
      <c r="D903" s="4"/>
      <c r="E903" s="5"/>
      <c r="F903" s="4">
        <v>142</v>
      </c>
      <c r="G903" t="s">
        <v>76</v>
      </c>
      <c r="H903" s="6">
        <v>6.9</v>
      </c>
      <c r="I903">
        <v>750</v>
      </c>
      <c r="J903" s="4">
        <f>1000000/H903/I903</f>
        <v>193.23671497584542</v>
      </c>
      <c r="K903" s="4"/>
      <c r="L903" s="7"/>
      <c r="M903" s="7"/>
      <c r="N903" s="7"/>
      <c r="O903" s="7"/>
      <c r="P903" s="7"/>
      <c r="Q903" s="7"/>
      <c r="R903" s="7"/>
      <c r="S903" s="7"/>
      <c r="T903" s="7"/>
      <c r="U903" s="4"/>
      <c r="V903" s="7"/>
      <c r="W903" s="7"/>
      <c r="X903" s="7"/>
      <c r="Y903" s="7"/>
      <c r="Z903" s="7"/>
      <c r="AA903" s="7"/>
      <c r="AB903" s="4"/>
      <c r="AC903" s="7"/>
      <c r="AD903" s="7"/>
      <c r="AE903" s="7"/>
      <c r="AF903" s="7"/>
      <c r="AG903" s="7"/>
      <c r="AH903" s="7"/>
      <c r="AI903" s="8"/>
      <c r="AJ903" s="7"/>
      <c r="AK903" s="7"/>
      <c r="AL903" s="7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7"/>
      <c r="BB903" s="4"/>
      <c r="BC903" s="4"/>
      <c r="BD903" s="4"/>
      <c r="BE903" s="7"/>
      <c r="BF903" s="7"/>
      <c r="BG903" s="6"/>
      <c r="BH903" s="4"/>
      <c r="BI903" s="4"/>
      <c r="BJ903" s="4"/>
      <c r="BK903" s="4"/>
      <c r="BL903" s="6"/>
      <c r="BM903" s="6"/>
      <c r="BN903" s="6"/>
      <c r="BO903" s="6"/>
      <c r="BP903" s="6"/>
      <c r="BQ903" s="6"/>
      <c r="BR903" s="6"/>
      <c r="BS903" s="4"/>
      <c r="BT903" s="4"/>
      <c r="BU903" s="4"/>
      <c r="BV903" s="4"/>
      <c r="BW903" s="4"/>
      <c r="BX903" s="4"/>
      <c r="BY903" s="4"/>
      <c r="BZ903" s="4"/>
      <c r="CA903" s="4"/>
      <c r="CB903" s="4">
        <v>62.026293680888259</v>
      </c>
      <c r="CC903" s="7">
        <v>4.7807692307692307</v>
      </c>
      <c r="CD903" s="4"/>
      <c r="CE903" s="4"/>
      <c r="CF903" s="7"/>
      <c r="CG903" s="4"/>
      <c r="CH903" s="4"/>
      <c r="CI903" s="4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</row>
    <row r="904" spans="1:158" x14ac:dyDescent="0.25">
      <c r="A904" t="s">
        <v>125</v>
      </c>
      <c r="C904" s="5">
        <v>40298</v>
      </c>
      <c r="D904" s="4"/>
      <c r="E904" s="5"/>
      <c r="F904" s="4">
        <v>150</v>
      </c>
      <c r="G904" t="s">
        <v>76</v>
      </c>
      <c r="H904" s="6">
        <v>6.9</v>
      </c>
      <c r="I904">
        <v>750</v>
      </c>
      <c r="J904" s="4">
        <f>1000000/H904/I904</f>
        <v>193.23671497584542</v>
      </c>
      <c r="K904" s="4"/>
      <c r="L904" s="7"/>
      <c r="M904" s="7"/>
      <c r="N904" s="7"/>
      <c r="O904" s="7"/>
      <c r="P904" s="7"/>
      <c r="Q904" s="7"/>
      <c r="R904" s="7"/>
      <c r="S904" s="7"/>
      <c r="T904" s="7"/>
      <c r="U904" s="4"/>
      <c r="V904" s="7"/>
      <c r="W904" s="7"/>
      <c r="X904" s="7"/>
      <c r="Y904" s="7"/>
      <c r="Z904" s="7"/>
      <c r="AA904" s="7"/>
      <c r="AB904" s="4"/>
      <c r="AC904" s="7"/>
      <c r="AD904" s="7"/>
      <c r="AE904" s="7"/>
      <c r="AF904" s="7"/>
      <c r="AG904" s="7"/>
      <c r="AH904" s="7"/>
      <c r="AI904" s="8"/>
      <c r="AJ904" s="7"/>
      <c r="AK904" s="7"/>
      <c r="AL904" s="7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7"/>
      <c r="BB904" s="4"/>
      <c r="BC904" s="4"/>
      <c r="BD904" s="4"/>
      <c r="BE904" s="7"/>
      <c r="BF904" s="7"/>
      <c r="BG904" s="6"/>
      <c r="BH904" s="4"/>
      <c r="BI904" s="4"/>
      <c r="BJ904" s="4"/>
      <c r="BK904" s="4"/>
      <c r="BL904" s="6"/>
      <c r="BM904" s="6"/>
      <c r="BN904" s="6"/>
      <c r="BO904" s="6"/>
      <c r="BP904" s="6"/>
      <c r="BQ904" s="6"/>
      <c r="BR904" s="6"/>
      <c r="BS904" s="4"/>
      <c r="BT904" s="4"/>
      <c r="BU904" s="4"/>
      <c r="BV904" s="4"/>
      <c r="BW904" s="4"/>
      <c r="BX904" s="4"/>
      <c r="BY904" s="4"/>
      <c r="BZ904" s="4"/>
      <c r="CA904" s="4"/>
      <c r="CB904" s="4">
        <v>70.250448445766438</v>
      </c>
      <c r="CC904" s="7">
        <v>5.4878787878787874</v>
      </c>
      <c r="CD904" s="4"/>
      <c r="CE904" s="4"/>
      <c r="CF904" s="7"/>
      <c r="CG904" s="4"/>
      <c r="CH904" s="4"/>
      <c r="CI904" s="4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</row>
    <row r="905" spans="1:158" x14ac:dyDescent="0.25">
      <c r="A905" t="s">
        <v>125</v>
      </c>
      <c r="C905" s="5">
        <v>40305</v>
      </c>
      <c r="D905" s="4"/>
      <c r="E905" s="5"/>
      <c r="F905" s="4">
        <v>157</v>
      </c>
      <c r="G905" t="s">
        <v>76</v>
      </c>
      <c r="H905" s="6">
        <v>6.9</v>
      </c>
      <c r="I905">
        <v>750</v>
      </c>
      <c r="J905" s="4">
        <f>1000000/H905/I905</f>
        <v>193.23671497584542</v>
      </c>
      <c r="K905" s="4"/>
      <c r="L905" s="7"/>
      <c r="M905" s="7"/>
      <c r="N905" s="7"/>
      <c r="O905" s="7"/>
      <c r="P905" s="7"/>
      <c r="Q905" s="7"/>
      <c r="R905" s="7"/>
      <c r="S905" s="7"/>
      <c r="T905" s="7"/>
      <c r="U905" s="4"/>
      <c r="V905" s="7"/>
      <c r="W905" s="7"/>
      <c r="X905" s="7"/>
      <c r="Y905" s="7"/>
      <c r="Z905" s="7"/>
      <c r="AA905" s="7"/>
      <c r="AB905" s="4"/>
      <c r="AC905" s="7"/>
      <c r="AD905" s="7"/>
      <c r="AE905" s="7"/>
      <c r="AF905" s="7"/>
      <c r="AG905" s="7"/>
      <c r="AH905" s="7"/>
      <c r="AI905" s="8"/>
      <c r="AJ905" s="7"/>
      <c r="AK905" s="7"/>
      <c r="AL905" s="7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7"/>
      <c r="BB905" s="4"/>
      <c r="BC905" s="4"/>
      <c r="BD905" s="4"/>
      <c r="BE905" s="7"/>
      <c r="BF905" s="7"/>
      <c r="BG905" s="6"/>
      <c r="BH905" s="4"/>
      <c r="BI905" s="4"/>
      <c r="BJ905" s="4"/>
      <c r="BK905" s="4"/>
      <c r="BL905" s="6"/>
      <c r="BM905" s="6"/>
      <c r="BN905" s="6"/>
      <c r="BO905" s="6"/>
      <c r="BP905" s="6"/>
      <c r="BQ905" s="6"/>
      <c r="BR905" s="6"/>
      <c r="BS905" s="4"/>
      <c r="BT905" s="4"/>
      <c r="BU905" s="4"/>
      <c r="BV905" s="4"/>
      <c r="BW905" s="4"/>
      <c r="BX905" s="4"/>
      <c r="BY905" s="4"/>
      <c r="BZ905" s="4"/>
      <c r="CA905" s="4"/>
      <c r="CB905" s="4">
        <v>71.524261483617536</v>
      </c>
      <c r="CC905" s="7">
        <v>4.6749999999999998</v>
      </c>
      <c r="CD905" s="4"/>
      <c r="CE905" s="4"/>
      <c r="CF905" s="7"/>
      <c r="CG905" s="4"/>
      <c r="CH905" s="4"/>
      <c r="CI905" s="4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</row>
    <row r="906" spans="1:158" x14ac:dyDescent="0.25">
      <c r="A906" t="s">
        <v>125</v>
      </c>
      <c r="C906" s="5">
        <v>40311</v>
      </c>
      <c r="D906" s="4"/>
      <c r="E906" s="5"/>
      <c r="F906" s="4">
        <v>163</v>
      </c>
      <c r="G906" t="s">
        <v>76</v>
      </c>
      <c r="H906" s="6">
        <v>6.9</v>
      </c>
      <c r="I906">
        <v>750</v>
      </c>
      <c r="J906" s="4">
        <f>1000000/H906/I906</f>
        <v>193.23671497584542</v>
      </c>
      <c r="K906" s="4"/>
      <c r="L906" s="7"/>
      <c r="M906" s="7"/>
      <c r="N906" s="7"/>
      <c r="O906" s="7"/>
      <c r="P906" s="7"/>
      <c r="Q906" s="7"/>
      <c r="R906" s="7"/>
      <c r="S906" s="7"/>
      <c r="T906" s="7"/>
      <c r="U906" s="4"/>
      <c r="V906" s="7"/>
      <c r="W906" s="7"/>
      <c r="X906" s="7"/>
      <c r="Y906" s="7"/>
      <c r="Z906" s="7"/>
      <c r="AA906" s="7"/>
      <c r="AB906" s="4"/>
      <c r="AC906" s="7"/>
      <c r="AD906" s="7"/>
      <c r="AE906" s="7"/>
      <c r="AF906" s="7"/>
      <c r="AG906" s="7"/>
      <c r="AH906" s="7"/>
      <c r="AI906" s="8"/>
      <c r="AJ906" s="7"/>
      <c r="AK906" s="7"/>
      <c r="AL906" s="7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7"/>
      <c r="BB906" s="4"/>
      <c r="BC906" s="4"/>
      <c r="BD906" s="4"/>
      <c r="BE906" s="7"/>
      <c r="BF906" s="7"/>
      <c r="BG906" s="6"/>
      <c r="BH906" s="4"/>
      <c r="BI906" s="4"/>
      <c r="BJ906" s="4"/>
      <c r="BK906" s="4"/>
      <c r="BL906" s="6"/>
      <c r="BM906" s="6"/>
      <c r="BN906" s="6"/>
      <c r="BO906" s="6"/>
      <c r="BP906" s="6"/>
      <c r="BQ906" s="6"/>
      <c r="BR906" s="6"/>
      <c r="BS906" s="4"/>
      <c r="BT906" s="4"/>
      <c r="BU906" s="4"/>
      <c r="BV906" s="4"/>
      <c r="BW906" s="4"/>
      <c r="BX906" s="4"/>
      <c r="BY906" s="4"/>
      <c r="BZ906" s="4"/>
      <c r="CA906" s="4"/>
      <c r="CB906" s="4">
        <v>72.248586544356385</v>
      </c>
      <c r="CC906" s="7">
        <v>4.5571428571428569</v>
      </c>
      <c r="CD906" s="4"/>
      <c r="CE906" s="4"/>
      <c r="CF906" s="7"/>
      <c r="CG906" s="4"/>
      <c r="CH906" s="4"/>
      <c r="CI906" s="4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</row>
    <row r="907" spans="1:158" x14ac:dyDescent="0.25">
      <c r="A907" t="s">
        <v>125</v>
      </c>
      <c r="C907" s="5">
        <v>40337</v>
      </c>
      <c r="D907" s="4">
        <v>9</v>
      </c>
      <c r="E907" s="5" t="s">
        <v>70</v>
      </c>
      <c r="F907" s="4">
        <v>189</v>
      </c>
      <c r="G907" t="s">
        <v>76</v>
      </c>
      <c r="H907" s="6">
        <v>6.9</v>
      </c>
      <c r="I907">
        <v>750</v>
      </c>
      <c r="J907" s="4">
        <f>1000000/H907/I907</f>
        <v>193.23671497584542</v>
      </c>
      <c r="K907" s="4"/>
      <c r="L907" s="7"/>
      <c r="M907" s="7"/>
      <c r="N907" s="7"/>
      <c r="O907" s="7"/>
      <c r="P907" s="7"/>
      <c r="Q907" s="7"/>
      <c r="R907" s="7"/>
      <c r="S907" s="7"/>
      <c r="T907" s="7"/>
      <c r="U907" s="4"/>
      <c r="V907" s="7"/>
      <c r="W907" s="7"/>
      <c r="X907" s="7"/>
      <c r="Y907" s="7"/>
      <c r="Z907" s="7"/>
      <c r="AA907" s="7"/>
      <c r="AB907" s="4"/>
      <c r="AC907" s="7"/>
      <c r="AD907" s="7"/>
      <c r="AE907" s="7"/>
      <c r="AF907" s="7"/>
      <c r="AG907" s="7"/>
      <c r="AH907" s="7"/>
      <c r="AI907" s="8"/>
      <c r="AJ907" s="7"/>
      <c r="AK907" s="7"/>
      <c r="AL907" s="7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>
        <v>464.39876121684938</v>
      </c>
      <c r="AZ907" s="4"/>
      <c r="BA907" s="7"/>
      <c r="BB907" s="4"/>
      <c r="BC907" s="4"/>
      <c r="BD907" s="4"/>
      <c r="BE907" s="7"/>
      <c r="BF907" s="4">
        <f>BH907*(1/(BG907/100))</f>
        <v>464.39876121684938</v>
      </c>
      <c r="BG907" s="6">
        <v>37.071859427988521</v>
      </c>
      <c r="BH907" s="4">
        <v>172.16125594363047</v>
      </c>
      <c r="BI907" s="4">
        <f>BF907-BH907</f>
        <v>292.23750527321891</v>
      </c>
      <c r="BJ907" s="4"/>
      <c r="BK907" s="4"/>
      <c r="BL907" s="6">
        <v>7.5841962970762324</v>
      </c>
      <c r="BM907" s="6"/>
      <c r="BN907" s="6"/>
      <c r="BO907" s="6"/>
      <c r="BP907" s="6"/>
      <c r="BQ907" s="6"/>
      <c r="BR907" s="6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7"/>
      <c r="CD907" s="4"/>
      <c r="CE907" s="4"/>
      <c r="CF907" s="7"/>
      <c r="CG907" s="4"/>
      <c r="CH907" s="4"/>
      <c r="CI907" s="4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</row>
    <row r="908" spans="1:158" x14ac:dyDescent="0.25">
      <c r="A908" t="s">
        <v>125</v>
      </c>
      <c r="C908" s="5">
        <v>40351</v>
      </c>
      <c r="D908" s="4"/>
      <c r="E908" s="5"/>
      <c r="F908" s="4">
        <v>203</v>
      </c>
      <c r="G908" t="s">
        <v>76</v>
      </c>
      <c r="H908" s="6">
        <v>6.9</v>
      </c>
      <c r="I908">
        <v>750</v>
      </c>
      <c r="J908" s="4">
        <f>1000000/H908/I908</f>
        <v>193.23671497584542</v>
      </c>
      <c r="K908" s="4"/>
      <c r="L908" s="7"/>
      <c r="M908" s="7"/>
      <c r="N908" s="7"/>
      <c r="O908" s="7"/>
      <c r="P908" s="7"/>
      <c r="Q908" s="7"/>
      <c r="R908" s="7"/>
      <c r="S908" s="7"/>
      <c r="T908" s="7"/>
      <c r="U908" s="4"/>
      <c r="V908" s="7"/>
      <c r="W908" s="7"/>
      <c r="X908" s="7"/>
      <c r="Y908" s="7"/>
      <c r="Z908" s="7"/>
      <c r="AA908" s="7"/>
      <c r="AB908" s="4"/>
      <c r="AC908" s="7"/>
      <c r="AD908" s="7"/>
      <c r="AE908" s="7"/>
      <c r="AF908" s="7"/>
      <c r="AG908" s="7"/>
      <c r="AH908" s="7"/>
      <c r="AI908" s="8"/>
      <c r="AJ908" s="7"/>
      <c r="AK908" s="7"/>
      <c r="AL908" s="7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7"/>
      <c r="BB908" s="4"/>
      <c r="BC908" s="4"/>
      <c r="BD908" s="4"/>
      <c r="BE908" s="7"/>
      <c r="BF908" s="7"/>
      <c r="BG908" s="6"/>
      <c r="BH908" s="4"/>
      <c r="BI908" s="4"/>
      <c r="BJ908" s="4"/>
      <c r="BK908" s="4"/>
      <c r="BL908" s="6"/>
      <c r="BM908" s="6"/>
      <c r="BN908" s="6"/>
      <c r="BO908" s="6"/>
      <c r="BP908" s="6"/>
      <c r="BQ908" s="6"/>
      <c r="BR908" s="6"/>
      <c r="BS908" s="4"/>
      <c r="BT908" s="4"/>
      <c r="BU908" s="4"/>
      <c r="BV908" s="4"/>
      <c r="BW908" s="4"/>
      <c r="BX908" s="4"/>
      <c r="BY908" s="4"/>
      <c r="BZ908" s="4"/>
      <c r="CA908" s="4"/>
      <c r="CB908" s="4">
        <v>100</v>
      </c>
      <c r="CC908" s="7">
        <v>4.3340425531914892</v>
      </c>
      <c r="CD908" s="4"/>
      <c r="CE908" s="4"/>
      <c r="CF908" s="7"/>
      <c r="CG908" s="4"/>
      <c r="CH908" s="4"/>
      <c r="CI908" s="4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</row>
    <row r="909" spans="1:158" x14ac:dyDescent="0.25">
      <c r="A909" t="s">
        <v>118</v>
      </c>
      <c r="C909" s="5">
        <v>40148</v>
      </c>
      <c r="D909" s="4">
        <v>1</v>
      </c>
      <c r="E909" s="5" t="s">
        <v>167</v>
      </c>
      <c r="F909" s="4">
        <v>0</v>
      </c>
      <c r="G909" t="s">
        <v>77</v>
      </c>
      <c r="H909" s="6">
        <v>6.9</v>
      </c>
      <c r="I909">
        <v>750</v>
      </c>
      <c r="J909" s="4">
        <f>1000000/H909/I909</f>
        <v>193.23671497584542</v>
      </c>
      <c r="K909" s="4"/>
      <c r="L909" s="7"/>
      <c r="M909" s="7"/>
      <c r="N909" s="7"/>
      <c r="O909" s="7"/>
      <c r="P909" s="7"/>
      <c r="Q909" s="7"/>
      <c r="R909" s="7"/>
      <c r="S909" s="7"/>
      <c r="T909" s="7"/>
      <c r="U909" s="4"/>
      <c r="V909" s="7"/>
      <c r="W909" s="7"/>
      <c r="X909" s="7"/>
      <c r="Y909" s="7"/>
      <c r="Z909" s="7"/>
      <c r="AA909" s="7"/>
      <c r="AB909" s="4"/>
      <c r="AC909" s="7"/>
      <c r="AD909" s="7"/>
      <c r="AE909" s="7"/>
      <c r="AF909" s="7"/>
      <c r="AG909" s="7"/>
      <c r="AH909" s="7"/>
      <c r="AI909" s="8"/>
      <c r="AJ909" s="7"/>
      <c r="AK909" s="7"/>
      <c r="AL909" s="7"/>
      <c r="AM909" s="4">
        <v>0</v>
      </c>
      <c r="AN909" s="4"/>
      <c r="AO909" s="4"/>
      <c r="AP909" s="4"/>
      <c r="AQ909" s="4">
        <v>0</v>
      </c>
      <c r="AR909" s="4"/>
      <c r="AS909" s="4"/>
      <c r="AT909" s="4"/>
      <c r="AU909" s="4"/>
      <c r="AV909" s="4"/>
      <c r="AW909" s="4"/>
      <c r="AX909" s="4">
        <v>0</v>
      </c>
      <c r="AY909" s="4">
        <v>0</v>
      </c>
      <c r="AZ909" s="4"/>
      <c r="BA909" s="7"/>
      <c r="BB909" s="4"/>
      <c r="BC909" s="4"/>
      <c r="BD909" s="4"/>
      <c r="BE909" s="7"/>
      <c r="BF909" s="7"/>
      <c r="BG909" s="6"/>
      <c r="BH909" s="4"/>
      <c r="BI909" s="4"/>
      <c r="BJ909" s="4"/>
      <c r="BK909" s="4"/>
      <c r="BL909" s="6"/>
      <c r="BM909" s="6"/>
      <c r="BN909" s="6"/>
      <c r="BO909" s="6"/>
      <c r="BP909" s="6"/>
      <c r="BQ909" s="6"/>
      <c r="BR909" s="6"/>
      <c r="BS909" s="4">
        <f>BT909+BU909+BV909+CA909</f>
        <v>0</v>
      </c>
      <c r="BT909" s="4">
        <v>0</v>
      </c>
      <c r="BU909" s="4">
        <v>0</v>
      </c>
      <c r="BV909" s="4">
        <v>0</v>
      </c>
      <c r="BW909" s="4"/>
      <c r="BX909" s="4"/>
      <c r="BY909" s="4"/>
      <c r="BZ909" s="4"/>
      <c r="CA909" s="4">
        <v>0</v>
      </c>
      <c r="CB909" s="4"/>
      <c r="CC909" s="7"/>
      <c r="CD909" s="4"/>
      <c r="CE909" s="4"/>
      <c r="CF909" s="7"/>
      <c r="CG909" s="4"/>
      <c r="CH909" s="4"/>
      <c r="CI909" s="4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</row>
    <row r="910" spans="1:158" x14ac:dyDescent="0.25">
      <c r="A910" t="s">
        <v>118</v>
      </c>
      <c r="C910" s="5">
        <v>40173</v>
      </c>
      <c r="D910" s="4"/>
      <c r="E910" s="5"/>
      <c r="F910" s="4">
        <v>25</v>
      </c>
      <c r="G910" t="s">
        <v>77</v>
      </c>
      <c r="H910" s="6">
        <v>6.9</v>
      </c>
      <c r="I910">
        <v>750</v>
      </c>
      <c r="J910" s="4">
        <f>1000000/H910/I910</f>
        <v>193.23671497584542</v>
      </c>
      <c r="K910" s="4"/>
      <c r="L910" s="7"/>
      <c r="M910" s="6">
        <v>5.85</v>
      </c>
      <c r="N910" s="6"/>
      <c r="O910" s="6"/>
      <c r="P910" s="7"/>
      <c r="Q910" s="7"/>
      <c r="R910" s="7"/>
      <c r="S910" s="7"/>
      <c r="T910" s="7"/>
      <c r="U910" s="4"/>
      <c r="V910" s="7"/>
      <c r="W910" s="7"/>
      <c r="X910" s="7"/>
      <c r="Y910" s="7"/>
      <c r="Z910" s="7"/>
      <c r="AA910" s="7"/>
      <c r="AB910" s="4"/>
      <c r="AC910" s="7">
        <v>0.17125756578947368</v>
      </c>
      <c r="AD910" s="7"/>
      <c r="AE910" s="7"/>
      <c r="AF910" s="7"/>
      <c r="AG910" s="7"/>
      <c r="AH910" s="7"/>
      <c r="AI910" s="8"/>
      <c r="AJ910" s="7"/>
      <c r="AK910" s="7"/>
      <c r="AL910" s="7"/>
      <c r="AM910" s="4">
        <v>0</v>
      </c>
      <c r="AN910" s="4"/>
      <c r="AO910" s="4"/>
      <c r="AP910" s="4"/>
      <c r="AQ910" s="4">
        <v>0</v>
      </c>
      <c r="AR910" s="4"/>
      <c r="AS910" s="4"/>
      <c r="AT910" s="4"/>
      <c r="AU910" s="4"/>
      <c r="AV910" s="4"/>
      <c r="AW910" s="4"/>
      <c r="AX910" s="4">
        <v>0</v>
      </c>
      <c r="AY910" s="4">
        <v>0</v>
      </c>
      <c r="AZ910" s="4"/>
      <c r="BA910" s="7"/>
      <c r="BB910" s="4"/>
      <c r="BC910" s="4"/>
      <c r="BD910" s="4"/>
      <c r="BE910" s="7"/>
      <c r="BF910" s="7"/>
      <c r="BG910" s="6"/>
      <c r="BH910" s="4"/>
      <c r="BI910" s="4"/>
      <c r="BJ910" s="4"/>
      <c r="BK910" s="4"/>
      <c r="BL910" s="6"/>
      <c r="BM910" s="6"/>
      <c r="BN910" s="6"/>
      <c r="BO910" s="6"/>
      <c r="BP910" s="6"/>
      <c r="BQ910" s="6"/>
      <c r="BR910" s="6"/>
      <c r="BS910" s="4">
        <f>BT910+BU910+BV910+CA910</f>
        <v>0</v>
      </c>
      <c r="BT910" s="4">
        <v>0</v>
      </c>
      <c r="BU910" s="4">
        <v>0</v>
      </c>
      <c r="BV910" s="4">
        <v>0</v>
      </c>
      <c r="BW910" s="4"/>
      <c r="BX910" s="4"/>
      <c r="BY910" s="4"/>
      <c r="BZ910" s="4"/>
      <c r="CA910" s="4">
        <v>0</v>
      </c>
      <c r="CB910" s="4"/>
      <c r="CC910" s="7"/>
      <c r="CD910" s="4"/>
      <c r="CE910" s="4"/>
      <c r="CF910" s="7"/>
      <c r="CG910" s="4"/>
      <c r="CH910" s="4"/>
      <c r="CI910" s="4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</row>
    <row r="911" spans="1:158" x14ac:dyDescent="0.25">
      <c r="A911" t="s">
        <v>118</v>
      </c>
      <c r="C911" s="5">
        <v>40174</v>
      </c>
      <c r="D911" s="4">
        <v>4</v>
      </c>
      <c r="E911" t="s">
        <v>168</v>
      </c>
      <c r="F911" s="4">
        <v>26</v>
      </c>
      <c r="G911" t="s">
        <v>77</v>
      </c>
      <c r="H911" s="6">
        <v>6.9</v>
      </c>
      <c r="I911">
        <v>750</v>
      </c>
      <c r="J911" s="4">
        <f>1000000/H911/I911</f>
        <v>193.23671497584542</v>
      </c>
      <c r="K911" s="4"/>
      <c r="L911" s="7"/>
      <c r="M911" s="7"/>
      <c r="N911" s="7"/>
      <c r="O911" s="7"/>
      <c r="P911" s="7"/>
      <c r="Q911" s="7"/>
      <c r="R911" s="7"/>
      <c r="S911" s="7"/>
      <c r="T911" s="7"/>
      <c r="U911" s="4"/>
      <c r="V911" s="7"/>
      <c r="W911" s="7"/>
      <c r="X911" s="7"/>
      <c r="Y911" s="7"/>
      <c r="Z911" s="7"/>
      <c r="AA911" s="7"/>
      <c r="AB911" s="4"/>
      <c r="AC911" s="7"/>
      <c r="AD911" s="7"/>
      <c r="AE911" s="7"/>
      <c r="AF911" s="7"/>
      <c r="AG911" s="7"/>
      <c r="AH911" s="7"/>
      <c r="AI911" s="8"/>
      <c r="AJ911" s="7"/>
      <c r="AK911" s="7"/>
      <c r="AL911" s="7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7"/>
      <c r="BB911" s="4"/>
      <c r="BC911" s="4"/>
      <c r="BD911" s="4"/>
      <c r="BE911" s="7"/>
      <c r="BF911" s="7"/>
      <c r="BG911" s="6"/>
      <c r="BH911" s="4"/>
      <c r="BI911" s="4"/>
      <c r="BJ911" s="4"/>
      <c r="BK911" s="4"/>
      <c r="BL911" s="6"/>
      <c r="BM911" s="6"/>
      <c r="BN911" s="6"/>
      <c r="BO911" s="6"/>
      <c r="BP911" s="6"/>
      <c r="BQ911" s="6"/>
      <c r="BR911" s="6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7"/>
      <c r="CD911" s="4"/>
      <c r="CE911" s="4"/>
      <c r="CF911" s="7"/>
      <c r="CG911" s="4"/>
      <c r="CH911" s="4"/>
      <c r="CI911" s="4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</row>
    <row r="912" spans="1:158" x14ac:dyDescent="0.25">
      <c r="A912" t="s">
        <v>118</v>
      </c>
      <c r="C912" s="5">
        <v>40184</v>
      </c>
      <c r="D912" s="4"/>
      <c r="E912" s="5"/>
      <c r="F912" s="4">
        <v>36</v>
      </c>
      <c r="G912" t="s">
        <v>77</v>
      </c>
      <c r="H912" s="6">
        <v>6.9</v>
      </c>
      <c r="I912">
        <v>750</v>
      </c>
      <c r="J912" s="4">
        <f>1000000/H912/I912</f>
        <v>193.23671497584542</v>
      </c>
      <c r="K912" s="4"/>
      <c r="L912" s="7"/>
      <c r="M912" s="6">
        <v>11.15</v>
      </c>
      <c r="N912" s="6"/>
      <c r="O912" s="6"/>
      <c r="P912" s="7"/>
      <c r="Q912" s="7"/>
      <c r="R912" s="7"/>
      <c r="S912" s="7"/>
      <c r="T912" s="7"/>
      <c r="U912" s="4"/>
      <c r="V912" s="7"/>
      <c r="W912" s="7"/>
      <c r="X912" s="7"/>
      <c r="Y912" s="7"/>
      <c r="Z912" s="7"/>
      <c r="AA912" s="7"/>
      <c r="AB912" s="4"/>
      <c r="AC912" s="7"/>
      <c r="AD912" s="7"/>
      <c r="AE912" s="7"/>
      <c r="AF912" s="7"/>
      <c r="AG912" s="7"/>
      <c r="AH912" s="7"/>
      <c r="AI912" s="8"/>
      <c r="AJ912" s="7"/>
      <c r="AK912" s="7"/>
      <c r="AL912" s="7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7"/>
      <c r="BB912" s="4"/>
      <c r="BC912" s="4"/>
      <c r="BD912" s="4"/>
      <c r="BE912" s="7"/>
      <c r="BF912" s="7"/>
      <c r="BG912" s="6"/>
      <c r="BH912" s="4"/>
      <c r="BI912" s="4"/>
      <c r="BJ912" s="4"/>
      <c r="BK912" s="4"/>
      <c r="BL912" s="6"/>
      <c r="BM912" s="6"/>
      <c r="BN912" s="6"/>
      <c r="BO912" s="6"/>
      <c r="BP912" s="6"/>
      <c r="BQ912" s="6"/>
      <c r="BR912" s="6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7"/>
      <c r="CD912" s="4"/>
      <c r="CE912" s="4"/>
      <c r="CF912" s="7"/>
      <c r="CG912" s="4"/>
      <c r="CH912" s="4"/>
      <c r="CI912" s="4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</row>
    <row r="913" spans="1:158" x14ac:dyDescent="0.25">
      <c r="A913" t="s">
        <v>118</v>
      </c>
      <c r="C913" s="5">
        <v>40189</v>
      </c>
      <c r="D913" s="4"/>
      <c r="E913" s="5"/>
      <c r="F913" s="4">
        <v>41</v>
      </c>
      <c r="G913" t="s">
        <v>77</v>
      </c>
      <c r="H913" s="6">
        <v>6.9</v>
      </c>
      <c r="I913">
        <v>750</v>
      </c>
      <c r="J913" s="4">
        <f>1000000/H913/I913</f>
        <v>193.23671497584542</v>
      </c>
      <c r="K913" s="4"/>
      <c r="L913" s="7"/>
      <c r="M913" s="6">
        <v>11.65</v>
      </c>
      <c r="N913" s="6"/>
      <c r="O913" s="6"/>
      <c r="P913" s="7"/>
      <c r="Q913" s="7"/>
      <c r="R913" s="7"/>
      <c r="S913" s="7"/>
      <c r="T913" s="7"/>
      <c r="U913" s="4">
        <v>79.69304170566636</v>
      </c>
      <c r="V913" s="7"/>
      <c r="W913" s="7"/>
      <c r="X913" s="7"/>
      <c r="Y913" s="7"/>
      <c r="Z913" s="7"/>
      <c r="AA913" s="7"/>
      <c r="AB913" s="4">
        <v>100.85577268953277</v>
      </c>
      <c r="AC913" s="7">
        <v>1.3214196857470855</v>
      </c>
      <c r="AD913" s="7"/>
      <c r="AE913" s="7"/>
      <c r="AF913" s="7"/>
      <c r="AG913" s="7"/>
      <c r="AH913" s="7"/>
      <c r="AI913" s="8">
        <f>AC913/AB913</f>
        <v>1.3102072895865364E-2</v>
      </c>
      <c r="AJ913" s="7"/>
      <c r="AK913" s="7"/>
      <c r="AL913" s="7"/>
      <c r="AM913" s="4">
        <v>7.9853772955530644</v>
      </c>
      <c r="AN913" s="4"/>
      <c r="AO913" s="4"/>
      <c r="AP913" s="4"/>
      <c r="AQ913" s="4">
        <v>0</v>
      </c>
      <c r="AR913" s="4"/>
      <c r="AS913" s="4"/>
      <c r="AT913" s="4"/>
      <c r="AU913" s="4"/>
      <c r="AV913" s="4"/>
      <c r="AW913" s="4"/>
      <c r="AX913" s="4">
        <v>0</v>
      </c>
      <c r="AY913" s="4">
        <v>0</v>
      </c>
      <c r="AZ913" s="4">
        <v>7.9853772955530644</v>
      </c>
      <c r="BA913" s="7"/>
      <c r="BB913" s="4"/>
      <c r="BC913" s="4">
        <f>U913+AB913+AZ913</f>
        <v>188.53419169075221</v>
      </c>
      <c r="BD913" s="4"/>
      <c r="BE913" s="7">
        <f>AZ913/BC913</f>
        <v>4.2355061561731328E-2</v>
      </c>
      <c r="BF913" s="7"/>
      <c r="BG913" s="6"/>
      <c r="BH913" s="4"/>
      <c r="BI913" s="4"/>
      <c r="BJ913" s="4"/>
      <c r="BK913" s="4"/>
      <c r="BL913" s="6"/>
      <c r="BM913" s="6"/>
      <c r="BN913" s="6"/>
      <c r="BO913" s="6"/>
      <c r="BP913" s="7">
        <f>U913/BC913</f>
        <v>0.4226980845807789</v>
      </c>
      <c r="BQ913" s="7">
        <f>AB913/BC913</f>
        <v>0.53494685385748975</v>
      </c>
      <c r="BR913" s="7">
        <f>AZ913/BC913</f>
        <v>4.2355061561731328E-2</v>
      </c>
      <c r="BS913" s="4">
        <f>BT913+BU913+BV913+CA913</f>
        <v>130.31009287639984</v>
      </c>
      <c r="BT913" s="4">
        <v>130.31009287639984</v>
      </c>
      <c r="BU913" s="4">
        <v>0</v>
      </c>
      <c r="BV913" s="4">
        <v>0</v>
      </c>
      <c r="BW913" s="4"/>
      <c r="BX913" s="4"/>
      <c r="BY913" s="4"/>
      <c r="BZ913" s="4"/>
      <c r="CA913" s="4">
        <v>0</v>
      </c>
      <c r="CB913" s="4"/>
      <c r="CC913" s="7"/>
      <c r="CD913" s="4"/>
      <c r="CE913" s="4"/>
      <c r="CF913" s="7"/>
      <c r="CG913" s="4"/>
      <c r="CH913" s="4"/>
      <c r="CI913" s="4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</row>
    <row r="914" spans="1:158" x14ac:dyDescent="0.25">
      <c r="A914" t="s">
        <v>118</v>
      </c>
      <c r="C914" s="5">
        <v>40196</v>
      </c>
      <c r="D914" s="4">
        <v>5</v>
      </c>
      <c r="E914" t="s">
        <v>164</v>
      </c>
      <c r="F914" s="4">
        <v>48</v>
      </c>
      <c r="G914" t="s">
        <v>77</v>
      </c>
      <c r="H914" s="6">
        <v>6.9</v>
      </c>
      <c r="I914">
        <v>750</v>
      </c>
      <c r="J914" s="4">
        <f>1000000/H914/I914</f>
        <v>193.23671497584542</v>
      </c>
      <c r="K914" s="4"/>
      <c r="L914" s="7"/>
      <c r="M914" s="7"/>
      <c r="N914" s="7"/>
      <c r="O914" s="7"/>
      <c r="P914" s="7"/>
      <c r="Q914" s="7"/>
      <c r="R914" s="7"/>
      <c r="S914" s="7"/>
      <c r="T914" s="7"/>
      <c r="U914" s="4">
        <v>135.76782851947152</v>
      </c>
      <c r="V914" s="7"/>
      <c r="W914" s="7"/>
      <c r="X914" s="7"/>
      <c r="Y914" s="7"/>
      <c r="Z914" s="7"/>
      <c r="AA914" s="7"/>
      <c r="AB914" s="4">
        <v>138.67664346867275</v>
      </c>
      <c r="AC914" s="7">
        <v>1.730105024204772</v>
      </c>
      <c r="AD914" s="7"/>
      <c r="AE914" s="7"/>
      <c r="AF914" s="7"/>
      <c r="AG914" s="7"/>
      <c r="AH914" s="7"/>
      <c r="AI914" s="8">
        <f>AC914/AB914</f>
        <v>1.2475821313021648E-2</v>
      </c>
      <c r="AJ914" s="7"/>
      <c r="AK914" s="7"/>
      <c r="AL914" s="7"/>
      <c r="AM914" s="4">
        <v>24.225930000502608</v>
      </c>
      <c r="AN914" s="4"/>
      <c r="AO914" s="4"/>
      <c r="AP914" s="4"/>
      <c r="AQ914" s="4">
        <v>0</v>
      </c>
      <c r="AR914" s="4"/>
      <c r="AS914" s="4"/>
      <c r="AT914" s="4"/>
      <c r="AU914" s="4"/>
      <c r="AV914" s="4"/>
      <c r="AW914" s="4"/>
      <c r="AX914" s="4">
        <v>0</v>
      </c>
      <c r="AY914" s="4">
        <v>0</v>
      </c>
      <c r="AZ914" s="4">
        <v>24.225930000502608</v>
      </c>
      <c r="BA914" s="7"/>
      <c r="BB914" s="4"/>
      <c r="BC914" s="4">
        <f>U914+AB914+AZ914</f>
        <v>298.67040198864692</v>
      </c>
      <c r="BD914" s="4"/>
      <c r="BE914" s="7">
        <f>AZ914/BC914</f>
        <v>8.1112590464934936E-2</v>
      </c>
      <c r="BF914" s="7"/>
      <c r="BG914" s="6"/>
      <c r="BH914" s="4"/>
      <c r="BI914" s="4"/>
      <c r="BJ914" s="4"/>
      <c r="BK914" s="4"/>
      <c r="BL914" s="6"/>
      <c r="BM914" s="6"/>
      <c r="BN914" s="6"/>
      <c r="BO914" s="6"/>
      <c r="BP914" s="7">
        <f>U914/BC914</f>
        <v>0.45457409778633617</v>
      </c>
      <c r="BQ914" s="7">
        <f>AB914/BC914</f>
        <v>0.46431331174872875</v>
      </c>
      <c r="BR914" s="7">
        <f>AZ914/BC914</f>
        <v>8.1112590464934936E-2</v>
      </c>
      <c r="BS914" s="4">
        <f>BT914+BU914+BV914+CA914</f>
        <v>229.87167579061628</v>
      </c>
      <c r="BT914" s="4">
        <v>229.87167579061628</v>
      </c>
      <c r="BU914" s="4">
        <v>0</v>
      </c>
      <c r="BV914" s="4">
        <v>0</v>
      </c>
      <c r="BW914" s="4"/>
      <c r="BX914" s="4"/>
      <c r="BY914" s="4"/>
      <c r="BZ914" s="4"/>
      <c r="CA914" s="4">
        <v>0</v>
      </c>
      <c r="CB914" s="4"/>
      <c r="CC914" s="7"/>
      <c r="CD914" s="4"/>
      <c r="CE914" s="4"/>
      <c r="CF914" s="7"/>
      <c r="CG914" s="4"/>
      <c r="CH914" s="4"/>
      <c r="CI914" s="4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</row>
    <row r="915" spans="1:158" x14ac:dyDescent="0.25">
      <c r="A915" t="s">
        <v>118</v>
      </c>
      <c r="C915" s="5">
        <v>40197</v>
      </c>
      <c r="D915" s="4"/>
      <c r="E915" s="5"/>
      <c r="F915" s="4">
        <v>49</v>
      </c>
      <c r="G915" t="s">
        <v>77</v>
      </c>
      <c r="H915" s="6">
        <v>6.9</v>
      </c>
      <c r="I915">
        <v>750</v>
      </c>
      <c r="J915" s="4">
        <f>1000000/H915/I915</f>
        <v>193.23671497584542</v>
      </c>
      <c r="K915" s="4"/>
      <c r="L915" s="7"/>
      <c r="M915" s="6">
        <v>13.25</v>
      </c>
      <c r="N915" s="6"/>
      <c r="O915" s="6"/>
      <c r="P915" s="7"/>
      <c r="Q915" s="7"/>
      <c r="R915" s="7"/>
      <c r="S915" s="7"/>
      <c r="T915" s="7"/>
      <c r="U915" s="4"/>
      <c r="V915" s="7"/>
      <c r="W915" s="7"/>
      <c r="X915" s="7"/>
      <c r="Y915" s="7"/>
      <c r="Z915" s="7"/>
      <c r="AA915" s="7"/>
      <c r="AB915" s="4"/>
      <c r="AC915" s="7"/>
      <c r="AD915" s="7"/>
      <c r="AE915" s="7"/>
      <c r="AF915" s="7"/>
      <c r="AG915" s="7"/>
      <c r="AH915" s="7"/>
      <c r="AI915" s="8"/>
      <c r="AJ915" s="7"/>
      <c r="AK915" s="7"/>
      <c r="AL915" s="7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7"/>
      <c r="BB915" s="4"/>
      <c r="BC915" s="4"/>
      <c r="BD915" s="4"/>
      <c r="BE915" s="7"/>
      <c r="BF915" s="7"/>
      <c r="BG915" s="6"/>
      <c r="BH915" s="4"/>
      <c r="BI915" s="4"/>
      <c r="BJ915" s="4"/>
      <c r="BK915" s="4"/>
      <c r="BL915" s="6"/>
      <c r="BM915" s="6"/>
      <c r="BN915" s="6"/>
      <c r="BO915" s="6"/>
      <c r="BP915" s="6"/>
      <c r="BQ915" s="6"/>
      <c r="BR915" s="6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7"/>
      <c r="CD915" s="4"/>
      <c r="CE915" s="4"/>
      <c r="CF915" s="7"/>
      <c r="CG915" s="4"/>
      <c r="CH915" s="4"/>
      <c r="CI915" s="4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</row>
    <row r="916" spans="1:158" x14ac:dyDescent="0.25">
      <c r="A916" t="s">
        <v>118</v>
      </c>
      <c r="C916" s="5">
        <v>40200</v>
      </c>
      <c r="D916" s="4"/>
      <c r="E916" s="5"/>
      <c r="F916" s="4">
        <v>52</v>
      </c>
      <c r="G916" t="s">
        <v>77</v>
      </c>
      <c r="H916" s="6">
        <v>6.9</v>
      </c>
      <c r="I916">
        <v>750</v>
      </c>
      <c r="J916" s="4">
        <f>1000000/H916/I916</f>
        <v>193.23671497584542</v>
      </c>
      <c r="K916" s="4"/>
      <c r="L916" s="7"/>
      <c r="M916" s="6">
        <v>14.3</v>
      </c>
      <c r="N916" s="6"/>
      <c r="O916" s="6"/>
      <c r="P916" s="7"/>
      <c r="Q916" s="7"/>
      <c r="R916" s="7"/>
      <c r="S916" s="7"/>
      <c r="T916" s="7"/>
      <c r="U916" s="4"/>
      <c r="V916" s="7"/>
      <c r="W916" s="7"/>
      <c r="X916" s="7"/>
      <c r="Y916" s="7"/>
      <c r="Z916" s="7"/>
      <c r="AA916" s="7"/>
      <c r="AB916" s="4"/>
      <c r="AC916" s="7"/>
      <c r="AD916" s="7"/>
      <c r="AE916" s="7"/>
      <c r="AF916" s="7"/>
      <c r="AG916" s="7"/>
      <c r="AH916" s="7"/>
      <c r="AI916" s="8"/>
      <c r="AJ916" s="7"/>
      <c r="AK916" s="7"/>
      <c r="AL916" s="7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7"/>
      <c r="BB916" s="4"/>
      <c r="BC916" s="4"/>
      <c r="BD916" s="4"/>
      <c r="BE916" s="7"/>
      <c r="BF916" s="7"/>
      <c r="BG916" s="6"/>
      <c r="BH916" s="4"/>
      <c r="BI916" s="4"/>
      <c r="BJ916" s="4"/>
      <c r="BK916" s="4"/>
      <c r="BL916" s="6"/>
      <c r="BM916" s="6"/>
      <c r="BN916" s="6"/>
      <c r="BO916" s="6"/>
      <c r="BP916" s="6"/>
      <c r="BQ916" s="6"/>
      <c r="BR916" s="6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7"/>
      <c r="CD916" s="4"/>
      <c r="CE916" s="4"/>
      <c r="CF916" s="7"/>
      <c r="CG916" s="4"/>
      <c r="CH916" s="4"/>
      <c r="CI916" s="4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</row>
    <row r="917" spans="1:158" x14ac:dyDescent="0.25">
      <c r="A917" t="s">
        <v>118</v>
      </c>
      <c r="C917" s="5">
        <v>40211</v>
      </c>
      <c r="D917" s="4"/>
      <c r="E917" s="5"/>
      <c r="F917" s="4">
        <v>63</v>
      </c>
      <c r="G917" t="s">
        <v>77</v>
      </c>
      <c r="H917" s="6">
        <v>6.9</v>
      </c>
      <c r="I917">
        <v>750</v>
      </c>
      <c r="J917" s="4">
        <f>1000000/H917/I917</f>
        <v>193.23671497584542</v>
      </c>
      <c r="K917" s="4"/>
      <c r="L917" s="7"/>
      <c r="M917" s="6">
        <v>16.5</v>
      </c>
      <c r="N917" s="6"/>
      <c r="O917" s="6"/>
      <c r="P917" s="7"/>
      <c r="Q917" s="7"/>
      <c r="R917" s="7"/>
      <c r="S917" s="7"/>
      <c r="T917" s="7"/>
      <c r="U917" s="4">
        <v>239.25662381681551</v>
      </c>
      <c r="V917" s="7"/>
      <c r="W917" s="7"/>
      <c r="X917" s="7"/>
      <c r="Y917" s="7"/>
      <c r="Z917" s="7"/>
      <c r="AA917" s="7"/>
      <c r="AB917" s="4">
        <v>208.21290474447719</v>
      </c>
      <c r="AC917" s="7">
        <v>4.0086563061497769</v>
      </c>
      <c r="AD917" s="7"/>
      <c r="AE917" s="7"/>
      <c r="AF917" s="7"/>
      <c r="AG917" s="7"/>
      <c r="AH917" s="7"/>
      <c r="AI917" s="8">
        <f>AC917/AB917</f>
        <v>1.9252679419987324E-2</v>
      </c>
      <c r="AJ917" s="7"/>
      <c r="AK917" s="7"/>
      <c r="AL917" s="7"/>
      <c r="AM917" s="4">
        <v>34.910208669327638</v>
      </c>
      <c r="AN917" s="4"/>
      <c r="AO917" s="4"/>
      <c r="AP917" s="4"/>
      <c r="AQ917" s="4">
        <v>37.62562870012799</v>
      </c>
      <c r="AR917" s="4"/>
      <c r="AS917" s="4"/>
      <c r="AT917" s="4"/>
      <c r="AU917" s="4"/>
      <c r="AV917" s="4"/>
      <c r="AW917" s="4"/>
      <c r="AX917" s="4">
        <v>0</v>
      </c>
      <c r="AY917" s="4">
        <v>0</v>
      </c>
      <c r="AZ917" s="4">
        <v>72.535837369455635</v>
      </c>
      <c r="BA917" s="7"/>
      <c r="BB917" s="4"/>
      <c r="BC917" s="4">
        <f>U917+AB917+AZ917</f>
        <v>520.00536593074833</v>
      </c>
      <c r="BD917" s="4"/>
      <c r="BE917" s="7">
        <f>AZ917/BC917</f>
        <v>0.1394905555246051</v>
      </c>
      <c r="BF917" s="7"/>
      <c r="BG917" s="6"/>
      <c r="BH917" s="4"/>
      <c r="BI917" s="4"/>
      <c r="BJ917" s="4"/>
      <c r="BK917" s="4"/>
      <c r="BL917" s="6"/>
      <c r="BM917" s="6"/>
      <c r="BN917" s="6"/>
      <c r="BO917" s="6"/>
      <c r="BP917" s="7">
        <f>U917/BC917</f>
        <v>0.4601041440958486</v>
      </c>
      <c r="BQ917" s="7">
        <f>AB917/BC917</f>
        <v>0.4004053003795463</v>
      </c>
      <c r="BR917" s="7">
        <f>AZ917/BC917</f>
        <v>0.1394905555246051</v>
      </c>
      <c r="BS917" s="4">
        <f>BT917+BU917+BV917+CA917</f>
        <v>322.78855736335765</v>
      </c>
      <c r="BT917" s="4">
        <v>281.01710758540116</v>
      </c>
      <c r="BU917" s="4">
        <v>41.771449777956519</v>
      </c>
      <c r="BV917" s="4">
        <v>0</v>
      </c>
      <c r="BW917" s="4"/>
      <c r="BX917" s="4"/>
      <c r="BY917" s="4"/>
      <c r="BZ917" s="4"/>
      <c r="CA917" s="4">
        <v>0</v>
      </c>
      <c r="CB917" s="4"/>
      <c r="CC917" s="7"/>
      <c r="CD917" s="4"/>
      <c r="CE917" s="4"/>
      <c r="CF917" s="7"/>
      <c r="CG917" s="4"/>
      <c r="CH917" s="4"/>
      <c r="CI917" s="4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</row>
    <row r="918" spans="1:158" x14ac:dyDescent="0.25">
      <c r="A918" t="s">
        <v>118</v>
      </c>
      <c r="C918" s="5">
        <v>40217</v>
      </c>
      <c r="D918" s="4"/>
      <c r="E918" s="5"/>
      <c r="F918" s="4">
        <v>69</v>
      </c>
      <c r="G918" t="s">
        <v>77</v>
      </c>
      <c r="H918" s="6">
        <v>6.9</v>
      </c>
      <c r="I918">
        <v>750</v>
      </c>
      <c r="J918" s="4">
        <f>1000000/H918/I918</f>
        <v>193.23671497584542</v>
      </c>
      <c r="K918" s="4"/>
      <c r="L918" s="7"/>
      <c r="M918" s="6">
        <v>17.75</v>
      </c>
      <c r="N918" s="6"/>
      <c r="O918" s="6"/>
      <c r="P918" s="7"/>
      <c r="Q918" s="7"/>
      <c r="R918" s="7"/>
      <c r="S918" s="7"/>
      <c r="T918" s="7"/>
      <c r="U918" s="4"/>
      <c r="V918" s="7"/>
      <c r="W918" s="7"/>
      <c r="X918" s="7"/>
      <c r="Y918" s="7"/>
      <c r="Z918" s="7"/>
      <c r="AA918" s="7"/>
      <c r="AB918" s="4"/>
      <c r="AC918" s="7"/>
      <c r="AD918" s="7"/>
      <c r="AE918" s="7"/>
      <c r="AF918" s="7"/>
      <c r="AG918" s="7"/>
      <c r="AH918" s="7"/>
      <c r="AI918" s="8"/>
      <c r="AJ918" s="7"/>
      <c r="AK918" s="7"/>
      <c r="AL918" s="7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7"/>
      <c r="BB918" s="4"/>
      <c r="BC918" s="4"/>
      <c r="BD918" s="4"/>
      <c r="BE918" s="7"/>
      <c r="BF918" s="7"/>
      <c r="BG918" s="6"/>
      <c r="BH918" s="4"/>
      <c r="BI918" s="4"/>
      <c r="BJ918" s="4"/>
      <c r="BK918" s="4"/>
      <c r="BL918" s="6"/>
      <c r="BM918" s="6"/>
      <c r="BN918" s="6"/>
      <c r="BO918" s="6"/>
      <c r="BP918" s="6"/>
      <c r="BQ918" s="6"/>
      <c r="BR918" s="6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7"/>
      <c r="CD918" s="4"/>
      <c r="CE918" s="4"/>
      <c r="CF918" s="7"/>
      <c r="CG918" s="4"/>
      <c r="CH918" s="4"/>
      <c r="CI918" s="4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</row>
    <row r="919" spans="1:158" x14ac:dyDescent="0.25">
      <c r="A919" t="s">
        <v>118</v>
      </c>
      <c r="C919" s="5">
        <v>40225</v>
      </c>
      <c r="D919" s="4"/>
      <c r="E919" s="5"/>
      <c r="F919" s="4">
        <v>77</v>
      </c>
      <c r="G919" t="s">
        <v>77</v>
      </c>
      <c r="H919" s="6">
        <v>6.9</v>
      </c>
      <c r="I919">
        <v>750</v>
      </c>
      <c r="J919" s="4">
        <f>1000000/H919/I919</f>
        <v>193.23671497584542</v>
      </c>
      <c r="K919" s="4"/>
      <c r="L919" s="7"/>
      <c r="M919" s="6">
        <v>20.3</v>
      </c>
      <c r="N919" s="6"/>
      <c r="O919" s="6"/>
      <c r="P919" s="7"/>
      <c r="Q919" s="7"/>
      <c r="R919" s="7"/>
      <c r="S919" s="7"/>
      <c r="T919" s="7"/>
      <c r="U919" s="4"/>
      <c r="V919" s="7"/>
      <c r="W919" s="7"/>
      <c r="X919" s="7"/>
      <c r="Y919" s="7"/>
      <c r="Z919" s="7"/>
      <c r="AA919" s="7"/>
      <c r="AB919" s="4"/>
      <c r="AC919" s="7"/>
      <c r="AD919" s="7"/>
      <c r="AE919" s="7"/>
      <c r="AF919" s="7"/>
      <c r="AG919" s="7"/>
      <c r="AH919" s="7"/>
      <c r="AI919" s="8"/>
      <c r="AJ919" s="7"/>
      <c r="AK919" s="7"/>
      <c r="AL919" s="7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7"/>
      <c r="BB919" s="4"/>
      <c r="BC919" s="4"/>
      <c r="BD919" s="4"/>
      <c r="BE919" s="7"/>
      <c r="BF919" s="7"/>
      <c r="BG919" s="6"/>
      <c r="BH919" s="4"/>
      <c r="BI919" s="4"/>
      <c r="BJ919" s="4"/>
      <c r="BK919" s="4"/>
      <c r="BL919" s="6"/>
      <c r="BM919" s="6"/>
      <c r="BN919" s="6"/>
      <c r="BO919" s="6"/>
      <c r="BP919" s="6"/>
      <c r="BQ919" s="6"/>
      <c r="BR919" s="6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7"/>
      <c r="CD919" s="4"/>
      <c r="CE919" s="4"/>
      <c r="CF919" s="7"/>
      <c r="CG919" s="4"/>
      <c r="CH919" s="4"/>
      <c r="CI919" s="4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</row>
    <row r="920" spans="1:158" x14ac:dyDescent="0.25">
      <c r="A920" t="s">
        <v>118</v>
      </c>
      <c r="C920" s="5">
        <v>40226</v>
      </c>
      <c r="D920" s="4"/>
      <c r="E920" s="5"/>
      <c r="F920" s="4">
        <v>78</v>
      </c>
      <c r="G920" t="s">
        <v>77</v>
      </c>
      <c r="H920" s="6">
        <v>6.9</v>
      </c>
      <c r="I920">
        <v>750</v>
      </c>
      <c r="J920" s="4">
        <f>1000000/H920/I920</f>
        <v>193.23671497584542</v>
      </c>
      <c r="K920" s="4"/>
      <c r="L920" s="7"/>
      <c r="M920" s="7"/>
      <c r="N920" s="7"/>
      <c r="O920" s="7"/>
      <c r="P920" s="7"/>
      <c r="Q920" s="7"/>
      <c r="R920" s="7"/>
      <c r="S920" s="7"/>
      <c r="T920" s="7"/>
      <c r="U920" s="4">
        <v>351.43070989556099</v>
      </c>
      <c r="V920" s="7"/>
      <c r="W920" s="7"/>
      <c r="X920" s="7"/>
      <c r="Y920" s="7"/>
      <c r="Z920" s="7"/>
      <c r="AA920" s="7"/>
      <c r="AB920" s="4">
        <v>249.42617311444923</v>
      </c>
      <c r="AC920" s="7">
        <v>3.875142657841657</v>
      </c>
      <c r="AD920" s="7"/>
      <c r="AE920" s="7"/>
      <c r="AF920" s="7"/>
      <c r="AG920" s="7"/>
      <c r="AH920" s="7"/>
      <c r="AI920" s="8">
        <f>AC920/AB920</f>
        <v>1.5536231059695357E-2</v>
      </c>
      <c r="AJ920" s="7"/>
      <c r="AK920" s="7"/>
      <c r="AL920" s="7"/>
      <c r="AM920" s="4">
        <v>8.2662138529542055</v>
      </c>
      <c r="AN920" s="4"/>
      <c r="AO920" s="4"/>
      <c r="AP920" s="4"/>
      <c r="AQ920" s="4">
        <v>157.99065362361523</v>
      </c>
      <c r="AR920" s="4"/>
      <c r="AS920" s="4"/>
      <c r="AT920" s="4"/>
      <c r="AU920" s="4"/>
      <c r="AV920" s="4"/>
      <c r="AW920" s="4"/>
      <c r="AX920" s="4">
        <v>0</v>
      </c>
      <c r="AY920" s="4">
        <v>0</v>
      </c>
      <c r="AZ920" s="4">
        <v>166.25686747656943</v>
      </c>
      <c r="BA920" s="7"/>
      <c r="BB920" s="4"/>
      <c r="BC920" s="4">
        <f>U920+AB920+AZ920</f>
        <v>767.11375048657965</v>
      </c>
      <c r="BD920" s="4"/>
      <c r="BE920" s="7">
        <f>AZ920/BC920</f>
        <v>0.21673039672553493</v>
      </c>
      <c r="BF920" s="7"/>
      <c r="BG920" s="6"/>
      <c r="BH920" s="4"/>
      <c r="BI920" s="4"/>
      <c r="BJ920" s="4"/>
      <c r="BK920" s="4"/>
      <c r="BL920" s="6"/>
      <c r="BM920" s="6"/>
      <c r="BN920" s="6"/>
      <c r="BO920" s="6"/>
      <c r="BP920" s="7">
        <f>U920/BC920</f>
        <v>0.45812072808321941</v>
      </c>
      <c r="BQ920" s="7">
        <f>AB920/BC920</f>
        <v>0.32514887519124563</v>
      </c>
      <c r="BR920" s="7">
        <f>AZ920/BC920</f>
        <v>0.21673039672553493</v>
      </c>
      <c r="BS920" s="4">
        <f>BT920+BU920+BV920+CA920</f>
        <v>233.63860420839077</v>
      </c>
      <c r="BT920" s="4">
        <v>132.85625016927781</v>
      </c>
      <c r="BU920" s="4">
        <v>100.78235403911296</v>
      </c>
      <c r="BV920" s="4">
        <v>0</v>
      </c>
      <c r="BW920" s="4"/>
      <c r="BX920" s="4"/>
      <c r="BY920" s="4"/>
      <c r="BZ920" s="4"/>
      <c r="CA920" s="4">
        <v>0</v>
      </c>
      <c r="CB920" s="4"/>
      <c r="CC920" s="7"/>
      <c r="CD920" s="4"/>
      <c r="CE920" s="4"/>
      <c r="CF920" s="7"/>
      <c r="CG920" s="4"/>
      <c r="CH920" s="4"/>
      <c r="CI920" s="4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</row>
    <row r="921" spans="1:158" x14ac:dyDescent="0.25">
      <c r="A921" t="s">
        <v>118</v>
      </c>
      <c r="C921" s="5">
        <v>40233</v>
      </c>
      <c r="D921" s="4"/>
      <c r="E921" s="5"/>
      <c r="F921" s="4">
        <v>85</v>
      </c>
      <c r="G921" t="s">
        <v>77</v>
      </c>
      <c r="H921" s="6">
        <v>6.9</v>
      </c>
      <c r="I921">
        <v>750</v>
      </c>
      <c r="J921" s="4">
        <f>1000000/H921/I921</f>
        <v>193.23671497584542</v>
      </c>
      <c r="K921" s="4"/>
      <c r="L921" s="7"/>
      <c r="M921" s="6">
        <v>20.9</v>
      </c>
      <c r="N921" s="6"/>
      <c r="O921" s="6"/>
      <c r="P921" s="7"/>
      <c r="Q921" s="7"/>
      <c r="R921" s="7"/>
      <c r="S921" s="7"/>
      <c r="T921" s="7"/>
      <c r="U921" s="4"/>
      <c r="V921" s="7"/>
      <c r="W921" s="7"/>
      <c r="X921" s="7"/>
      <c r="Y921" s="7"/>
      <c r="Z921" s="7"/>
      <c r="AA921" s="7"/>
      <c r="AB921" s="4"/>
      <c r="AC921" s="7"/>
      <c r="AD921" s="7"/>
      <c r="AE921" s="7"/>
      <c r="AF921" s="7"/>
      <c r="AG921" s="7"/>
      <c r="AH921" s="7"/>
      <c r="AI921" s="8"/>
      <c r="AJ921" s="7"/>
      <c r="AK921" s="7"/>
      <c r="AL921" s="7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7"/>
      <c r="BB921" s="4"/>
      <c r="BC921" s="4"/>
      <c r="BD921" s="4"/>
      <c r="BE921" s="7"/>
      <c r="BF921" s="7"/>
      <c r="BG921" s="6"/>
      <c r="BH921" s="4"/>
      <c r="BI921" s="4"/>
      <c r="BJ921" s="4"/>
      <c r="BK921" s="4"/>
      <c r="BL921" s="6"/>
      <c r="BM921" s="6"/>
      <c r="BN921" s="6"/>
      <c r="BO921" s="6"/>
      <c r="BP921" s="6"/>
      <c r="BQ921" s="6"/>
      <c r="BR921" s="6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7"/>
      <c r="CD921" s="4"/>
      <c r="CE921" s="4"/>
      <c r="CF921" s="7"/>
      <c r="CG921" s="4"/>
      <c r="CH921" s="4"/>
      <c r="CI921" s="4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</row>
    <row r="922" spans="1:158" x14ac:dyDescent="0.25">
      <c r="A922" t="s">
        <v>118</v>
      </c>
      <c r="C922" s="5">
        <v>40240</v>
      </c>
      <c r="D922" s="4">
        <v>6</v>
      </c>
      <c r="E922" s="5" t="s">
        <v>183</v>
      </c>
      <c r="F922" s="4">
        <v>92</v>
      </c>
      <c r="G922" t="s">
        <v>77</v>
      </c>
      <c r="H922" s="6">
        <v>6.9</v>
      </c>
      <c r="I922">
        <v>750</v>
      </c>
      <c r="J922" s="4">
        <f>1000000/H922/I922</f>
        <v>193.23671497584542</v>
      </c>
      <c r="K922" s="4"/>
      <c r="L922" s="7"/>
      <c r="M922" s="7"/>
      <c r="N922" s="7"/>
      <c r="O922" s="7"/>
      <c r="P922" s="7"/>
      <c r="Q922" s="7"/>
      <c r="R922" s="7"/>
      <c r="S922" s="7"/>
      <c r="T922" s="7"/>
      <c r="U922" s="4"/>
      <c r="V922" s="7"/>
      <c r="W922" s="7"/>
      <c r="X922" s="7"/>
      <c r="Y922" s="7"/>
      <c r="Z922" s="7"/>
      <c r="AA922" s="7"/>
      <c r="AB922" s="4"/>
      <c r="AC922" s="7"/>
      <c r="AD922" s="7"/>
      <c r="AE922" s="7"/>
      <c r="AF922" s="7"/>
      <c r="AG922" s="7"/>
      <c r="AH922" s="7"/>
      <c r="AI922" s="8"/>
      <c r="AJ922" s="7"/>
      <c r="AK922" s="7"/>
      <c r="AL922" s="7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7"/>
      <c r="BB922" s="4"/>
      <c r="BC922" s="4"/>
      <c r="BD922" s="4"/>
      <c r="BE922" s="7"/>
      <c r="BF922" s="7"/>
      <c r="BG922" s="6"/>
      <c r="BH922" s="4"/>
      <c r="BI922" s="4"/>
      <c r="BJ922" s="4"/>
      <c r="BK922" s="4"/>
      <c r="BL922" s="6"/>
      <c r="BM922" s="6"/>
      <c r="BN922" s="6"/>
      <c r="BO922" s="6"/>
      <c r="BP922" s="6"/>
      <c r="BQ922" s="6"/>
      <c r="BR922" s="6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7"/>
      <c r="CD922" s="4"/>
      <c r="CE922" s="4"/>
      <c r="CF922" s="7"/>
      <c r="CG922" s="4"/>
      <c r="CH922" s="4"/>
      <c r="CI922" s="4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</row>
    <row r="923" spans="1:158" x14ac:dyDescent="0.25">
      <c r="A923" t="s">
        <v>118</v>
      </c>
      <c r="C923" s="5">
        <v>40246</v>
      </c>
      <c r="D923" s="4">
        <v>7</v>
      </c>
      <c r="E923" t="s">
        <v>166</v>
      </c>
      <c r="F923" s="4">
        <v>98</v>
      </c>
      <c r="G923" t="s">
        <v>77</v>
      </c>
      <c r="H923" s="6">
        <v>6.9</v>
      </c>
      <c r="I923">
        <v>750</v>
      </c>
      <c r="J923" s="4">
        <f>1000000/H923/I923</f>
        <v>193.23671497584542</v>
      </c>
      <c r="K923" s="4"/>
      <c r="L923" s="7"/>
      <c r="M923" s="7"/>
      <c r="N923" s="7"/>
      <c r="O923" s="7"/>
      <c r="P923" s="7"/>
      <c r="Q923" s="7"/>
      <c r="R923" s="7"/>
      <c r="S923" s="7"/>
      <c r="T923" s="7"/>
      <c r="U923" s="4"/>
      <c r="V923" s="7"/>
      <c r="W923" s="7"/>
      <c r="X923" s="7"/>
      <c r="Y923" s="7"/>
      <c r="Z923" s="7"/>
      <c r="AA923" s="7"/>
      <c r="AB923" s="4"/>
      <c r="AC923" s="7"/>
      <c r="AD923" s="7"/>
      <c r="AE923" s="7"/>
      <c r="AF923" s="7"/>
      <c r="AG923" s="7"/>
      <c r="AH923" s="7"/>
      <c r="AI923" s="8"/>
      <c r="AJ923" s="7"/>
      <c r="AK923" s="7"/>
      <c r="AL923" s="7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7"/>
      <c r="BB923" s="4"/>
      <c r="BC923" s="4"/>
      <c r="BD923" s="4"/>
      <c r="BE923" s="7"/>
      <c r="BF923" s="7"/>
      <c r="BG923" s="6"/>
      <c r="BH923" s="4"/>
      <c r="BI923" s="4"/>
      <c r="BJ923" s="4"/>
      <c r="BK923" s="4"/>
      <c r="BL923" s="6"/>
      <c r="BM923" s="6"/>
      <c r="BN923" s="6"/>
      <c r="BO923" s="6"/>
      <c r="BP923" s="6"/>
      <c r="BQ923" s="6"/>
      <c r="BR923" s="6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7"/>
      <c r="CD923" s="4"/>
      <c r="CE923" s="4"/>
      <c r="CF923" s="7"/>
      <c r="CG923" s="4"/>
      <c r="CH923" s="4"/>
      <c r="CI923" s="4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</row>
    <row r="924" spans="1:158" x14ac:dyDescent="0.25">
      <c r="A924" t="s">
        <v>118</v>
      </c>
      <c r="C924" s="5">
        <v>40247</v>
      </c>
      <c r="D924" s="4"/>
      <c r="E924" s="5"/>
      <c r="F924" s="4">
        <v>99</v>
      </c>
      <c r="G924" t="s">
        <v>77</v>
      </c>
      <c r="H924" s="6">
        <v>6.9</v>
      </c>
      <c r="I924">
        <v>750</v>
      </c>
      <c r="J924" s="4">
        <f>1000000/H924/I924</f>
        <v>193.23671497584542</v>
      </c>
      <c r="K924" s="4"/>
      <c r="L924" s="7"/>
      <c r="M924" s="6">
        <v>21.75</v>
      </c>
      <c r="N924" s="6"/>
      <c r="O924" s="6"/>
      <c r="P924" s="7"/>
      <c r="Q924" s="7"/>
      <c r="R924" s="7"/>
      <c r="S924" s="7"/>
      <c r="T924" s="7"/>
      <c r="U924" s="4">
        <v>335.81023027801575</v>
      </c>
      <c r="V924" s="7"/>
      <c r="W924" s="7"/>
      <c r="X924" s="7"/>
      <c r="Y924" s="7"/>
      <c r="Z924" s="7"/>
      <c r="AA924" s="7"/>
      <c r="AB924" s="4">
        <v>198.03514530905159</v>
      </c>
      <c r="AC924" s="7">
        <v>2.690182568971502</v>
      </c>
      <c r="AD924" s="7"/>
      <c r="AE924" s="7"/>
      <c r="AF924" s="7"/>
      <c r="AG924" s="7"/>
      <c r="AH924" s="7"/>
      <c r="AI924" s="8">
        <f>AC924/AB924</f>
        <v>1.3584369404598517E-2</v>
      </c>
      <c r="AJ924" s="7"/>
      <c r="AK924" s="7"/>
      <c r="AL924" s="7"/>
      <c r="AM924" s="4">
        <v>2.0544478863517193</v>
      </c>
      <c r="AN924" s="4"/>
      <c r="AO924" s="4"/>
      <c r="AP924" s="4"/>
      <c r="AQ924" s="4">
        <v>385.01866709547028</v>
      </c>
      <c r="AR924" s="4"/>
      <c r="AS924" s="4"/>
      <c r="AT924" s="4"/>
      <c r="AU924" s="4"/>
      <c r="AV924" s="4"/>
      <c r="AW924" s="4"/>
      <c r="AX924" s="4">
        <v>2.9955111578894611</v>
      </c>
      <c r="AY924" s="4">
        <v>0</v>
      </c>
      <c r="AZ924" s="4">
        <v>390.06862613971145</v>
      </c>
      <c r="BA924" s="7"/>
      <c r="BB924" s="4"/>
      <c r="BC924" s="4">
        <f>U924+AB924+AZ924</f>
        <v>923.91400172677879</v>
      </c>
      <c r="BD924" s="4"/>
      <c r="BE924" s="7">
        <f>AZ924/BC924</f>
        <v>0.42219148688154973</v>
      </c>
      <c r="BF924" s="7"/>
      <c r="BG924" s="6"/>
      <c r="BH924" s="4"/>
      <c r="BI924" s="4"/>
      <c r="BJ924" s="4"/>
      <c r="BK924" s="4"/>
      <c r="BL924" s="6"/>
      <c r="BM924" s="6"/>
      <c r="BN924" s="6"/>
      <c r="BO924" s="6"/>
      <c r="BP924" s="7">
        <f>U924/BC924</f>
        <v>0.36346481344626491</v>
      </c>
      <c r="BQ924" s="7">
        <f>AB924/BC924</f>
        <v>0.21434369967218533</v>
      </c>
      <c r="BR924" s="7">
        <f>AZ924/BC924</f>
        <v>0.42219148688154973</v>
      </c>
      <c r="BS924" s="4">
        <f>BT924+BU924+BV924+CA924</f>
        <v>149.96797264315543</v>
      </c>
      <c r="BT924" s="4">
        <v>24.141876493145265</v>
      </c>
      <c r="BU924" s="4">
        <v>112.82544525389044</v>
      </c>
      <c r="BV924" s="4">
        <v>0</v>
      </c>
      <c r="BW924" s="4"/>
      <c r="BX924" s="4"/>
      <c r="BY924" s="4"/>
      <c r="BZ924" s="4"/>
      <c r="CA924" s="4">
        <v>13.000650896119749</v>
      </c>
      <c r="CB924" s="4"/>
      <c r="CC924" s="7"/>
      <c r="CD924" s="4"/>
      <c r="CE924" s="4"/>
      <c r="CF924" s="7"/>
      <c r="CG924" s="4"/>
      <c r="CH924" s="4"/>
      <c r="CI924" s="4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</row>
    <row r="925" spans="1:158" x14ac:dyDescent="0.25">
      <c r="A925" t="s">
        <v>118</v>
      </c>
      <c r="C925" s="5">
        <v>40262</v>
      </c>
      <c r="D925" s="4"/>
      <c r="E925" s="5"/>
      <c r="F925" s="4">
        <v>114</v>
      </c>
      <c r="G925" t="s">
        <v>77</v>
      </c>
      <c r="H925" s="6">
        <v>6.9</v>
      </c>
      <c r="I925">
        <v>750</v>
      </c>
      <c r="J925" s="4">
        <f>1000000/H925/I925</f>
        <v>193.23671497584542</v>
      </c>
      <c r="K925" s="4"/>
      <c r="L925" s="7"/>
      <c r="M925" s="6">
        <v>23.8</v>
      </c>
      <c r="N925" s="6"/>
      <c r="O925" s="6"/>
      <c r="P925" s="7"/>
      <c r="Q925" s="7"/>
      <c r="R925" s="7"/>
      <c r="S925" s="7"/>
      <c r="T925" s="7"/>
      <c r="U925" s="4"/>
      <c r="V925" s="7"/>
      <c r="W925" s="7"/>
      <c r="X925" s="7"/>
      <c r="Y925" s="7"/>
      <c r="Z925" s="7"/>
      <c r="AA925" s="7"/>
      <c r="AB925" s="4"/>
      <c r="AC925" s="7"/>
      <c r="AD925" s="7"/>
      <c r="AE925" s="7"/>
      <c r="AF925" s="7"/>
      <c r="AG925" s="7"/>
      <c r="AH925" s="7"/>
      <c r="AI925" s="8"/>
      <c r="AJ925" s="7"/>
      <c r="AK925" s="7"/>
      <c r="AL925" s="7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7"/>
      <c r="BB925" s="4"/>
      <c r="BC925" s="4"/>
      <c r="BD925" s="4"/>
      <c r="BE925" s="7"/>
      <c r="BF925" s="7"/>
      <c r="BG925" s="6"/>
      <c r="BH925" s="4"/>
      <c r="BI925" s="4"/>
      <c r="BJ925" s="4"/>
      <c r="BK925" s="4"/>
      <c r="BL925" s="6"/>
      <c r="BM925" s="6"/>
      <c r="BN925" s="6"/>
      <c r="BO925" s="6"/>
      <c r="BP925" s="6"/>
      <c r="BQ925" s="6"/>
      <c r="BR925" s="6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7"/>
      <c r="CD925" s="4"/>
      <c r="CE925" s="4"/>
      <c r="CF925" s="7"/>
      <c r="CG925" s="4"/>
      <c r="CH925" s="4"/>
      <c r="CI925" s="4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</row>
    <row r="926" spans="1:158" x14ac:dyDescent="0.25">
      <c r="A926" t="s">
        <v>118</v>
      </c>
      <c r="C926" s="5">
        <v>40263</v>
      </c>
      <c r="D926" s="4"/>
      <c r="E926" s="5"/>
      <c r="F926" s="4">
        <v>115</v>
      </c>
      <c r="G926" t="s">
        <v>77</v>
      </c>
      <c r="H926" s="6">
        <v>6.9</v>
      </c>
      <c r="I926">
        <v>750</v>
      </c>
      <c r="J926" s="4">
        <f>1000000/H926/I926</f>
        <v>193.23671497584542</v>
      </c>
      <c r="K926" s="4"/>
      <c r="L926" s="7"/>
      <c r="M926" s="7"/>
      <c r="N926" s="7"/>
      <c r="O926" s="7"/>
      <c r="P926" s="7"/>
      <c r="Q926" s="7"/>
      <c r="R926" s="7"/>
      <c r="S926" s="7"/>
      <c r="T926" s="7"/>
      <c r="U926" s="4"/>
      <c r="V926" s="7"/>
      <c r="W926" s="7"/>
      <c r="X926" s="7"/>
      <c r="Y926" s="7"/>
      <c r="Z926" s="7"/>
      <c r="AA926" s="7"/>
      <c r="AB926" s="4"/>
      <c r="AC926" s="7"/>
      <c r="AD926" s="7"/>
      <c r="AE926" s="7"/>
      <c r="AF926" s="7"/>
      <c r="AG926" s="7"/>
      <c r="AH926" s="7"/>
      <c r="AI926" s="8"/>
      <c r="AJ926" s="7"/>
      <c r="AK926" s="7"/>
      <c r="AL926" s="7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7"/>
      <c r="BB926" s="4"/>
      <c r="BC926" s="4"/>
      <c r="BD926" s="4"/>
      <c r="BE926" s="7"/>
      <c r="BF926" s="7"/>
      <c r="BG926" s="6"/>
      <c r="BH926" s="4"/>
      <c r="BI926" s="4"/>
      <c r="BJ926" s="4"/>
      <c r="BK926" s="4"/>
      <c r="BL926" s="6"/>
      <c r="BM926" s="6"/>
      <c r="BN926" s="6"/>
      <c r="BO926" s="6"/>
      <c r="BP926" s="6"/>
      <c r="BQ926" s="6"/>
      <c r="BR926" s="6"/>
      <c r="BS926" s="4"/>
      <c r="BT926" s="4"/>
      <c r="BU926" s="4"/>
      <c r="BV926" s="4"/>
      <c r="BW926" s="4"/>
      <c r="BX926" s="4"/>
      <c r="BY926" s="4"/>
      <c r="BZ926" s="4"/>
      <c r="CA926" s="4"/>
      <c r="CB926" s="4">
        <v>5.6612387764419418</v>
      </c>
      <c r="CC926" s="7">
        <v>4.8521739130434778</v>
      </c>
      <c r="CD926" s="4"/>
      <c r="CE926" s="4"/>
      <c r="CF926" s="7"/>
      <c r="CG926" s="4"/>
      <c r="CH926" s="4"/>
      <c r="CI926" s="4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</row>
    <row r="927" spans="1:158" x14ac:dyDescent="0.25">
      <c r="A927" t="s">
        <v>118</v>
      </c>
      <c r="C927" s="5">
        <v>40269</v>
      </c>
      <c r="D927" s="4"/>
      <c r="E927" s="5"/>
      <c r="F927" s="4">
        <v>121</v>
      </c>
      <c r="G927" t="s">
        <v>77</v>
      </c>
      <c r="H927" s="6">
        <v>6.9</v>
      </c>
      <c r="I927">
        <v>750</v>
      </c>
      <c r="J927" s="4">
        <f>1000000/H927/I927</f>
        <v>193.23671497584542</v>
      </c>
      <c r="K927" s="4"/>
      <c r="L927" s="7"/>
      <c r="M927" s="7"/>
      <c r="N927" s="7"/>
      <c r="O927" s="7"/>
      <c r="P927" s="7"/>
      <c r="Q927" s="7"/>
      <c r="R927" s="7"/>
      <c r="S927" s="7"/>
      <c r="T927" s="7"/>
      <c r="U927" s="4"/>
      <c r="V927" s="7"/>
      <c r="W927" s="7"/>
      <c r="X927" s="7"/>
      <c r="Y927" s="7"/>
      <c r="Z927" s="7"/>
      <c r="AA927" s="7"/>
      <c r="AB927" s="4"/>
      <c r="AC927" s="7"/>
      <c r="AD927" s="7"/>
      <c r="AE927" s="7"/>
      <c r="AF927" s="7"/>
      <c r="AG927" s="7"/>
      <c r="AH927" s="7"/>
      <c r="AI927" s="8"/>
      <c r="AJ927" s="7"/>
      <c r="AK927" s="7"/>
      <c r="AL927" s="7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7"/>
      <c r="BB927" s="4"/>
      <c r="BC927" s="4"/>
      <c r="BD927" s="4"/>
      <c r="BE927" s="7"/>
      <c r="BF927" s="7"/>
      <c r="BG927" s="6"/>
      <c r="BH927" s="4"/>
      <c r="BI927" s="4"/>
      <c r="BJ927" s="4"/>
      <c r="BK927" s="4"/>
      <c r="BL927" s="6"/>
      <c r="BM927" s="6"/>
      <c r="BN927" s="6"/>
      <c r="BO927" s="6"/>
      <c r="BP927" s="6"/>
      <c r="BQ927" s="6"/>
      <c r="BR927" s="6"/>
      <c r="BS927" s="4"/>
      <c r="BT927" s="4"/>
      <c r="BU927" s="4"/>
      <c r="BV927" s="4"/>
      <c r="BW927" s="4"/>
      <c r="BX927" s="4"/>
      <c r="BY927" s="4"/>
      <c r="BZ927" s="4"/>
      <c r="CA927" s="4"/>
      <c r="CB927" s="4">
        <v>21.343783290214581</v>
      </c>
      <c r="CC927" s="7">
        <v>5.3765217391304345</v>
      </c>
      <c r="CD927" s="4"/>
      <c r="CE927" s="4"/>
      <c r="CF927" s="7"/>
      <c r="CG927" s="4"/>
      <c r="CH927" s="4"/>
      <c r="CI927" s="4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</row>
    <row r="928" spans="1:158" x14ac:dyDescent="0.25">
      <c r="A928" t="s">
        <v>118</v>
      </c>
      <c r="C928" s="5">
        <v>40277</v>
      </c>
      <c r="D928" s="4"/>
      <c r="E928" s="5"/>
      <c r="F928" s="4">
        <v>129</v>
      </c>
      <c r="G928" t="s">
        <v>77</v>
      </c>
      <c r="H928" s="6">
        <v>6.9</v>
      </c>
      <c r="I928">
        <v>750</v>
      </c>
      <c r="J928" s="4">
        <f>1000000/H928/I928</f>
        <v>193.23671497584542</v>
      </c>
      <c r="K928" s="4"/>
      <c r="L928" s="7"/>
      <c r="M928" s="7"/>
      <c r="N928" s="7"/>
      <c r="O928" s="7"/>
      <c r="P928" s="7"/>
      <c r="Q928" s="7"/>
      <c r="R928" s="7"/>
      <c r="S928" s="7"/>
      <c r="T928" s="7"/>
      <c r="U928" s="4"/>
      <c r="V928" s="7"/>
      <c r="W928" s="7"/>
      <c r="X928" s="7"/>
      <c r="Y928" s="7"/>
      <c r="Z928" s="7"/>
      <c r="AA928" s="7"/>
      <c r="AB928" s="4"/>
      <c r="AC928" s="7"/>
      <c r="AD928" s="7"/>
      <c r="AE928" s="7"/>
      <c r="AF928" s="7"/>
      <c r="AG928" s="7"/>
      <c r="AH928" s="7"/>
      <c r="AI928" s="8"/>
      <c r="AJ928" s="7"/>
      <c r="AK928" s="7"/>
      <c r="AL928" s="7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7"/>
      <c r="BB928" s="4"/>
      <c r="BC928" s="4"/>
      <c r="BD928" s="4"/>
      <c r="BE928" s="7"/>
      <c r="BF928" s="7"/>
      <c r="BG928" s="6"/>
      <c r="BH928" s="4"/>
      <c r="BI928" s="4"/>
      <c r="BJ928" s="4"/>
      <c r="BK928" s="4"/>
      <c r="BL928" s="6"/>
      <c r="BM928" s="6"/>
      <c r="BN928" s="6"/>
      <c r="BO928" s="6"/>
      <c r="BP928" s="6"/>
      <c r="BQ928" s="6"/>
      <c r="BR928" s="6"/>
      <c r="BS928" s="4"/>
      <c r="BT928" s="4"/>
      <c r="BU928" s="4"/>
      <c r="BV928" s="4"/>
      <c r="BW928" s="4"/>
      <c r="BX928" s="4"/>
      <c r="BY928" s="4"/>
      <c r="BZ928" s="4"/>
      <c r="CA928" s="4"/>
      <c r="CB928" s="4">
        <v>51.136305990970421</v>
      </c>
      <c r="CC928" s="7">
        <v>4.4492424242424242</v>
      </c>
      <c r="CD928" s="4"/>
      <c r="CE928" s="4"/>
      <c r="CF928" s="7"/>
      <c r="CG928" s="4"/>
      <c r="CH928" s="4"/>
      <c r="CI928" s="4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</row>
    <row r="929" spans="1:158" x14ac:dyDescent="0.25">
      <c r="A929" t="s">
        <v>118</v>
      </c>
      <c r="C929" s="5">
        <v>40283</v>
      </c>
      <c r="D929" s="4"/>
      <c r="E929" s="5"/>
      <c r="F929" s="4">
        <v>135</v>
      </c>
      <c r="G929" t="s">
        <v>77</v>
      </c>
      <c r="H929" s="6">
        <v>6.9</v>
      </c>
      <c r="I929">
        <v>750</v>
      </c>
      <c r="J929" s="4">
        <f>1000000/H929/I929</f>
        <v>193.23671497584542</v>
      </c>
      <c r="K929" s="4"/>
      <c r="L929" s="7"/>
      <c r="M929" s="7"/>
      <c r="N929" s="7"/>
      <c r="O929" s="7"/>
      <c r="P929" s="7"/>
      <c r="Q929" s="7"/>
      <c r="R929" s="7"/>
      <c r="S929" s="7"/>
      <c r="T929" s="7"/>
      <c r="U929" s="4">
        <v>600.43961534698064</v>
      </c>
      <c r="V929" s="7"/>
      <c r="W929" s="7"/>
      <c r="X929" s="7"/>
      <c r="Y929" s="7"/>
      <c r="Z929" s="7"/>
      <c r="AA929" s="7"/>
      <c r="AB929" s="4">
        <v>220.0541377724947</v>
      </c>
      <c r="AC929" s="7">
        <v>2.8015740398070039</v>
      </c>
      <c r="AD929" s="7"/>
      <c r="AE929" s="7"/>
      <c r="AF929" s="7"/>
      <c r="AG929" s="7"/>
      <c r="AH929" s="7"/>
      <c r="AI929" s="8">
        <f>AC929/AB929</f>
        <v>1.2731294526728876E-2</v>
      </c>
      <c r="AJ929" s="7"/>
      <c r="AK929" s="7"/>
      <c r="AL929" s="7"/>
      <c r="AM929" s="4">
        <v>0</v>
      </c>
      <c r="AN929" s="4"/>
      <c r="AO929" s="4"/>
      <c r="AP929" s="4"/>
      <c r="AQ929" s="4">
        <v>121.21053609124297</v>
      </c>
      <c r="AR929" s="4"/>
      <c r="AS929" s="4"/>
      <c r="AT929" s="4"/>
      <c r="AU929" s="4"/>
      <c r="AV929" s="4"/>
      <c r="AW929" s="4"/>
      <c r="AX929" s="4">
        <v>19.251882786622637</v>
      </c>
      <c r="AY929" s="4">
        <v>483.00863537878251</v>
      </c>
      <c r="AZ929" s="4">
        <v>623.47105425664813</v>
      </c>
      <c r="BA929" s="7"/>
      <c r="BB929" s="4"/>
      <c r="BC929" s="4">
        <f>U929+AB929+AZ929</f>
        <v>1443.9648073761234</v>
      </c>
      <c r="BD929" s="4"/>
      <c r="BE929" s="7">
        <f>AZ929/BC929</f>
        <v>0.43177718118322994</v>
      </c>
      <c r="BF929" s="7"/>
      <c r="BG929" s="6"/>
      <c r="BH929" s="4"/>
      <c r="BI929" s="4"/>
      <c r="BJ929" s="4"/>
      <c r="BK929" s="4"/>
      <c r="BL929" s="6"/>
      <c r="BM929" s="6"/>
      <c r="BN929" s="6"/>
      <c r="BO929" s="6"/>
      <c r="BP929" s="7">
        <f>U929/BC929</f>
        <v>0.41582704251501773</v>
      </c>
      <c r="BQ929" s="7">
        <f>AB929/BC929</f>
        <v>0.15239577630175241</v>
      </c>
      <c r="BR929" s="7">
        <f>AZ929/BC929</f>
        <v>0.43177718118322994</v>
      </c>
      <c r="BS929" s="4">
        <f>BT929+BU929+BV929+CA929</f>
        <v>171.06947059760699</v>
      </c>
      <c r="BT929" s="4">
        <v>0</v>
      </c>
      <c r="BU929" s="4">
        <v>25.148401137410087</v>
      </c>
      <c r="BV929" s="4">
        <v>87.352837573183777</v>
      </c>
      <c r="BW929" s="4"/>
      <c r="BX929" s="4"/>
      <c r="BY929" s="4"/>
      <c r="BZ929" s="4"/>
      <c r="CA929" s="4">
        <v>58.568231887013113</v>
      </c>
      <c r="CB929" s="4"/>
      <c r="CC929" s="7"/>
      <c r="CD929" s="4"/>
      <c r="CE929" s="4"/>
      <c r="CF929" s="7"/>
      <c r="CG929" s="4"/>
      <c r="CH929" s="4"/>
      <c r="CI929" s="4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</row>
    <row r="930" spans="1:158" x14ac:dyDescent="0.25">
      <c r="A930" t="s">
        <v>118</v>
      </c>
      <c r="C930" s="5">
        <v>40284</v>
      </c>
      <c r="D930" s="4"/>
      <c r="E930" s="5"/>
      <c r="F930" s="4">
        <v>136</v>
      </c>
      <c r="G930" t="s">
        <v>77</v>
      </c>
      <c r="H930" s="6">
        <v>6.9</v>
      </c>
      <c r="I930">
        <v>750</v>
      </c>
      <c r="J930" s="4">
        <f>1000000/H930/I930</f>
        <v>193.23671497584542</v>
      </c>
      <c r="K930" s="4"/>
      <c r="L930" s="7"/>
      <c r="M930" s="7"/>
      <c r="N930" s="7"/>
      <c r="O930" s="7"/>
      <c r="P930" s="7"/>
      <c r="Q930" s="7"/>
      <c r="R930" s="7"/>
      <c r="S930" s="7"/>
      <c r="T930" s="7"/>
      <c r="U930" s="4"/>
      <c r="V930" s="7"/>
      <c r="W930" s="7"/>
      <c r="X930" s="7"/>
      <c r="Y930" s="7"/>
      <c r="Z930" s="7"/>
      <c r="AA930" s="7"/>
      <c r="AB930" s="4"/>
      <c r="AC930" s="7"/>
      <c r="AD930" s="7"/>
      <c r="AE930" s="7"/>
      <c r="AF930" s="7"/>
      <c r="AG930" s="7"/>
      <c r="AH930" s="7"/>
      <c r="AI930" s="8"/>
      <c r="AJ930" s="7"/>
      <c r="AK930" s="7"/>
      <c r="AL930" s="7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7"/>
      <c r="BB930" s="4"/>
      <c r="BC930" s="4"/>
      <c r="BD930" s="4"/>
      <c r="BE930" s="7"/>
      <c r="BF930" s="7"/>
      <c r="BG930" s="6"/>
      <c r="BH930" s="4"/>
      <c r="BI930" s="4"/>
      <c r="BJ930" s="4"/>
      <c r="BK930" s="4"/>
      <c r="BL930" s="6"/>
      <c r="BM930" s="6"/>
      <c r="BN930" s="6"/>
      <c r="BO930" s="6"/>
      <c r="BP930" s="6"/>
      <c r="BQ930" s="6"/>
      <c r="BR930" s="6"/>
      <c r="BS930" s="4"/>
      <c r="BT930" s="4"/>
      <c r="BU930" s="4"/>
      <c r="BV930" s="4"/>
      <c r="BW930" s="4"/>
      <c r="BX930" s="4"/>
      <c r="BY930" s="4"/>
      <c r="BZ930" s="4"/>
      <c r="CA930" s="4"/>
      <c r="CB930" s="4">
        <v>56.488104296657028</v>
      </c>
      <c r="CC930" s="7">
        <v>4.1372549019607847</v>
      </c>
      <c r="CD930" s="4"/>
      <c r="CE930" s="4"/>
      <c r="CF930" s="7"/>
      <c r="CG930" s="4"/>
      <c r="CH930" s="4"/>
      <c r="CI930" s="4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</row>
    <row r="931" spans="1:158" x14ac:dyDescent="0.25">
      <c r="A931" t="s">
        <v>118</v>
      </c>
      <c r="C931" s="5">
        <v>40289</v>
      </c>
      <c r="D931" s="4">
        <v>8</v>
      </c>
      <c r="E931" s="5" t="s">
        <v>165</v>
      </c>
      <c r="F931" s="4">
        <v>141</v>
      </c>
      <c r="G931" t="s">
        <v>77</v>
      </c>
      <c r="H931" s="6">
        <v>6.9</v>
      </c>
      <c r="I931">
        <v>750</v>
      </c>
      <c r="J931" s="4">
        <f>1000000/H931/I931</f>
        <v>193.23671497584542</v>
      </c>
      <c r="K931" s="4"/>
      <c r="L931" s="7"/>
      <c r="M931" s="7"/>
      <c r="N931" s="7"/>
      <c r="O931" s="7"/>
      <c r="P931" s="7"/>
      <c r="Q931" s="7"/>
      <c r="R931" s="7"/>
      <c r="S931" s="7"/>
      <c r="T931" s="7"/>
      <c r="U931" s="4"/>
      <c r="V931" s="7"/>
      <c r="W931" s="7"/>
      <c r="X931" s="7"/>
      <c r="Y931" s="7"/>
      <c r="Z931" s="7"/>
      <c r="AA931" s="7"/>
      <c r="AB931" s="4"/>
      <c r="AC931" s="7"/>
      <c r="AD931" s="7"/>
      <c r="AE931" s="7"/>
      <c r="AF931" s="7"/>
      <c r="AG931" s="7"/>
      <c r="AH931" s="7"/>
      <c r="AI931" s="8"/>
      <c r="AJ931" s="7"/>
      <c r="AK931" s="7"/>
      <c r="AL931" s="7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7"/>
      <c r="BB931" s="4"/>
      <c r="BC931" s="4"/>
      <c r="BD931" s="4"/>
      <c r="BE931" s="7"/>
      <c r="BF931" s="7"/>
      <c r="BG931" s="6"/>
      <c r="BH931" s="4"/>
      <c r="BI931" s="4"/>
      <c r="BJ931" s="4"/>
      <c r="BK931" s="4"/>
      <c r="BL931" s="6"/>
      <c r="BM931" s="6"/>
      <c r="BN931" s="6"/>
      <c r="BO931" s="6"/>
      <c r="BP931" s="6"/>
      <c r="BQ931" s="6"/>
      <c r="BR931" s="6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7"/>
      <c r="CD931" s="4"/>
      <c r="CE931" s="4"/>
      <c r="CF931" s="7"/>
      <c r="CG931" s="4"/>
      <c r="CH931" s="4"/>
      <c r="CI931" s="4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</row>
    <row r="932" spans="1:158" x14ac:dyDescent="0.25">
      <c r="A932" t="s">
        <v>118</v>
      </c>
      <c r="C932" s="5">
        <v>40290</v>
      </c>
      <c r="D932" s="4"/>
      <c r="E932" s="5"/>
      <c r="F932" s="4">
        <v>142</v>
      </c>
      <c r="G932" t="s">
        <v>77</v>
      </c>
      <c r="H932" s="6">
        <v>6.9</v>
      </c>
      <c r="I932">
        <v>750</v>
      </c>
      <c r="J932" s="4">
        <f>1000000/H932/I932</f>
        <v>193.23671497584542</v>
      </c>
      <c r="K932" s="4"/>
      <c r="L932" s="7"/>
      <c r="M932" s="7"/>
      <c r="N932" s="7"/>
      <c r="O932" s="7"/>
      <c r="P932" s="7"/>
      <c r="Q932" s="7"/>
      <c r="R932" s="7"/>
      <c r="S932" s="7"/>
      <c r="T932" s="7"/>
      <c r="U932" s="4"/>
      <c r="V932" s="7"/>
      <c r="W932" s="7"/>
      <c r="X932" s="7"/>
      <c r="Y932" s="7"/>
      <c r="Z932" s="7"/>
      <c r="AA932" s="7"/>
      <c r="AB932" s="4"/>
      <c r="AC932" s="7"/>
      <c r="AD932" s="7"/>
      <c r="AE932" s="7"/>
      <c r="AF932" s="7"/>
      <c r="AG932" s="7"/>
      <c r="AH932" s="7"/>
      <c r="AI932" s="8"/>
      <c r="AJ932" s="7"/>
      <c r="AK932" s="7"/>
      <c r="AL932" s="7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7"/>
      <c r="BB932" s="4"/>
      <c r="BC932" s="4"/>
      <c r="BD932" s="4"/>
      <c r="BE932" s="7"/>
      <c r="BF932" s="7"/>
      <c r="BG932" s="6"/>
      <c r="BH932" s="4"/>
      <c r="BI932" s="4"/>
      <c r="BJ932" s="4"/>
      <c r="BK932" s="4"/>
      <c r="BL932" s="6"/>
      <c r="BM932" s="6"/>
      <c r="BN932" s="6"/>
      <c r="BO932" s="6"/>
      <c r="BP932" s="6"/>
      <c r="BQ932" s="6"/>
      <c r="BR932" s="6"/>
      <c r="BS932" s="4"/>
      <c r="BT932" s="4"/>
      <c r="BU932" s="4"/>
      <c r="BV932" s="4"/>
      <c r="BW932" s="4"/>
      <c r="BX932" s="4"/>
      <c r="BY932" s="4"/>
      <c r="BZ932" s="4"/>
      <c r="CA932" s="4"/>
      <c r="CB932" s="4">
        <v>59.404961193121274</v>
      </c>
      <c r="CC932" s="7">
        <v>5.4761904761904763</v>
      </c>
      <c r="CD932" s="4"/>
      <c r="CE932" s="4"/>
      <c r="CF932" s="7"/>
      <c r="CG932" s="4"/>
      <c r="CH932" s="4"/>
      <c r="CI932" s="4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</row>
    <row r="933" spans="1:158" x14ac:dyDescent="0.25">
      <c r="A933" t="s">
        <v>118</v>
      </c>
      <c r="C933" s="5">
        <v>40298</v>
      </c>
      <c r="D933" s="4"/>
      <c r="E933" s="5"/>
      <c r="F933" s="4">
        <v>150</v>
      </c>
      <c r="G933" t="s">
        <v>77</v>
      </c>
      <c r="H933" s="6">
        <v>6.9</v>
      </c>
      <c r="I933">
        <v>750</v>
      </c>
      <c r="J933" s="4">
        <f>1000000/H933/I933</f>
        <v>193.23671497584542</v>
      </c>
      <c r="K933" s="4"/>
      <c r="L933" s="7"/>
      <c r="M933" s="7"/>
      <c r="N933" s="7"/>
      <c r="O933" s="7"/>
      <c r="P933" s="7"/>
      <c r="Q933" s="7"/>
      <c r="R933" s="7"/>
      <c r="S933" s="7"/>
      <c r="T933" s="7"/>
      <c r="U933" s="4"/>
      <c r="V933" s="7"/>
      <c r="W933" s="7"/>
      <c r="X933" s="7"/>
      <c r="Y933" s="7"/>
      <c r="Z933" s="7"/>
      <c r="AA933" s="7"/>
      <c r="AB933" s="4"/>
      <c r="AC933" s="7"/>
      <c r="AD933" s="7"/>
      <c r="AE933" s="7"/>
      <c r="AF933" s="7"/>
      <c r="AG933" s="7"/>
      <c r="AH933" s="7"/>
      <c r="AI933" s="8"/>
      <c r="AJ933" s="7"/>
      <c r="AK933" s="7"/>
      <c r="AL933" s="7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7"/>
      <c r="BB933" s="4"/>
      <c r="BC933" s="4"/>
      <c r="BD933" s="4"/>
      <c r="BE933" s="7"/>
      <c r="BF933" s="7"/>
      <c r="BG933" s="6"/>
      <c r="BH933" s="4"/>
      <c r="BI933" s="4"/>
      <c r="BJ933" s="4"/>
      <c r="BK933" s="4"/>
      <c r="BL933" s="6"/>
      <c r="BM933" s="6"/>
      <c r="BN933" s="6"/>
      <c r="BO933" s="6"/>
      <c r="BP933" s="6"/>
      <c r="BQ933" s="6"/>
      <c r="BR933" s="6"/>
      <c r="BS933" s="4"/>
      <c r="BT933" s="4"/>
      <c r="BU933" s="4"/>
      <c r="BV933" s="4"/>
      <c r="BW933" s="4"/>
      <c r="BX933" s="4"/>
      <c r="BY933" s="4"/>
      <c r="BZ933" s="4"/>
      <c r="CA933" s="4"/>
      <c r="CB933" s="4">
        <v>73.459138639476478</v>
      </c>
      <c r="CC933" s="7">
        <v>5.2771428571428576</v>
      </c>
      <c r="CD933" s="4"/>
      <c r="CE933" s="4"/>
      <c r="CF933" s="7"/>
      <c r="CG933" s="4"/>
      <c r="CH933" s="4"/>
      <c r="CI933" s="4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</row>
    <row r="934" spans="1:158" x14ac:dyDescent="0.25">
      <c r="A934" t="s">
        <v>118</v>
      </c>
      <c r="C934" s="5">
        <v>40305</v>
      </c>
      <c r="D934" s="4"/>
      <c r="E934" s="5"/>
      <c r="F934" s="4">
        <v>157</v>
      </c>
      <c r="G934" t="s">
        <v>77</v>
      </c>
      <c r="H934" s="6">
        <v>6.9</v>
      </c>
      <c r="I934">
        <v>750</v>
      </c>
      <c r="J934" s="4">
        <f>1000000/H934/I934</f>
        <v>193.23671497584542</v>
      </c>
      <c r="K934" s="4"/>
      <c r="L934" s="7"/>
      <c r="M934" s="7"/>
      <c r="N934" s="7"/>
      <c r="O934" s="7"/>
      <c r="P934" s="7"/>
      <c r="Q934" s="7"/>
      <c r="R934" s="7"/>
      <c r="S934" s="7"/>
      <c r="T934" s="7"/>
      <c r="U934" s="4"/>
      <c r="V934" s="7"/>
      <c r="W934" s="7"/>
      <c r="X934" s="7"/>
      <c r="Y934" s="7"/>
      <c r="Z934" s="7"/>
      <c r="AA934" s="7"/>
      <c r="AB934" s="4"/>
      <c r="AC934" s="7"/>
      <c r="AD934" s="7"/>
      <c r="AE934" s="7"/>
      <c r="AF934" s="7"/>
      <c r="AG934" s="7"/>
      <c r="AH934" s="7"/>
      <c r="AI934" s="8"/>
      <c r="AJ934" s="7"/>
      <c r="AK934" s="7"/>
      <c r="AL934" s="7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7"/>
      <c r="BB934" s="4"/>
      <c r="BC934" s="4"/>
      <c r="BD934" s="4"/>
      <c r="BE934" s="7"/>
      <c r="BF934" s="7"/>
      <c r="BG934" s="6"/>
      <c r="BH934" s="4"/>
      <c r="BI934" s="4"/>
      <c r="BJ934" s="4"/>
      <c r="BK934" s="4"/>
      <c r="BL934" s="6"/>
      <c r="BM934" s="6"/>
      <c r="BN934" s="6"/>
      <c r="BO934" s="6"/>
      <c r="BP934" s="6"/>
      <c r="BQ934" s="6"/>
      <c r="BR934" s="6"/>
      <c r="BS934" s="4"/>
      <c r="BT934" s="4"/>
      <c r="BU934" s="4"/>
      <c r="BV934" s="4"/>
      <c r="BW934" s="4"/>
      <c r="BX934" s="4"/>
      <c r="BY934" s="4"/>
      <c r="BZ934" s="4"/>
      <c r="CA934" s="4"/>
      <c r="CB934" s="4">
        <v>78.483741693298853</v>
      </c>
      <c r="CC934" s="7">
        <v>5.0794871794871792</v>
      </c>
      <c r="CD934" s="4"/>
      <c r="CE934" s="4"/>
      <c r="CF934" s="7"/>
      <c r="CG934" s="4"/>
      <c r="CH934" s="4"/>
      <c r="CI934" s="4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</row>
    <row r="935" spans="1:158" x14ac:dyDescent="0.25">
      <c r="A935" t="s">
        <v>118</v>
      </c>
      <c r="C935" s="5">
        <v>40311</v>
      </c>
      <c r="D935" s="4"/>
      <c r="E935" s="5"/>
      <c r="F935" s="4">
        <v>163</v>
      </c>
      <c r="G935" t="s">
        <v>77</v>
      </c>
      <c r="H935" s="6">
        <v>6.9</v>
      </c>
      <c r="I935">
        <v>750</v>
      </c>
      <c r="J935" s="4">
        <f>1000000/H935/I935</f>
        <v>193.23671497584542</v>
      </c>
      <c r="K935" s="4"/>
      <c r="L935" s="7"/>
      <c r="M935" s="7"/>
      <c r="N935" s="7"/>
      <c r="O935" s="7"/>
      <c r="P935" s="7"/>
      <c r="Q935" s="7"/>
      <c r="R935" s="7"/>
      <c r="S935" s="7"/>
      <c r="T935" s="7"/>
      <c r="U935" s="4"/>
      <c r="V935" s="7"/>
      <c r="W935" s="7"/>
      <c r="X935" s="7"/>
      <c r="Y935" s="7"/>
      <c r="Z935" s="7"/>
      <c r="AA935" s="7"/>
      <c r="AB935" s="4"/>
      <c r="AC935" s="7"/>
      <c r="AD935" s="7"/>
      <c r="AE935" s="7"/>
      <c r="AF935" s="7"/>
      <c r="AG935" s="7"/>
      <c r="AH935" s="7"/>
      <c r="AI935" s="8"/>
      <c r="AJ935" s="7"/>
      <c r="AK935" s="7"/>
      <c r="AL935" s="7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7"/>
      <c r="BB935" s="4"/>
      <c r="BC935" s="4"/>
      <c r="BD935" s="4"/>
      <c r="BE935" s="7"/>
      <c r="BF935" s="7"/>
      <c r="BG935" s="6"/>
      <c r="BH935" s="4"/>
      <c r="BI935" s="4"/>
      <c r="BJ935" s="4"/>
      <c r="BK935" s="4"/>
      <c r="BL935" s="6"/>
      <c r="BM935" s="6"/>
      <c r="BN935" s="6"/>
      <c r="BO935" s="6"/>
      <c r="BP935" s="6"/>
      <c r="BQ935" s="6"/>
      <c r="BR935" s="6"/>
      <c r="BS935" s="4"/>
      <c r="BT935" s="4"/>
      <c r="BU935" s="4"/>
      <c r="BV935" s="4"/>
      <c r="BW935" s="4"/>
      <c r="BX935" s="4"/>
      <c r="BY935" s="4"/>
      <c r="BZ935" s="4"/>
      <c r="CA935" s="4"/>
      <c r="CB935" s="4">
        <v>81.040430172982283</v>
      </c>
      <c r="CC935" s="7">
        <v>5.04</v>
      </c>
      <c r="CD935" s="4"/>
      <c r="CE935" s="4"/>
      <c r="CF935" s="7"/>
      <c r="CG935" s="4"/>
      <c r="CH935" s="4"/>
      <c r="CI935" s="4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</row>
    <row r="936" spans="1:158" x14ac:dyDescent="0.25">
      <c r="A936" t="s">
        <v>118</v>
      </c>
      <c r="C936" s="5">
        <v>40337</v>
      </c>
      <c r="D936" s="4">
        <v>9</v>
      </c>
      <c r="E936" s="5" t="s">
        <v>70</v>
      </c>
      <c r="F936" s="4">
        <v>189</v>
      </c>
      <c r="G936" t="s">
        <v>77</v>
      </c>
      <c r="H936" s="6">
        <v>6.9</v>
      </c>
      <c r="I936">
        <v>750</v>
      </c>
      <c r="J936" s="4">
        <f>1000000/H936/I936</f>
        <v>193.23671497584542</v>
      </c>
      <c r="K936" s="4"/>
      <c r="L936" s="7"/>
      <c r="M936" s="7"/>
      <c r="N936" s="7"/>
      <c r="O936" s="7"/>
      <c r="P936" s="7"/>
      <c r="Q936" s="7"/>
      <c r="R936" s="7"/>
      <c r="S936" s="7"/>
      <c r="T936" s="7"/>
      <c r="U936" s="4"/>
      <c r="V936" s="7"/>
      <c r="W936" s="7"/>
      <c r="X936" s="7"/>
      <c r="Y936" s="7"/>
      <c r="Z936" s="7"/>
      <c r="AA936" s="7"/>
      <c r="AB936" s="4"/>
      <c r="AC936" s="7"/>
      <c r="AD936" s="7"/>
      <c r="AE936" s="7"/>
      <c r="AF936" s="7"/>
      <c r="AG936" s="7"/>
      <c r="AH936" s="7"/>
      <c r="AI936" s="8"/>
      <c r="AJ936" s="7"/>
      <c r="AK936" s="7"/>
      <c r="AL936" s="7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>
        <v>449.87468327621843</v>
      </c>
      <c r="AZ936" s="4"/>
      <c r="BA936" s="7"/>
      <c r="BB936" s="4"/>
      <c r="BC936" s="4"/>
      <c r="BD936" s="4"/>
      <c r="BE936" s="7"/>
      <c r="BF936" s="4">
        <f>BH936*(1/(BG936/100))</f>
        <v>449.87468327621849</v>
      </c>
      <c r="BG936" s="6">
        <v>36.688870257490628</v>
      </c>
      <c r="BH936" s="4">
        <v>165.05393886850868</v>
      </c>
      <c r="BI936" s="4">
        <f>BF936-BH936</f>
        <v>284.82074440770981</v>
      </c>
      <c r="BJ936" s="4"/>
      <c r="BK936" s="4"/>
      <c r="BL936" s="6">
        <v>7.271098628568665</v>
      </c>
      <c r="BM936" s="6"/>
      <c r="BN936" s="6"/>
      <c r="BO936" s="6"/>
      <c r="BP936" s="6"/>
      <c r="BQ936" s="6"/>
      <c r="BR936" s="6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7"/>
      <c r="CD936" s="4"/>
      <c r="CE936" s="4"/>
      <c r="CF936" s="7"/>
      <c r="CG936" s="4"/>
      <c r="CH936" s="4"/>
      <c r="CI936" s="4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</row>
    <row r="937" spans="1:158" x14ac:dyDescent="0.25">
      <c r="A937" t="s">
        <v>118</v>
      </c>
      <c r="C937" s="5">
        <v>40351</v>
      </c>
      <c r="D937" s="4"/>
      <c r="E937" s="5"/>
      <c r="F937" s="4">
        <v>203</v>
      </c>
      <c r="G937" t="s">
        <v>77</v>
      </c>
      <c r="H937" s="6">
        <v>6.9</v>
      </c>
      <c r="I937">
        <v>750</v>
      </c>
      <c r="J937" s="4">
        <f>1000000/H937/I937</f>
        <v>193.23671497584542</v>
      </c>
      <c r="K937" s="4"/>
      <c r="L937" s="7"/>
      <c r="M937" s="7"/>
      <c r="N937" s="7"/>
      <c r="O937" s="7"/>
      <c r="P937" s="7"/>
      <c r="Q937" s="7"/>
      <c r="R937" s="7"/>
      <c r="S937" s="7"/>
      <c r="T937" s="7"/>
      <c r="U937" s="4"/>
      <c r="V937" s="7"/>
      <c r="W937" s="7"/>
      <c r="X937" s="7"/>
      <c r="Y937" s="7"/>
      <c r="Z937" s="7"/>
      <c r="AA937" s="7"/>
      <c r="AB937" s="4"/>
      <c r="AC937" s="7"/>
      <c r="AD937" s="7"/>
      <c r="AE937" s="7"/>
      <c r="AF937" s="7"/>
      <c r="AG937" s="7"/>
      <c r="AH937" s="7"/>
      <c r="AI937" s="8"/>
      <c r="AJ937" s="7"/>
      <c r="AK937" s="7"/>
      <c r="AL937" s="7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7"/>
      <c r="BB937" s="4"/>
      <c r="BC937" s="4"/>
      <c r="BD937" s="4"/>
      <c r="BE937" s="7"/>
      <c r="BF937" s="7"/>
      <c r="BG937" s="6"/>
      <c r="BH937" s="4"/>
      <c r="BI937" s="4"/>
      <c r="BJ937" s="4"/>
      <c r="BK937" s="4"/>
      <c r="BL937" s="6"/>
      <c r="BM937" s="6"/>
      <c r="BN937" s="6"/>
      <c r="BO937" s="6"/>
      <c r="BP937" s="6"/>
      <c r="BQ937" s="6"/>
      <c r="BR937" s="6"/>
      <c r="BS937" s="4"/>
      <c r="BT937" s="4"/>
      <c r="BU937" s="4"/>
      <c r="BV937" s="4"/>
      <c r="BW937" s="4"/>
      <c r="BX937" s="4"/>
      <c r="BY937" s="4"/>
      <c r="BZ937" s="4"/>
      <c r="CA937" s="4"/>
      <c r="CB937" s="4">
        <v>100</v>
      </c>
      <c r="CC937" s="7">
        <v>4.5579268292682924</v>
      </c>
      <c r="CD937" s="4"/>
      <c r="CE937" s="4"/>
      <c r="CF937" s="7"/>
      <c r="CG937" s="4"/>
      <c r="CH937" s="4"/>
      <c r="CI937" s="4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</row>
    <row r="938" spans="1:158" x14ac:dyDescent="0.25">
      <c r="A938" t="s">
        <v>104</v>
      </c>
      <c r="C938" s="5">
        <v>40148</v>
      </c>
      <c r="D938" s="4">
        <v>1</v>
      </c>
      <c r="E938" s="5" t="s">
        <v>167</v>
      </c>
      <c r="F938" s="4">
        <v>0</v>
      </c>
      <c r="G938" t="s">
        <v>78</v>
      </c>
      <c r="H938" s="6">
        <v>6.9</v>
      </c>
      <c r="I938">
        <v>750</v>
      </c>
      <c r="J938" s="4">
        <f>1000000/H938/I938</f>
        <v>193.23671497584542</v>
      </c>
      <c r="K938" s="4"/>
      <c r="L938" s="7"/>
      <c r="M938" s="7"/>
      <c r="N938" s="7"/>
      <c r="O938" s="7"/>
      <c r="P938" s="7"/>
      <c r="Q938" s="7"/>
      <c r="R938" s="7"/>
      <c r="S938" s="7"/>
      <c r="T938" s="7"/>
      <c r="U938" s="4"/>
      <c r="V938" s="7"/>
      <c r="W938" s="7"/>
      <c r="X938" s="7"/>
      <c r="Y938" s="7"/>
      <c r="Z938" s="7"/>
      <c r="AA938" s="7"/>
      <c r="AB938" s="4"/>
      <c r="AC938" s="7"/>
      <c r="AD938" s="7"/>
      <c r="AE938" s="7"/>
      <c r="AF938" s="7"/>
      <c r="AG938" s="7"/>
      <c r="AH938" s="7"/>
      <c r="AI938" s="8"/>
      <c r="AJ938" s="7"/>
      <c r="AK938" s="7"/>
      <c r="AL938" s="7"/>
      <c r="AM938" s="4">
        <v>0</v>
      </c>
      <c r="AN938" s="4"/>
      <c r="AO938" s="4"/>
      <c r="AP938" s="4"/>
      <c r="AQ938" s="4">
        <v>0</v>
      </c>
      <c r="AR938" s="4"/>
      <c r="AS938" s="4"/>
      <c r="AT938" s="4"/>
      <c r="AU938" s="4"/>
      <c r="AV938" s="4"/>
      <c r="AW938" s="4"/>
      <c r="AX938" s="4">
        <v>0</v>
      </c>
      <c r="AY938" s="4">
        <v>0</v>
      </c>
      <c r="AZ938" s="4"/>
      <c r="BA938" s="7"/>
      <c r="BB938" s="4"/>
      <c r="BC938" s="4"/>
      <c r="BD938" s="4"/>
      <c r="BE938" s="7"/>
      <c r="BF938" s="7"/>
      <c r="BG938" s="6"/>
      <c r="BH938" s="4"/>
      <c r="BI938" s="4"/>
      <c r="BJ938" s="4"/>
      <c r="BK938" s="4"/>
      <c r="BL938" s="6"/>
      <c r="BM938" s="6"/>
      <c r="BN938" s="6"/>
      <c r="BO938" s="6"/>
      <c r="BP938" s="6"/>
      <c r="BQ938" s="6"/>
      <c r="BR938" s="6"/>
      <c r="BS938" s="4">
        <f>BT938+BU938+BV938+CA938</f>
        <v>0</v>
      </c>
      <c r="BT938" s="4">
        <v>0</v>
      </c>
      <c r="BU938" s="4">
        <v>0</v>
      </c>
      <c r="BV938" s="4">
        <v>0</v>
      </c>
      <c r="BW938" s="4"/>
      <c r="BX938" s="4"/>
      <c r="BY938" s="4"/>
      <c r="BZ938" s="4"/>
      <c r="CA938" s="4">
        <v>0</v>
      </c>
      <c r="CB938" s="4"/>
      <c r="CC938" s="7"/>
      <c r="CD938" s="4"/>
      <c r="CE938" s="4"/>
      <c r="CF938" s="7"/>
      <c r="CG938" s="4"/>
      <c r="CH938" s="4"/>
      <c r="CI938" s="4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</row>
    <row r="939" spans="1:158" x14ac:dyDescent="0.25">
      <c r="A939" t="s">
        <v>104</v>
      </c>
      <c r="C939" s="5">
        <v>40173</v>
      </c>
      <c r="D939" s="4"/>
      <c r="E939" s="5"/>
      <c r="F939" s="4">
        <v>25</v>
      </c>
      <c r="G939" t="s">
        <v>78</v>
      </c>
      <c r="H939" s="6">
        <v>6.9</v>
      </c>
      <c r="I939">
        <v>750</v>
      </c>
      <c r="J939" s="4">
        <f>1000000/H939/I939</f>
        <v>193.23671497584542</v>
      </c>
      <c r="K939" s="4"/>
      <c r="L939" s="7"/>
      <c r="M939" s="6">
        <v>6</v>
      </c>
      <c r="N939" s="6"/>
      <c r="O939" s="6"/>
      <c r="P939" s="7"/>
      <c r="Q939" s="7"/>
      <c r="R939" s="7"/>
      <c r="S939" s="7"/>
      <c r="T939" s="7"/>
      <c r="U939" s="4"/>
      <c r="V939" s="7"/>
      <c r="W939" s="7"/>
      <c r="X939" s="7"/>
      <c r="Y939" s="7"/>
      <c r="Z939" s="7"/>
      <c r="AA939" s="7"/>
      <c r="AB939" s="4"/>
      <c r="AC939" s="7">
        <v>0.17953519736842105</v>
      </c>
      <c r="AD939" s="7"/>
      <c r="AE939" s="7"/>
      <c r="AF939" s="7"/>
      <c r="AG939" s="7"/>
      <c r="AH939" s="7"/>
      <c r="AI939" s="8"/>
      <c r="AJ939" s="7"/>
      <c r="AK939" s="7"/>
      <c r="AL939" s="7"/>
      <c r="AM939" s="4">
        <v>0</v>
      </c>
      <c r="AN939" s="4"/>
      <c r="AO939" s="4"/>
      <c r="AP939" s="4"/>
      <c r="AQ939" s="4">
        <v>0</v>
      </c>
      <c r="AR939" s="4"/>
      <c r="AS939" s="4"/>
      <c r="AT939" s="4"/>
      <c r="AU939" s="4"/>
      <c r="AV939" s="4"/>
      <c r="AW939" s="4"/>
      <c r="AX939" s="4">
        <v>0</v>
      </c>
      <c r="AY939" s="4">
        <v>0</v>
      </c>
      <c r="AZ939" s="4"/>
      <c r="BA939" s="7"/>
      <c r="BB939" s="4"/>
      <c r="BC939" s="4"/>
      <c r="BD939" s="4"/>
      <c r="BE939" s="7"/>
      <c r="BF939" s="7"/>
      <c r="BG939" s="6"/>
      <c r="BH939" s="4"/>
      <c r="BI939" s="4"/>
      <c r="BJ939" s="4"/>
      <c r="BK939" s="4"/>
      <c r="BL939" s="6"/>
      <c r="BM939" s="6"/>
      <c r="BN939" s="6"/>
      <c r="BO939" s="6"/>
      <c r="BP939" s="6"/>
      <c r="BQ939" s="6"/>
      <c r="BR939" s="6"/>
      <c r="BS939" s="4">
        <f>BT939+BU939+BV939+CA939</f>
        <v>0</v>
      </c>
      <c r="BT939" s="4">
        <v>0</v>
      </c>
      <c r="BU939" s="4">
        <v>0</v>
      </c>
      <c r="BV939" s="4">
        <v>0</v>
      </c>
      <c r="BW939" s="4"/>
      <c r="BX939" s="4"/>
      <c r="BY939" s="4"/>
      <c r="BZ939" s="4"/>
      <c r="CA939" s="4">
        <v>0</v>
      </c>
      <c r="CB939" s="4"/>
      <c r="CC939" s="7"/>
      <c r="CD939" s="4"/>
      <c r="CE939" s="4"/>
      <c r="CF939" s="7"/>
      <c r="CG939" s="4"/>
      <c r="CH939" s="4"/>
      <c r="CI939" s="4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</row>
    <row r="940" spans="1:158" x14ac:dyDescent="0.25">
      <c r="A940" t="s">
        <v>104</v>
      </c>
      <c r="C940" s="5">
        <v>40174</v>
      </c>
      <c r="D940" s="4">
        <v>4</v>
      </c>
      <c r="E940" t="s">
        <v>168</v>
      </c>
      <c r="F940" s="4">
        <v>26</v>
      </c>
      <c r="G940" t="s">
        <v>78</v>
      </c>
      <c r="H940" s="6">
        <v>6.9</v>
      </c>
      <c r="I940">
        <v>750</v>
      </c>
      <c r="J940" s="4">
        <f>1000000/H940/I940</f>
        <v>193.23671497584542</v>
      </c>
      <c r="K940" s="4"/>
      <c r="L940" s="7"/>
      <c r="M940" s="7"/>
      <c r="N940" s="7"/>
      <c r="O940" s="7"/>
      <c r="P940" s="7"/>
      <c r="Q940" s="7"/>
      <c r="R940" s="7"/>
      <c r="S940" s="7"/>
      <c r="T940" s="7"/>
      <c r="U940" s="4"/>
      <c r="V940" s="7"/>
      <c r="W940" s="7"/>
      <c r="X940" s="7"/>
      <c r="Y940" s="7"/>
      <c r="Z940" s="7"/>
      <c r="AA940" s="7"/>
      <c r="AB940" s="4"/>
      <c r="AC940" s="7"/>
      <c r="AD940" s="7"/>
      <c r="AE940" s="7"/>
      <c r="AF940" s="7"/>
      <c r="AG940" s="7"/>
      <c r="AH940" s="7"/>
      <c r="AI940" s="8"/>
      <c r="AJ940" s="7"/>
      <c r="AK940" s="7"/>
      <c r="AL940" s="7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7"/>
      <c r="BB940" s="4"/>
      <c r="BC940" s="4"/>
      <c r="BD940" s="4"/>
      <c r="BE940" s="7"/>
      <c r="BF940" s="7"/>
      <c r="BG940" s="6"/>
      <c r="BH940" s="4"/>
      <c r="BI940" s="4"/>
      <c r="BJ940" s="4"/>
      <c r="BK940" s="4"/>
      <c r="BL940" s="6"/>
      <c r="BM940" s="6"/>
      <c r="BN940" s="6"/>
      <c r="BO940" s="6"/>
      <c r="BP940" s="6"/>
      <c r="BQ940" s="6"/>
      <c r="BR940" s="6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7"/>
      <c r="CD940" s="4"/>
      <c r="CE940" s="4"/>
      <c r="CF940" s="7"/>
      <c r="CG940" s="4"/>
      <c r="CH940" s="4"/>
      <c r="CI940" s="4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</row>
    <row r="941" spans="1:158" x14ac:dyDescent="0.25">
      <c r="A941" t="s">
        <v>104</v>
      </c>
      <c r="C941" s="5">
        <v>40184</v>
      </c>
      <c r="D941" s="4"/>
      <c r="E941" s="5"/>
      <c r="F941" s="4">
        <v>36</v>
      </c>
      <c r="G941" t="s">
        <v>78</v>
      </c>
      <c r="H941" s="6">
        <v>6.9</v>
      </c>
      <c r="I941">
        <v>750</v>
      </c>
      <c r="J941" s="4">
        <f>1000000/H941/I941</f>
        <v>193.23671497584542</v>
      </c>
      <c r="K941" s="4"/>
      <c r="L941" s="7"/>
      <c r="M941" s="6">
        <v>11.3</v>
      </c>
      <c r="N941" s="6"/>
      <c r="O941" s="6"/>
      <c r="P941" s="7"/>
      <c r="Q941" s="7"/>
      <c r="R941" s="7"/>
      <c r="S941" s="7"/>
      <c r="T941" s="7"/>
      <c r="U941" s="4"/>
      <c r="V941" s="7"/>
      <c r="W941" s="7"/>
      <c r="X941" s="7"/>
      <c r="Y941" s="7"/>
      <c r="Z941" s="7"/>
      <c r="AA941" s="7"/>
      <c r="AB941" s="4"/>
      <c r="AC941" s="7"/>
      <c r="AD941" s="7"/>
      <c r="AE941" s="7"/>
      <c r="AF941" s="7"/>
      <c r="AG941" s="7"/>
      <c r="AH941" s="7"/>
      <c r="AI941" s="8"/>
      <c r="AJ941" s="7"/>
      <c r="AK941" s="7"/>
      <c r="AL941" s="7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7"/>
      <c r="BB941" s="4"/>
      <c r="BC941" s="4"/>
      <c r="BD941" s="4"/>
      <c r="BE941" s="7"/>
      <c r="BF941" s="7"/>
      <c r="BG941" s="6"/>
      <c r="BH941" s="4"/>
      <c r="BI941" s="4"/>
      <c r="BJ941" s="4"/>
      <c r="BK941" s="4"/>
      <c r="BL941" s="6"/>
      <c r="BM941" s="6"/>
      <c r="BN941" s="6"/>
      <c r="BO941" s="6"/>
      <c r="BP941" s="6"/>
      <c r="BQ941" s="6"/>
      <c r="BR941" s="6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7"/>
      <c r="CD941" s="4"/>
      <c r="CE941" s="4"/>
      <c r="CF941" s="7"/>
      <c r="CG941" s="4"/>
      <c r="CH941" s="4"/>
      <c r="CI941" s="4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</row>
    <row r="942" spans="1:158" x14ac:dyDescent="0.25">
      <c r="A942" t="s">
        <v>104</v>
      </c>
      <c r="C942" s="5">
        <v>40189</v>
      </c>
      <c r="D942" s="4"/>
      <c r="E942" s="5"/>
      <c r="F942" s="4">
        <v>41</v>
      </c>
      <c r="G942" t="s">
        <v>78</v>
      </c>
      <c r="H942" s="6">
        <v>6.9</v>
      </c>
      <c r="I942">
        <v>750</v>
      </c>
      <c r="J942" s="4">
        <f>1000000/H942/I942</f>
        <v>193.23671497584542</v>
      </c>
      <c r="K942" s="4"/>
      <c r="L942" s="7"/>
      <c r="M942" s="6">
        <v>12.25</v>
      </c>
      <c r="N942" s="6"/>
      <c r="O942" s="6"/>
      <c r="P942" s="7"/>
      <c r="Q942" s="7"/>
      <c r="R942" s="7"/>
      <c r="S942" s="7"/>
      <c r="T942" s="7"/>
      <c r="U942" s="4">
        <v>67.165004463846657</v>
      </c>
      <c r="V942" s="7"/>
      <c r="W942" s="7"/>
      <c r="X942" s="7"/>
      <c r="Y942" s="7"/>
      <c r="Z942" s="7"/>
      <c r="AA942" s="7"/>
      <c r="AB942" s="4">
        <v>85.841430178604753</v>
      </c>
      <c r="AC942" s="7">
        <v>1.132332100684625</v>
      </c>
      <c r="AD942" s="7"/>
      <c r="AE942" s="7"/>
      <c r="AF942" s="7"/>
      <c r="AG942" s="7"/>
      <c r="AH942" s="7"/>
      <c r="AI942" s="8">
        <f>AC942/AB942</f>
        <v>1.3190974315416859E-2</v>
      </c>
      <c r="AJ942" s="7"/>
      <c r="AK942" s="7"/>
      <c r="AL942" s="7"/>
      <c r="AM942" s="4">
        <v>7.8689238033875863</v>
      </c>
      <c r="AN942" s="4"/>
      <c r="AO942" s="4"/>
      <c r="AP942" s="4"/>
      <c r="AQ942" s="4">
        <v>0</v>
      </c>
      <c r="AR942" s="4"/>
      <c r="AS942" s="4"/>
      <c r="AT942" s="4"/>
      <c r="AU942" s="4"/>
      <c r="AV942" s="4"/>
      <c r="AW942" s="4"/>
      <c r="AX942" s="4">
        <v>0</v>
      </c>
      <c r="AY942" s="4">
        <v>0</v>
      </c>
      <c r="AZ942" s="4">
        <v>7.8689238033875863</v>
      </c>
      <c r="BA942" s="7"/>
      <c r="BB942" s="4"/>
      <c r="BC942" s="4">
        <f>U942+AB942+AZ942</f>
        <v>160.875358445839</v>
      </c>
      <c r="BD942" s="4"/>
      <c r="BE942" s="7">
        <f>AZ942/BC942</f>
        <v>4.891317029162532E-2</v>
      </c>
      <c r="BF942" s="7"/>
      <c r="BG942" s="6"/>
      <c r="BH942" s="4"/>
      <c r="BI942" s="4"/>
      <c r="BJ942" s="4"/>
      <c r="BK942" s="4"/>
      <c r="BL942" s="6"/>
      <c r="BM942" s="6"/>
      <c r="BN942" s="6"/>
      <c r="BO942" s="6"/>
      <c r="BP942" s="7">
        <f>U942/BC942</f>
        <v>0.4174971550192923</v>
      </c>
      <c r="BQ942" s="7">
        <f>AB942/BC942</f>
        <v>0.53358967468908236</v>
      </c>
      <c r="BR942" s="7">
        <f>AZ942/BC942</f>
        <v>4.891317029162532E-2</v>
      </c>
      <c r="BS942" s="4">
        <f>BT942+BU942+BV942+CA942</f>
        <v>144.8566862206855</v>
      </c>
      <c r="BT942" s="4">
        <v>144.8566862206855</v>
      </c>
      <c r="BU942" s="4">
        <v>0</v>
      </c>
      <c r="BV942" s="4">
        <v>0</v>
      </c>
      <c r="BW942" s="4"/>
      <c r="BX942" s="4"/>
      <c r="BY942" s="4"/>
      <c r="BZ942" s="4"/>
      <c r="CA942" s="4">
        <v>0</v>
      </c>
      <c r="CB942" s="4"/>
      <c r="CC942" s="7"/>
      <c r="CD942" s="4"/>
      <c r="CE942" s="4"/>
      <c r="CF942" s="7"/>
      <c r="CG942" s="4"/>
      <c r="CH942" s="4"/>
      <c r="CI942" s="4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</row>
    <row r="943" spans="1:158" x14ac:dyDescent="0.25">
      <c r="A943" t="s">
        <v>104</v>
      </c>
      <c r="C943" s="5">
        <v>40196</v>
      </c>
      <c r="D943" s="4">
        <v>5</v>
      </c>
      <c r="E943" t="s">
        <v>164</v>
      </c>
      <c r="F943" s="4">
        <v>48</v>
      </c>
      <c r="G943" t="s">
        <v>78</v>
      </c>
      <c r="H943" s="6">
        <v>6.9</v>
      </c>
      <c r="I943">
        <v>750</v>
      </c>
      <c r="J943" s="4">
        <f>1000000/H943/I943</f>
        <v>193.23671497584542</v>
      </c>
      <c r="K943" s="4"/>
      <c r="L943" s="7"/>
      <c r="M943" s="7"/>
      <c r="N943" s="7"/>
      <c r="O943" s="7"/>
      <c r="P943" s="7"/>
      <c r="Q943" s="7"/>
      <c r="R943" s="7"/>
      <c r="S943" s="7"/>
      <c r="T943" s="7"/>
      <c r="U943" s="4">
        <v>131.08325603563591</v>
      </c>
      <c r="V943" s="7"/>
      <c r="W943" s="7"/>
      <c r="X943" s="7"/>
      <c r="Y943" s="7"/>
      <c r="Z943" s="7"/>
      <c r="AA943" s="7"/>
      <c r="AB943" s="4">
        <v>142.07862645350087</v>
      </c>
      <c r="AC943" s="7">
        <v>1.6668685538817958</v>
      </c>
      <c r="AD943" s="7"/>
      <c r="AE943" s="7"/>
      <c r="AF943" s="7"/>
      <c r="AG943" s="7"/>
      <c r="AH943" s="7"/>
      <c r="AI943" s="8">
        <f>AC943/AB943</f>
        <v>1.1732014839173042E-2</v>
      </c>
      <c r="AJ943" s="7"/>
      <c r="AK943" s="7"/>
      <c r="AL943" s="7"/>
      <c r="AM943" s="4">
        <v>22.067921776885687</v>
      </c>
      <c r="AN943" s="4"/>
      <c r="AO943" s="4"/>
      <c r="AP943" s="4"/>
      <c r="AQ943" s="4">
        <v>0</v>
      </c>
      <c r="AR943" s="4"/>
      <c r="AS943" s="4"/>
      <c r="AT943" s="4"/>
      <c r="AU943" s="4"/>
      <c r="AV943" s="4"/>
      <c r="AW943" s="4"/>
      <c r="AX943" s="4">
        <v>0</v>
      </c>
      <c r="AY943" s="4">
        <v>0</v>
      </c>
      <c r="AZ943" s="4">
        <v>22.067921776885687</v>
      </c>
      <c r="BA943" s="7"/>
      <c r="BB943" s="4"/>
      <c r="BC943" s="4">
        <f>U943+AB943+AZ943</f>
        <v>295.22980426602248</v>
      </c>
      <c r="BD943" s="4"/>
      <c r="BE943" s="7">
        <f>AZ943/BC943</f>
        <v>7.4748285769281483E-2</v>
      </c>
      <c r="BF943" s="7"/>
      <c r="BG943" s="6"/>
      <c r="BH943" s="4"/>
      <c r="BI943" s="4"/>
      <c r="BJ943" s="4"/>
      <c r="BK943" s="4"/>
      <c r="BL943" s="6"/>
      <c r="BM943" s="6"/>
      <c r="BN943" s="6"/>
      <c r="BO943" s="6"/>
      <c r="BP943" s="7">
        <f>U943/BC943</f>
        <v>0.44400414233761043</v>
      </c>
      <c r="BQ943" s="7">
        <f>AB943/BC943</f>
        <v>0.48124757189310807</v>
      </c>
      <c r="BR943" s="7">
        <f>AZ943/BC943</f>
        <v>7.4748285769281483E-2</v>
      </c>
      <c r="BS943" s="4">
        <f>BT943+BU943+BV943+CA943</f>
        <v>239.13582157305166</v>
      </c>
      <c r="BT943" s="4">
        <v>239.13582157305166</v>
      </c>
      <c r="BU943" s="4">
        <v>0</v>
      </c>
      <c r="BV943" s="4">
        <v>0</v>
      </c>
      <c r="BW943" s="4"/>
      <c r="BX943" s="4"/>
      <c r="BY943" s="4"/>
      <c r="BZ943" s="4"/>
      <c r="CA943" s="4">
        <v>0</v>
      </c>
      <c r="CB943" s="4"/>
      <c r="CC943" s="7"/>
      <c r="CD943" s="4"/>
      <c r="CE943" s="4"/>
      <c r="CF943" s="7"/>
      <c r="CG943" s="4"/>
      <c r="CH943" s="4"/>
      <c r="CI943" s="4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</row>
    <row r="944" spans="1:158" x14ac:dyDescent="0.25">
      <c r="A944" t="s">
        <v>104</v>
      </c>
      <c r="C944" s="5">
        <v>40197</v>
      </c>
      <c r="D944" s="4"/>
      <c r="E944" s="5"/>
      <c r="F944" s="4">
        <v>49</v>
      </c>
      <c r="G944" t="s">
        <v>78</v>
      </c>
      <c r="H944" s="6">
        <v>6.9</v>
      </c>
      <c r="I944">
        <v>750</v>
      </c>
      <c r="J944" s="4">
        <f>1000000/H944/I944</f>
        <v>193.23671497584542</v>
      </c>
      <c r="K944" s="4"/>
      <c r="L944" s="7"/>
      <c r="M944" s="6">
        <v>14.25</v>
      </c>
      <c r="N944" s="6"/>
      <c r="O944" s="6"/>
      <c r="P944" s="7"/>
      <c r="Q944" s="7"/>
      <c r="R944" s="7"/>
      <c r="S944" s="7"/>
      <c r="T944" s="7"/>
      <c r="U944" s="4"/>
      <c r="V944" s="7"/>
      <c r="W944" s="7"/>
      <c r="X944" s="7"/>
      <c r="Y944" s="7"/>
      <c r="Z944" s="7"/>
      <c r="AA944" s="7"/>
      <c r="AB944" s="4"/>
      <c r="AC944" s="7"/>
      <c r="AD944" s="7"/>
      <c r="AE944" s="7"/>
      <c r="AF944" s="7"/>
      <c r="AG944" s="7"/>
      <c r="AH944" s="7"/>
      <c r="AI944" s="8"/>
      <c r="AJ944" s="7"/>
      <c r="AK944" s="7"/>
      <c r="AL944" s="7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7"/>
      <c r="BB944" s="4"/>
      <c r="BC944" s="4"/>
      <c r="BD944" s="4"/>
      <c r="BE944" s="7"/>
      <c r="BF944" s="7"/>
      <c r="BG944" s="6"/>
      <c r="BH944" s="4"/>
      <c r="BI944" s="4"/>
      <c r="BJ944" s="4"/>
      <c r="BK944" s="4"/>
      <c r="BL944" s="6"/>
      <c r="BM944" s="6"/>
      <c r="BN944" s="6"/>
      <c r="BO944" s="6"/>
      <c r="BP944" s="6"/>
      <c r="BQ944" s="6"/>
      <c r="BR944" s="6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7"/>
      <c r="CD944" s="4"/>
      <c r="CE944" s="4"/>
      <c r="CF944" s="7"/>
      <c r="CG944" s="4"/>
      <c r="CH944" s="4"/>
      <c r="CI944" s="4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</row>
    <row r="945" spans="1:158" x14ac:dyDescent="0.25">
      <c r="A945" t="s">
        <v>104</v>
      </c>
      <c r="C945" s="5">
        <v>40200</v>
      </c>
      <c r="D945" s="4"/>
      <c r="E945" s="5"/>
      <c r="F945" s="4">
        <v>52</v>
      </c>
      <c r="G945" t="s">
        <v>78</v>
      </c>
      <c r="H945" s="6">
        <v>6.9</v>
      </c>
      <c r="I945">
        <v>750</v>
      </c>
      <c r="J945" s="4">
        <f>1000000/H945/I945</f>
        <v>193.23671497584542</v>
      </c>
      <c r="K945" s="4"/>
      <c r="L945" s="7"/>
      <c r="M945" s="6">
        <v>15.05</v>
      </c>
      <c r="N945" s="6"/>
      <c r="O945" s="6"/>
      <c r="P945" s="7"/>
      <c r="Q945" s="7"/>
      <c r="R945" s="7"/>
      <c r="S945" s="7"/>
      <c r="T945" s="7"/>
      <c r="U945" s="4"/>
      <c r="V945" s="7"/>
      <c r="W945" s="7"/>
      <c r="X945" s="7"/>
      <c r="Y945" s="7"/>
      <c r="Z945" s="7"/>
      <c r="AA945" s="7"/>
      <c r="AB945" s="4"/>
      <c r="AC945" s="7"/>
      <c r="AD945" s="7"/>
      <c r="AE945" s="7"/>
      <c r="AF945" s="7"/>
      <c r="AG945" s="7"/>
      <c r="AH945" s="7"/>
      <c r="AI945" s="8"/>
      <c r="AJ945" s="7"/>
      <c r="AK945" s="7"/>
      <c r="AL945" s="7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7"/>
      <c r="BB945" s="4"/>
      <c r="BC945" s="4"/>
      <c r="BD945" s="4"/>
      <c r="BE945" s="7"/>
      <c r="BF945" s="7"/>
      <c r="BG945" s="6"/>
      <c r="BH945" s="4"/>
      <c r="BI945" s="4"/>
      <c r="BJ945" s="4"/>
      <c r="BK945" s="4"/>
      <c r="BL945" s="6"/>
      <c r="BM945" s="6"/>
      <c r="BN945" s="6"/>
      <c r="BO945" s="6"/>
      <c r="BP945" s="6"/>
      <c r="BQ945" s="6"/>
      <c r="BR945" s="6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7"/>
      <c r="CD945" s="4"/>
      <c r="CE945" s="4"/>
      <c r="CF945" s="7"/>
      <c r="CG945" s="4"/>
      <c r="CH945" s="4"/>
      <c r="CI945" s="4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</row>
    <row r="946" spans="1:158" x14ac:dyDescent="0.25">
      <c r="A946" t="s">
        <v>104</v>
      </c>
      <c r="C946" s="5">
        <v>40211</v>
      </c>
      <c r="D946" s="4"/>
      <c r="E946" s="5"/>
      <c r="F946" s="4">
        <v>63</v>
      </c>
      <c r="G946" t="s">
        <v>78</v>
      </c>
      <c r="H946" s="6">
        <v>6.9</v>
      </c>
      <c r="I946">
        <v>750</v>
      </c>
      <c r="J946" s="4">
        <f>1000000/H946/I946</f>
        <v>193.23671497584542</v>
      </c>
      <c r="K946" s="4"/>
      <c r="L946" s="7"/>
      <c r="M946" s="6">
        <v>17.25</v>
      </c>
      <c r="N946" s="6"/>
      <c r="O946" s="6"/>
      <c r="P946" s="7"/>
      <c r="Q946" s="7"/>
      <c r="R946" s="7"/>
      <c r="S946" s="7"/>
      <c r="T946" s="7"/>
      <c r="U946" s="4">
        <v>257.61459583888472</v>
      </c>
      <c r="V946" s="7"/>
      <c r="W946" s="7"/>
      <c r="X946" s="7"/>
      <c r="Y946" s="7"/>
      <c r="Z946" s="7"/>
      <c r="AA946" s="7"/>
      <c r="AB946" s="4">
        <v>216.05339440306358</v>
      </c>
      <c r="AC946" s="7">
        <v>4.6941289832173778</v>
      </c>
      <c r="AD946" s="7"/>
      <c r="AE946" s="7"/>
      <c r="AF946" s="7"/>
      <c r="AG946" s="7"/>
      <c r="AH946" s="7"/>
      <c r="AI946" s="8">
        <f>AC946/AB946</f>
        <v>2.1726707863983535E-2</v>
      </c>
      <c r="AJ946" s="7"/>
      <c r="AK946" s="7"/>
      <c r="AL946" s="7"/>
      <c r="AM946" s="4">
        <v>38.165287738980133</v>
      </c>
      <c r="AN946" s="4"/>
      <c r="AO946" s="4"/>
      <c r="AP946" s="4"/>
      <c r="AQ946" s="4">
        <v>36.5661012114019</v>
      </c>
      <c r="AR946" s="4"/>
      <c r="AS946" s="4"/>
      <c r="AT946" s="4"/>
      <c r="AU946" s="4"/>
      <c r="AV946" s="4"/>
      <c r="AW946" s="4"/>
      <c r="AX946" s="4">
        <v>0</v>
      </c>
      <c r="AY946" s="4">
        <v>0</v>
      </c>
      <c r="AZ946" s="4">
        <v>74.731388950382026</v>
      </c>
      <c r="BA946" s="7"/>
      <c r="BB946" s="4"/>
      <c r="BC946" s="4">
        <f>U946+AB946+AZ946</f>
        <v>548.39937919233034</v>
      </c>
      <c r="BD946" s="4"/>
      <c r="BE946" s="7">
        <f>AZ946/BC946</f>
        <v>0.13627183360499906</v>
      </c>
      <c r="BF946" s="7"/>
      <c r="BG946" s="6"/>
      <c r="BH946" s="4"/>
      <c r="BI946" s="4"/>
      <c r="BJ946" s="4"/>
      <c r="BK946" s="4"/>
      <c r="BL946" s="6"/>
      <c r="BM946" s="6"/>
      <c r="BN946" s="6"/>
      <c r="BO946" s="6"/>
      <c r="BP946" s="7">
        <f>U946/BC946</f>
        <v>0.46975727109372994</v>
      </c>
      <c r="BQ946" s="7">
        <f>AB946/BC946</f>
        <v>0.393970895301271</v>
      </c>
      <c r="BR946" s="7">
        <f>AZ946/BC946</f>
        <v>0.13627183360499906</v>
      </c>
      <c r="BS946" s="4">
        <f>BT946+BU946+BV946+CA946</f>
        <v>307.15236722846555</v>
      </c>
      <c r="BT946" s="4">
        <v>279.193283000159</v>
      </c>
      <c r="BU946" s="4">
        <v>27.959084228306576</v>
      </c>
      <c r="BV946" s="4">
        <v>0</v>
      </c>
      <c r="BW946" s="4"/>
      <c r="BX946" s="4"/>
      <c r="BY946" s="4"/>
      <c r="BZ946" s="4"/>
      <c r="CA946" s="4">
        <v>0</v>
      </c>
      <c r="CB946" s="4"/>
      <c r="CC946" s="7"/>
      <c r="CD946" s="4"/>
      <c r="CE946" s="4"/>
      <c r="CF946" s="7"/>
      <c r="CG946" s="4"/>
      <c r="CH946" s="4"/>
      <c r="CI946" s="4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</row>
    <row r="947" spans="1:158" x14ac:dyDescent="0.25">
      <c r="A947" t="s">
        <v>104</v>
      </c>
      <c r="C947" s="5">
        <v>40217</v>
      </c>
      <c r="D947" s="4"/>
      <c r="E947" s="5"/>
      <c r="F947" s="4">
        <v>69</v>
      </c>
      <c r="G947" t="s">
        <v>78</v>
      </c>
      <c r="H947" s="6">
        <v>6.9</v>
      </c>
      <c r="I947">
        <v>750</v>
      </c>
      <c r="J947" s="4">
        <f>1000000/H947/I947</f>
        <v>193.23671497584542</v>
      </c>
      <c r="K947" s="4"/>
      <c r="L947" s="7"/>
      <c r="M947" s="6">
        <v>19.55</v>
      </c>
      <c r="N947" s="6"/>
      <c r="O947" s="6"/>
      <c r="P947" s="7"/>
      <c r="Q947" s="7"/>
      <c r="R947" s="7"/>
      <c r="S947" s="7"/>
      <c r="T947" s="7"/>
      <c r="U947" s="4"/>
      <c r="V947" s="7"/>
      <c r="W947" s="7"/>
      <c r="X947" s="7"/>
      <c r="Y947" s="7"/>
      <c r="Z947" s="7"/>
      <c r="AA947" s="7"/>
      <c r="AB947" s="4"/>
      <c r="AC947" s="7"/>
      <c r="AD947" s="7"/>
      <c r="AE947" s="7"/>
      <c r="AF947" s="7"/>
      <c r="AG947" s="7"/>
      <c r="AH947" s="7"/>
      <c r="AI947" s="8"/>
      <c r="AJ947" s="7"/>
      <c r="AK947" s="7"/>
      <c r="AL947" s="7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7"/>
      <c r="BB947" s="4"/>
      <c r="BC947" s="4"/>
      <c r="BD947" s="4"/>
      <c r="BE947" s="7"/>
      <c r="BF947" s="7"/>
      <c r="BG947" s="6"/>
      <c r="BH947" s="4"/>
      <c r="BI947" s="4"/>
      <c r="BJ947" s="4"/>
      <c r="BK947" s="4"/>
      <c r="BL947" s="6"/>
      <c r="BM947" s="6"/>
      <c r="BN947" s="6"/>
      <c r="BO947" s="6"/>
      <c r="BP947" s="6"/>
      <c r="BQ947" s="6"/>
      <c r="BR947" s="6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7"/>
      <c r="CD947" s="4"/>
      <c r="CE947" s="4"/>
      <c r="CF947" s="7"/>
      <c r="CG947" s="4"/>
      <c r="CH947" s="4"/>
      <c r="CI947" s="4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</row>
    <row r="948" spans="1:158" x14ac:dyDescent="0.25">
      <c r="A948" t="s">
        <v>104</v>
      </c>
      <c r="C948" s="5">
        <v>40225</v>
      </c>
      <c r="D948" s="4"/>
      <c r="E948" s="5"/>
      <c r="F948" s="4">
        <v>77</v>
      </c>
      <c r="G948" t="s">
        <v>78</v>
      </c>
      <c r="H948" s="6">
        <v>6.9</v>
      </c>
      <c r="I948">
        <v>750</v>
      </c>
      <c r="J948" s="4">
        <f>1000000/H948/I948</f>
        <v>193.23671497584542</v>
      </c>
      <c r="K948" s="4"/>
      <c r="L948" s="7"/>
      <c r="M948" s="6">
        <v>22.55</v>
      </c>
      <c r="N948" s="6"/>
      <c r="O948" s="6"/>
      <c r="P948" s="7"/>
      <c r="Q948" s="7"/>
      <c r="R948" s="7"/>
      <c r="S948" s="7"/>
      <c r="T948" s="7"/>
      <c r="U948" s="4"/>
      <c r="V948" s="7"/>
      <c r="W948" s="7"/>
      <c r="X948" s="7"/>
      <c r="Y948" s="7"/>
      <c r="Z948" s="7"/>
      <c r="AA948" s="7"/>
      <c r="AB948" s="4"/>
      <c r="AC948" s="7"/>
      <c r="AD948" s="7"/>
      <c r="AE948" s="7"/>
      <c r="AF948" s="7"/>
      <c r="AG948" s="7"/>
      <c r="AH948" s="7"/>
      <c r="AI948" s="8"/>
      <c r="AJ948" s="7"/>
      <c r="AK948" s="7"/>
      <c r="AL948" s="7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7"/>
      <c r="BB948" s="4"/>
      <c r="BC948" s="4"/>
      <c r="BD948" s="4"/>
      <c r="BE948" s="7"/>
      <c r="BF948" s="7"/>
      <c r="BG948" s="6"/>
      <c r="BH948" s="4"/>
      <c r="BI948" s="4"/>
      <c r="BJ948" s="4"/>
      <c r="BK948" s="4"/>
      <c r="BL948" s="6"/>
      <c r="BM948" s="6"/>
      <c r="BN948" s="6"/>
      <c r="BO948" s="6"/>
      <c r="BP948" s="6"/>
      <c r="BQ948" s="6"/>
      <c r="BR948" s="6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7"/>
      <c r="CD948" s="4"/>
      <c r="CE948" s="4"/>
      <c r="CF948" s="7"/>
      <c r="CG948" s="4"/>
      <c r="CH948" s="4"/>
      <c r="CI948" s="4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</row>
    <row r="949" spans="1:158" x14ac:dyDescent="0.25">
      <c r="A949" t="s">
        <v>104</v>
      </c>
      <c r="C949" s="5">
        <v>40226</v>
      </c>
      <c r="D949" s="4"/>
      <c r="E949" s="5"/>
      <c r="F949" s="4">
        <v>78</v>
      </c>
      <c r="G949" t="s">
        <v>78</v>
      </c>
      <c r="H949" s="6">
        <v>6.9</v>
      </c>
      <c r="I949">
        <v>750</v>
      </c>
      <c r="J949" s="4">
        <f>1000000/H949/I949</f>
        <v>193.23671497584542</v>
      </c>
      <c r="K949" s="4"/>
      <c r="L949" s="7"/>
      <c r="M949" s="7"/>
      <c r="N949" s="7"/>
      <c r="O949" s="7"/>
      <c r="P949" s="7"/>
      <c r="Q949" s="7"/>
      <c r="R949" s="7"/>
      <c r="S949" s="7"/>
      <c r="T949" s="7"/>
      <c r="U949" s="4">
        <v>370.78367575367309</v>
      </c>
      <c r="V949" s="7"/>
      <c r="W949" s="7"/>
      <c r="X949" s="7"/>
      <c r="Y949" s="7"/>
      <c r="Z949" s="7"/>
      <c r="AA949" s="7"/>
      <c r="AB949" s="4">
        <v>263.69101831261219</v>
      </c>
      <c r="AC949" s="7">
        <v>4.5332277383594146</v>
      </c>
      <c r="AD949" s="7"/>
      <c r="AE949" s="7"/>
      <c r="AF949" s="7"/>
      <c r="AG949" s="7"/>
      <c r="AH949" s="7"/>
      <c r="AI949" s="8">
        <f>AC949/AB949</f>
        <v>1.7191437794764636E-2</v>
      </c>
      <c r="AJ949" s="7"/>
      <c r="AK949" s="7"/>
      <c r="AL949" s="7"/>
      <c r="AM949" s="4">
        <v>6.4179185330856843</v>
      </c>
      <c r="AN949" s="4"/>
      <c r="AO949" s="4"/>
      <c r="AP949" s="4"/>
      <c r="AQ949" s="4">
        <v>187.18582702486361</v>
      </c>
      <c r="AR949" s="4"/>
      <c r="AS949" s="4"/>
      <c r="AT949" s="4"/>
      <c r="AU949" s="4"/>
      <c r="AV949" s="4"/>
      <c r="AW949" s="4"/>
      <c r="AX949" s="4">
        <v>0</v>
      </c>
      <c r="AY949" s="4">
        <v>0</v>
      </c>
      <c r="AZ949" s="4">
        <v>193.60374555794928</v>
      </c>
      <c r="BA949" s="7"/>
      <c r="BB949" s="4"/>
      <c r="BC949" s="4">
        <f>U949+AB949+AZ949</f>
        <v>828.07843962423465</v>
      </c>
      <c r="BD949" s="4"/>
      <c r="BE949" s="7">
        <f>AZ949/BC949</f>
        <v>0.23379880008203421</v>
      </c>
      <c r="BF949" s="7"/>
      <c r="BG949" s="6"/>
      <c r="BH949" s="4"/>
      <c r="BI949" s="4"/>
      <c r="BJ949" s="4"/>
      <c r="BK949" s="4"/>
      <c r="BL949" s="6"/>
      <c r="BM949" s="6"/>
      <c r="BN949" s="6"/>
      <c r="BO949" s="6"/>
      <c r="BP949" s="7">
        <f>U949/BC949</f>
        <v>0.44776395328192253</v>
      </c>
      <c r="BQ949" s="7">
        <f>AB949/BC949</f>
        <v>0.31843724663604317</v>
      </c>
      <c r="BR949" s="7">
        <f>AZ949/BC949</f>
        <v>0.23379880008203421</v>
      </c>
      <c r="BS949" s="4">
        <f>BT949+BU949+BV949+CA949</f>
        <v>225.62097333240109</v>
      </c>
      <c r="BT949" s="4">
        <v>135.17091324743879</v>
      </c>
      <c r="BU949" s="4">
        <v>90.450060084962317</v>
      </c>
      <c r="BV949" s="4">
        <v>0</v>
      </c>
      <c r="BW949" s="4"/>
      <c r="BX949" s="4"/>
      <c r="BY949" s="4"/>
      <c r="BZ949" s="4"/>
      <c r="CA949" s="4">
        <v>0</v>
      </c>
      <c r="CB949" s="4"/>
      <c r="CC949" s="7"/>
      <c r="CD949" s="4"/>
      <c r="CE949" s="4"/>
      <c r="CF949" s="7"/>
      <c r="CG949" s="4"/>
      <c r="CH949" s="4"/>
      <c r="CI949" s="4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</row>
    <row r="950" spans="1:158" x14ac:dyDescent="0.25">
      <c r="A950" t="s">
        <v>104</v>
      </c>
      <c r="C950" s="5">
        <v>40233</v>
      </c>
      <c r="D950" s="4"/>
      <c r="E950" s="5"/>
      <c r="F950" s="4">
        <v>85</v>
      </c>
      <c r="G950" t="s">
        <v>78</v>
      </c>
      <c r="H950" s="6">
        <v>6.9</v>
      </c>
      <c r="I950">
        <v>750</v>
      </c>
      <c r="J950" s="4">
        <f>1000000/H950/I950</f>
        <v>193.23671497584542</v>
      </c>
      <c r="K950" s="4"/>
      <c r="L950" s="7"/>
      <c r="M950" s="6">
        <v>23.5</v>
      </c>
      <c r="N950" s="6"/>
      <c r="O950" s="6"/>
      <c r="P950" s="7"/>
      <c r="Q950" s="7"/>
      <c r="R950" s="7"/>
      <c r="S950" s="7"/>
      <c r="T950" s="7"/>
      <c r="U950" s="4"/>
      <c r="V950" s="7"/>
      <c r="W950" s="7"/>
      <c r="X950" s="7"/>
      <c r="Y950" s="7"/>
      <c r="Z950" s="7"/>
      <c r="AA950" s="7"/>
      <c r="AB950" s="4"/>
      <c r="AC950" s="7"/>
      <c r="AD950" s="7"/>
      <c r="AE950" s="7"/>
      <c r="AF950" s="7"/>
      <c r="AG950" s="7"/>
      <c r="AH950" s="7"/>
      <c r="AI950" s="8"/>
      <c r="AJ950" s="7"/>
      <c r="AK950" s="7"/>
      <c r="AL950" s="7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7"/>
      <c r="BB950" s="4"/>
      <c r="BC950" s="4"/>
      <c r="BD950" s="4"/>
      <c r="BE950" s="7"/>
      <c r="BF950" s="7"/>
      <c r="BG950" s="6"/>
      <c r="BH950" s="4"/>
      <c r="BI950" s="4"/>
      <c r="BJ950" s="4"/>
      <c r="BK950" s="4"/>
      <c r="BL950" s="6"/>
      <c r="BM950" s="6"/>
      <c r="BN950" s="6"/>
      <c r="BO950" s="6"/>
      <c r="BP950" s="6"/>
      <c r="BQ950" s="6"/>
      <c r="BR950" s="6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7"/>
      <c r="CD950" s="4"/>
      <c r="CE950" s="4"/>
      <c r="CF950" s="7"/>
      <c r="CG950" s="4"/>
      <c r="CH950" s="4"/>
      <c r="CI950" s="4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</row>
    <row r="951" spans="1:158" x14ac:dyDescent="0.25">
      <c r="A951" t="s">
        <v>104</v>
      </c>
      <c r="C951" s="5">
        <v>40240</v>
      </c>
      <c r="D951" s="4">
        <v>6</v>
      </c>
      <c r="E951" s="5" t="s">
        <v>183</v>
      </c>
      <c r="F951" s="4">
        <v>92</v>
      </c>
      <c r="G951" t="s">
        <v>78</v>
      </c>
      <c r="H951" s="6">
        <v>6.9</v>
      </c>
      <c r="I951">
        <v>750</v>
      </c>
      <c r="J951" s="4">
        <f>1000000/H951/I951</f>
        <v>193.23671497584542</v>
      </c>
      <c r="K951" s="4"/>
      <c r="L951" s="7"/>
      <c r="M951" s="7"/>
      <c r="N951" s="7"/>
      <c r="O951" s="7"/>
      <c r="P951" s="7"/>
      <c r="Q951" s="7"/>
      <c r="R951" s="7"/>
      <c r="S951" s="7"/>
      <c r="T951" s="7"/>
      <c r="U951" s="4"/>
      <c r="V951" s="7"/>
      <c r="W951" s="7"/>
      <c r="X951" s="7"/>
      <c r="Y951" s="7"/>
      <c r="Z951" s="7"/>
      <c r="AA951" s="7"/>
      <c r="AB951" s="4"/>
      <c r="AC951" s="7"/>
      <c r="AD951" s="7"/>
      <c r="AE951" s="7"/>
      <c r="AF951" s="7"/>
      <c r="AG951" s="7"/>
      <c r="AH951" s="7"/>
      <c r="AI951" s="8"/>
      <c r="AJ951" s="7"/>
      <c r="AK951" s="7"/>
      <c r="AL951" s="7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7"/>
      <c r="BB951" s="4"/>
      <c r="BC951" s="4"/>
      <c r="BD951" s="4"/>
      <c r="BE951" s="7"/>
      <c r="BF951" s="7"/>
      <c r="BG951" s="6"/>
      <c r="BH951" s="4"/>
      <c r="BI951" s="4"/>
      <c r="BJ951" s="4"/>
      <c r="BK951" s="4"/>
      <c r="BL951" s="6"/>
      <c r="BM951" s="6"/>
      <c r="BN951" s="6"/>
      <c r="BO951" s="6"/>
      <c r="BP951" s="6"/>
      <c r="BQ951" s="6"/>
      <c r="BR951" s="6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7"/>
      <c r="CD951" s="4"/>
      <c r="CE951" s="4"/>
      <c r="CF951" s="7"/>
      <c r="CG951" s="4"/>
      <c r="CH951" s="4"/>
      <c r="CI951" s="4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</row>
    <row r="952" spans="1:158" x14ac:dyDescent="0.25">
      <c r="A952" t="s">
        <v>104</v>
      </c>
      <c r="C952" s="5">
        <v>40246</v>
      </c>
      <c r="D952" s="4">
        <v>7</v>
      </c>
      <c r="E952" t="s">
        <v>166</v>
      </c>
      <c r="F952" s="4">
        <v>98</v>
      </c>
      <c r="G952" t="s">
        <v>78</v>
      </c>
      <c r="H952" s="6">
        <v>6.9</v>
      </c>
      <c r="I952">
        <v>750</v>
      </c>
      <c r="J952" s="4">
        <f>1000000/H952/I952</f>
        <v>193.23671497584542</v>
      </c>
      <c r="K952" s="4"/>
      <c r="L952" s="7"/>
      <c r="M952" s="7"/>
      <c r="N952" s="7"/>
      <c r="O952" s="7"/>
      <c r="P952" s="7"/>
      <c r="Q952" s="7"/>
      <c r="R952" s="7"/>
      <c r="S952" s="7"/>
      <c r="T952" s="7"/>
      <c r="U952" s="4"/>
      <c r="V952" s="7"/>
      <c r="W952" s="7"/>
      <c r="X952" s="7"/>
      <c r="Y952" s="7"/>
      <c r="Z952" s="7"/>
      <c r="AA952" s="7"/>
      <c r="AB952" s="4"/>
      <c r="AC952" s="7"/>
      <c r="AD952" s="7"/>
      <c r="AE952" s="7"/>
      <c r="AF952" s="7"/>
      <c r="AG952" s="7"/>
      <c r="AH952" s="7"/>
      <c r="AI952" s="8"/>
      <c r="AJ952" s="7"/>
      <c r="AK952" s="7"/>
      <c r="AL952" s="7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7"/>
      <c r="BB952" s="4"/>
      <c r="BC952" s="4"/>
      <c r="BD952" s="4"/>
      <c r="BE952" s="7"/>
      <c r="BF952" s="7"/>
      <c r="BG952" s="6"/>
      <c r="BH952" s="4"/>
      <c r="BI952" s="4"/>
      <c r="BJ952" s="4"/>
      <c r="BK952" s="4"/>
      <c r="BL952" s="6"/>
      <c r="BM952" s="6"/>
      <c r="BN952" s="6"/>
      <c r="BO952" s="6"/>
      <c r="BP952" s="6"/>
      <c r="BQ952" s="6"/>
      <c r="BR952" s="6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7"/>
      <c r="CD952" s="4"/>
      <c r="CE952" s="4"/>
      <c r="CF952" s="7"/>
      <c r="CG952" s="4"/>
      <c r="CH952" s="4"/>
      <c r="CI952" s="4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</row>
    <row r="953" spans="1:158" x14ac:dyDescent="0.25">
      <c r="A953" t="s">
        <v>104</v>
      </c>
      <c r="C953" s="5">
        <v>40247</v>
      </c>
      <c r="D953" s="4"/>
      <c r="E953" s="5"/>
      <c r="F953" s="4">
        <v>99</v>
      </c>
      <c r="G953" t="s">
        <v>78</v>
      </c>
      <c r="H953" s="6">
        <v>6.9</v>
      </c>
      <c r="I953">
        <v>750</v>
      </c>
      <c r="J953" s="4">
        <f>1000000/H953/I953</f>
        <v>193.23671497584542</v>
      </c>
      <c r="K953" s="4"/>
      <c r="L953" s="7"/>
      <c r="M953" s="6">
        <v>26.3</v>
      </c>
      <c r="N953" s="6"/>
      <c r="O953" s="6"/>
      <c r="P953" s="7"/>
      <c r="Q953" s="7"/>
      <c r="R953" s="7"/>
      <c r="S953" s="7"/>
      <c r="T953" s="7"/>
      <c r="U953" s="4">
        <v>449.86299788575752</v>
      </c>
      <c r="V953" s="7"/>
      <c r="W953" s="7"/>
      <c r="X953" s="7"/>
      <c r="Y953" s="7"/>
      <c r="Z953" s="7"/>
      <c r="AA953" s="7"/>
      <c r="AB953" s="4">
        <v>209.98806331657056</v>
      </c>
      <c r="AC953" s="7">
        <v>2.8379478874665502</v>
      </c>
      <c r="AD953" s="7"/>
      <c r="AE953" s="7"/>
      <c r="AF953" s="7"/>
      <c r="AG953" s="7"/>
      <c r="AH953" s="7"/>
      <c r="AI953" s="8">
        <f>AC953/AB953</f>
        <v>1.3514805759164323E-2</v>
      </c>
      <c r="AJ953" s="7"/>
      <c r="AK953" s="7"/>
      <c r="AL953" s="7"/>
      <c r="AM953" s="4">
        <v>4.6555478285551013</v>
      </c>
      <c r="AN953" s="4"/>
      <c r="AO953" s="4"/>
      <c r="AP953" s="4"/>
      <c r="AQ953" s="4">
        <v>274.66877957517886</v>
      </c>
      <c r="AR953" s="4"/>
      <c r="AS953" s="4"/>
      <c r="AT953" s="4"/>
      <c r="AU953" s="4"/>
      <c r="AV953" s="4"/>
      <c r="AW953" s="4"/>
      <c r="AX953" s="4">
        <v>5.2519456797258979</v>
      </c>
      <c r="AY953" s="4">
        <v>0</v>
      </c>
      <c r="AZ953" s="4">
        <v>284.57627308345985</v>
      </c>
      <c r="BA953" s="7"/>
      <c r="BB953" s="4"/>
      <c r="BC953" s="4">
        <f>U953+AB953+AZ953</f>
        <v>944.42733428578799</v>
      </c>
      <c r="BD953" s="4"/>
      <c r="BE953" s="7">
        <f>AZ953/BC953</f>
        <v>0.30132151278601788</v>
      </c>
      <c r="BF953" s="7"/>
      <c r="BG953" s="6"/>
      <c r="BH953" s="4"/>
      <c r="BI953" s="4"/>
      <c r="BJ953" s="4"/>
      <c r="BK953" s="4"/>
      <c r="BL953" s="6"/>
      <c r="BM953" s="6"/>
      <c r="BN953" s="6"/>
      <c r="BO953" s="6"/>
      <c r="BP953" s="7">
        <f>U953/BC953</f>
        <v>0.47633415674691487</v>
      </c>
      <c r="BQ953" s="7">
        <f>AB953/BC953</f>
        <v>0.22234433046706717</v>
      </c>
      <c r="BR953" s="7">
        <f>AZ953/BC953</f>
        <v>0.30132151278601788</v>
      </c>
      <c r="BS953" s="4">
        <f>BT953+BU953+BV953+CA953</f>
        <v>173.97819739504891</v>
      </c>
      <c r="BT953" s="4">
        <v>57.750822872893821</v>
      </c>
      <c r="BU953" s="4">
        <v>91.511504564308808</v>
      </c>
      <c r="BV953" s="4">
        <v>0</v>
      </c>
      <c r="BW953" s="4"/>
      <c r="BX953" s="4"/>
      <c r="BY953" s="4"/>
      <c r="BZ953" s="4"/>
      <c r="CA953" s="4">
        <v>24.71586995784628</v>
      </c>
      <c r="CB953" s="4"/>
      <c r="CC953" s="7"/>
      <c r="CD953" s="4"/>
      <c r="CE953" s="4"/>
      <c r="CF953" s="7"/>
      <c r="CG953" s="4"/>
      <c r="CH953" s="4"/>
      <c r="CI953" s="4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</row>
    <row r="954" spans="1:158" x14ac:dyDescent="0.25">
      <c r="A954" t="s">
        <v>104</v>
      </c>
      <c r="C954" s="5">
        <v>40262</v>
      </c>
      <c r="D954" s="4"/>
      <c r="E954" s="5"/>
      <c r="F954" s="4">
        <v>114</v>
      </c>
      <c r="G954" t="s">
        <v>78</v>
      </c>
      <c r="H954" s="6">
        <v>6.9</v>
      </c>
      <c r="I954">
        <v>750</v>
      </c>
      <c r="J954" s="4">
        <f>1000000/H954/I954</f>
        <v>193.23671497584542</v>
      </c>
      <c r="K954" s="4"/>
      <c r="L954" s="7"/>
      <c r="M954" s="6">
        <v>28.3</v>
      </c>
      <c r="N954" s="6"/>
      <c r="O954" s="6"/>
      <c r="P954" s="7"/>
      <c r="Q954" s="7"/>
      <c r="R954" s="7"/>
      <c r="S954" s="7"/>
      <c r="T954" s="7"/>
      <c r="U954" s="4"/>
      <c r="V954" s="7"/>
      <c r="W954" s="7"/>
      <c r="X954" s="7"/>
      <c r="Y954" s="7"/>
      <c r="Z954" s="7"/>
      <c r="AA954" s="7"/>
      <c r="AB954" s="4"/>
      <c r="AC954" s="7"/>
      <c r="AD954" s="7"/>
      <c r="AE954" s="7"/>
      <c r="AF954" s="7"/>
      <c r="AG954" s="7"/>
      <c r="AH954" s="7"/>
      <c r="AI954" s="8"/>
      <c r="AJ954" s="7"/>
      <c r="AK954" s="7"/>
      <c r="AL954" s="7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7"/>
      <c r="BB954" s="4"/>
      <c r="BC954" s="4"/>
      <c r="BD954" s="4"/>
      <c r="BE954" s="7"/>
      <c r="BF954" s="7"/>
      <c r="BG954" s="6"/>
      <c r="BH954" s="4"/>
      <c r="BI954" s="4"/>
      <c r="BJ954" s="4"/>
      <c r="BK954" s="4"/>
      <c r="BL954" s="6"/>
      <c r="BM954" s="6"/>
      <c r="BN954" s="6"/>
      <c r="BO954" s="6"/>
      <c r="BP954" s="6"/>
      <c r="BQ954" s="6"/>
      <c r="BR954" s="6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7"/>
      <c r="CD954" s="4"/>
      <c r="CE954" s="4"/>
      <c r="CF954" s="7"/>
      <c r="CG954" s="4"/>
      <c r="CH954" s="4"/>
      <c r="CI954" s="4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</row>
    <row r="955" spans="1:158" x14ac:dyDescent="0.25">
      <c r="A955" t="s">
        <v>104</v>
      </c>
      <c r="C955" s="5">
        <v>40263</v>
      </c>
      <c r="D955" s="4"/>
      <c r="E955" s="5"/>
      <c r="F955" s="4">
        <v>115</v>
      </c>
      <c r="G955" t="s">
        <v>78</v>
      </c>
      <c r="H955" s="6">
        <v>6.9</v>
      </c>
      <c r="I955">
        <v>750</v>
      </c>
      <c r="J955" s="4">
        <f>1000000/H955/I955</f>
        <v>193.23671497584542</v>
      </c>
      <c r="K955" s="4"/>
      <c r="L955" s="7"/>
      <c r="M955" s="7"/>
      <c r="N955" s="7"/>
      <c r="O955" s="7"/>
      <c r="P955" s="7"/>
      <c r="Q955" s="7"/>
      <c r="R955" s="7"/>
      <c r="S955" s="7"/>
      <c r="T955" s="7"/>
      <c r="U955" s="4"/>
      <c r="V955" s="7"/>
      <c r="W955" s="7"/>
      <c r="X955" s="7"/>
      <c r="Y955" s="7"/>
      <c r="Z955" s="7"/>
      <c r="AA955" s="7"/>
      <c r="AB955" s="4"/>
      <c r="AC955" s="7"/>
      <c r="AD955" s="7"/>
      <c r="AE955" s="7"/>
      <c r="AF955" s="7"/>
      <c r="AG955" s="7"/>
      <c r="AH955" s="7"/>
      <c r="AI955" s="8"/>
      <c r="AJ955" s="7"/>
      <c r="AK955" s="7"/>
      <c r="AL955" s="7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7"/>
      <c r="BB955" s="4"/>
      <c r="BC955" s="4"/>
      <c r="BD955" s="4"/>
      <c r="BE955" s="7"/>
      <c r="BF955" s="7"/>
      <c r="BG955" s="6"/>
      <c r="BH955" s="4"/>
      <c r="BI955" s="4"/>
      <c r="BJ955" s="4"/>
      <c r="BK955" s="4"/>
      <c r="BL955" s="6"/>
      <c r="BM955" s="6"/>
      <c r="BN955" s="6"/>
      <c r="BO955" s="6"/>
      <c r="BP955" s="6"/>
      <c r="BQ955" s="6"/>
      <c r="BR955" s="6"/>
      <c r="BS955" s="4"/>
      <c r="BT955" s="4"/>
      <c r="BU955" s="4"/>
      <c r="BV955" s="4"/>
      <c r="BW955" s="4"/>
      <c r="BX955" s="4"/>
      <c r="BY955" s="4"/>
      <c r="BZ955" s="4"/>
      <c r="CA955" s="4"/>
      <c r="CB955" s="4">
        <v>3.5896010604181816</v>
      </c>
      <c r="CC955" s="7">
        <v>4.7971428571428572</v>
      </c>
      <c r="CD955" s="4"/>
      <c r="CE955" s="4"/>
      <c r="CF955" s="7"/>
      <c r="CG955" s="4"/>
      <c r="CH955" s="4"/>
      <c r="CI955" s="4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</row>
    <row r="956" spans="1:158" x14ac:dyDescent="0.25">
      <c r="A956" t="s">
        <v>104</v>
      </c>
      <c r="C956" s="5">
        <v>40269</v>
      </c>
      <c r="D956" s="4"/>
      <c r="E956" s="5"/>
      <c r="F956" s="4">
        <v>121</v>
      </c>
      <c r="G956" t="s">
        <v>78</v>
      </c>
      <c r="H956" s="6">
        <v>6.9</v>
      </c>
      <c r="I956">
        <v>750</v>
      </c>
      <c r="J956" s="4">
        <f>1000000/H956/I956</f>
        <v>193.23671497584542</v>
      </c>
      <c r="K956" s="4"/>
      <c r="L956" s="7"/>
      <c r="M956" s="7"/>
      <c r="N956" s="7"/>
      <c r="O956" s="7"/>
      <c r="P956" s="7"/>
      <c r="Q956" s="7"/>
      <c r="R956" s="7"/>
      <c r="S956" s="7"/>
      <c r="T956" s="7"/>
      <c r="U956" s="4"/>
      <c r="V956" s="7"/>
      <c r="W956" s="7"/>
      <c r="X956" s="7"/>
      <c r="Y956" s="7"/>
      <c r="Z956" s="7"/>
      <c r="AA956" s="7"/>
      <c r="AB956" s="4"/>
      <c r="AC956" s="7"/>
      <c r="AD956" s="7"/>
      <c r="AE956" s="7"/>
      <c r="AF956" s="7"/>
      <c r="AG956" s="7"/>
      <c r="AH956" s="7"/>
      <c r="AI956" s="8"/>
      <c r="AJ956" s="7"/>
      <c r="AK956" s="7"/>
      <c r="AL956" s="7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7"/>
      <c r="BB956" s="4"/>
      <c r="BC956" s="4"/>
      <c r="BD956" s="4"/>
      <c r="BE956" s="7"/>
      <c r="BF956" s="7"/>
      <c r="BG956" s="6"/>
      <c r="BH956" s="4"/>
      <c r="BI956" s="4"/>
      <c r="BJ956" s="4"/>
      <c r="BK956" s="4"/>
      <c r="BL956" s="6"/>
      <c r="BM956" s="6"/>
      <c r="BN956" s="6"/>
      <c r="BO956" s="6"/>
      <c r="BP956" s="6"/>
      <c r="BQ956" s="6"/>
      <c r="BR956" s="6"/>
      <c r="BS956" s="4"/>
      <c r="BT956" s="4"/>
      <c r="BU956" s="4"/>
      <c r="BV956" s="4"/>
      <c r="BW956" s="4"/>
      <c r="BX956" s="4"/>
      <c r="BY956" s="4"/>
      <c r="BZ956" s="4"/>
      <c r="CA956" s="4"/>
      <c r="CB956" s="4">
        <v>13.663573780305299</v>
      </c>
      <c r="CC956" s="7">
        <v>5.3545454545454545</v>
      </c>
      <c r="CD956" s="4"/>
      <c r="CE956" s="4"/>
      <c r="CF956" s="7"/>
      <c r="CG956" s="4"/>
      <c r="CH956" s="4"/>
      <c r="CI956" s="4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</row>
    <row r="957" spans="1:158" x14ac:dyDescent="0.25">
      <c r="A957" t="s">
        <v>104</v>
      </c>
      <c r="C957" s="5">
        <v>40277</v>
      </c>
      <c r="D957" s="4"/>
      <c r="E957" s="5"/>
      <c r="F957" s="4">
        <v>129</v>
      </c>
      <c r="G957" t="s">
        <v>78</v>
      </c>
      <c r="H957" s="6">
        <v>6.9</v>
      </c>
      <c r="I957">
        <v>750</v>
      </c>
      <c r="J957" s="4">
        <f>1000000/H957/I957</f>
        <v>193.23671497584542</v>
      </c>
      <c r="K957" s="4"/>
      <c r="L957" s="7"/>
      <c r="M957" s="7"/>
      <c r="N957" s="7"/>
      <c r="O957" s="7"/>
      <c r="P957" s="7"/>
      <c r="Q957" s="7"/>
      <c r="R957" s="7"/>
      <c r="S957" s="7"/>
      <c r="T957" s="7"/>
      <c r="U957" s="4"/>
      <c r="V957" s="7"/>
      <c r="W957" s="7"/>
      <c r="X957" s="7"/>
      <c r="Y957" s="7"/>
      <c r="Z957" s="7"/>
      <c r="AA957" s="7"/>
      <c r="AB957" s="4"/>
      <c r="AC957" s="7"/>
      <c r="AD957" s="7"/>
      <c r="AE957" s="7"/>
      <c r="AF957" s="7"/>
      <c r="AG957" s="7"/>
      <c r="AH957" s="7"/>
      <c r="AI957" s="8"/>
      <c r="AJ957" s="7"/>
      <c r="AK957" s="7"/>
      <c r="AL957" s="7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7"/>
      <c r="BB957" s="4"/>
      <c r="BC957" s="4"/>
      <c r="BD957" s="4"/>
      <c r="BE957" s="7"/>
      <c r="BF957" s="7"/>
      <c r="BG957" s="6"/>
      <c r="BH957" s="4"/>
      <c r="BI957" s="4"/>
      <c r="BJ957" s="4"/>
      <c r="BK957" s="4"/>
      <c r="BL957" s="6"/>
      <c r="BM957" s="6"/>
      <c r="BN957" s="6"/>
      <c r="BO957" s="6"/>
      <c r="BP957" s="6"/>
      <c r="BQ957" s="6"/>
      <c r="BR957" s="6"/>
      <c r="BS957" s="4"/>
      <c r="BT957" s="4"/>
      <c r="BU957" s="4"/>
      <c r="BV957" s="4"/>
      <c r="BW957" s="4"/>
      <c r="BX957" s="4"/>
      <c r="BY957" s="4"/>
      <c r="BZ957" s="4"/>
      <c r="CA957" s="4"/>
      <c r="CB957" s="4">
        <v>30.606747338264856</v>
      </c>
      <c r="CC957" s="7">
        <v>4.4774011299435026</v>
      </c>
      <c r="CD957" s="4"/>
      <c r="CE957" s="4"/>
      <c r="CF957" s="7"/>
      <c r="CG957" s="4"/>
      <c r="CH957" s="4"/>
      <c r="CI957" s="4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</row>
    <row r="958" spans="1:158" x14ac:dyDescent="0.25">
      <c r="A958" t="s">
        <v>104</v>
      </c>
      <c r="C958" s="5">
        <v>40283</v>
      </c>
      <c r="D958" s="4"/>
      <c r="E958" s="5"/>
      <c r="F958" s="4">
        <v>135</v>
      </c>
      <c r="G958" t="s">
        <v>78</v>
      </c>
      <c r="H958" s="6">
        <v>6.9</v>
      </c>
      <c r="I958">
        <v>750</v>
      </c>
      <c r="J958" s="4">
        <f>1000000/H958/I958</f>
        <v>193.23671497584542</v>
      </c>
      <c r="K958" s="4"/>
      <c r="L958" s="7"/>
      <c r="M958" s="7"/>
      <c r="N958" s="7"/>
      <c r="O958" s="7"/>
      <c r="P958" s="7"/>
      <c r="Q958" s="7"/>
      <c r="R958" s="7"/>
      <c r="S958" s="7"/>
      <c r="T958" s="7"/>
      <c r="U958" s="4">
        <v>612.81515443971125</v>
      </c>
      <c r="V958" s="7"/>
      <c r="W958" s="7"/>
      <c r="X958" s="7"/>
      <c r="Y958" s="7"/>
      <c r="Z958" s="7"/>
      <c r="AA958" s="7"/>
      <c r="AB958" s="4">
        <v>199.17793588879331</v>
      </c>
      <c r="AC958" s="7">
        <v>2.6398810577922758</v>
      </c>
      <c r="AD958" s="7"/>
      <c r="AE958" s="7"/>
      <c r="AF958" s="7"/>
      <c r="AG958" s="7"/>
      <c r="AH958" s="7"/>
      <c r="AI958" s="8">
        <f>AC958/AB958</f>
        <v>1.3253882996689935E-2</v>
      </c>
      <c r="AJ958" s="7"/>
      <c r="AK958" s="7"/>
      <c r="AL958" s="7"/>
      <c r="AM958" s="4">
        <v>0</v>
      </c>
      <c r="AN958" s="4"/>
      <c r="AO958" s="4"/>
      <c r="AP958" s="4"/>
      <c r="AQ958" s="4">
        <v>216.55404589131234</v>
      </c>
      <c r="AR958" s="4"/>
      <c r="AS958" s="4"/>
      <c r="AT958" s="4"/>
      <c r="AU958" s="4"/>
      <c r="AV958" s="4"/>
      <c r="AW958" s="4"/>
      <c r="AX958" s="4">
        <v>23.66980896204976</v>
      </c>
      <c r="AY958" s="4">
        <v>162.60693278956913</v>
      </c>
      <c r="AZ958" s="4">
        <v>402.83078764293123</v>
      </c>
      <c r="BA958" s="7"/>
      <c r="BB958" s="4"/>
      <c r="BC958" s="4">
        <f>U958+AB958+AZ958</f>
        <v>1214.8238779714356</v>
      </c>
      <c r="BD958" s="4"/>
      <c r="BE958" s="7">
        <f>AZ958/BC958</f>
        <v>0.33159604033762913</v>
      </c>
      <c r="BF958" s="7"/>
      <c r="BG958" s="6"/>
      <c r="BH958" s="4"/>
      <c r="BI958" s="4"/>
      <c r="BJ958" s="4"/>
      <c r="BK958" s="4"/>
      <c r="BL958" s="6"/>
      <c r="BM958" s="6"/>
      <c r="BN958" s="6"/>
      <c r="BO958" s="6"/>
      <c r="BP958" s="7">
        <f>U958/BC958</f>
        <v>0.504447735636392</v>
      </c>
      <c r="BQ958" s="7">
        <f>AB958/BC958</f>
        <v>0.16395622402597904</v>
      </c>
      <c r="BR958" s="7">
        <f>AZ958/BC958</f>
        <v>0.33159604033762913</v>
      </c>
      <c r="BS958" s="4">
        <f>BT958+BU958+BV958+CA958</f>
        <v>172.55536741977576</v>
      </c>
      <c r="BT958" s="4">
        <v>0</v>
      </c>
      <c r="BU958" s="4">
        <v>62.005530372130025</v>
      </c>
      <c r="BV958" s="4">
        <v>31.195794416095143</v>
      </c>
      <c r="BW958" s="4"/>
      <c r="BX958" s="4"/>
      <c r="BY958" s="4"/>
      <c r="BZ958" s="4"/>
      <c r="CA958" s="4">
        <v>79.354042631550598</v>
      </c>
      <c r="CB958" s="4"/>
      <c r="CC958" s="7"/>
      <c r="CD958" s="4"/>
      <c r="CE958" s="4"/>
      <c r="CF958" s="7"/>
      <c r="CG958" s="4"/>
      <c r="CH958" s="4"/>
      <c r="CI958" s="4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</row>
    <row r="959" spans="1:158" x14ac:dyDescent="0.25">
      <c r="A959" t="s">
        <v>104</v>
      </c>
      <c r="C959" s="5">
        <v>40284</v>
      </c>
      <c r="D959" s="4"/>
      <c r="E959" s="5"/>
      <c r="F959" s="4">
        <v>136</v>
      </c>
      <c r="G959" t="s">
        <v>78</v>
      </c>
      <c r="H959" s="6">
        <v>6.9</v>
      </c>
      <c r="I959">
        <v>750</v>
      </c>
      <c r="J959" s="4">
        <f>1000000/H959/I959</f>
        <v>193.23671497584542</v>
      </c>
      <c r="K959" s="4"/>
      <c r="L959" s="7"/>
      <c r="M959" s="7"/>
      <c r="N959" s="7"/>
      <c r="O959" s="7"/>
      <c r="P959" s="7"/>
      <c r="Q959" s="7"/>
      <c r="R959" s="7"/>
      <c r="S959" s="7"/>
      <c r="T959" s="7"/>
      <c r="U959" s="4"/>
      <c r="V959" s="7"/>
      <c r="W959" s="7"/>
      <c r="X959" s="7"/>
      <c r="Y959" s="7"/>
      <c r="Z959" s="7"/>
      <c r="AA959" s="7"/>
      <c r="AB959" s="4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7"/>
      <c r="BB959" s="4"/>
      <c r="BC959" s="4"/>
      <c r="BD959" s="4"/>
      <c r="BE959" s="7"/>
      <c r="BF959" s="7"/>
      <c r="BG959" s="6"/>
      <c r="BH959" s="4"/>
      <c r="BI959" s="4"/>
      <c r="BJ959" s="4"/>
      <c r="BK959" s="4"/>
      <c r="BL959" s="6"/>
      <c r="BM959" s="6"/>
      <c r="BN959" s="6"/>
      <c r="BO959" s="6"/>
      <c r="BP959" s="6"/>
      <c r="BQ959" s="6"/>
      <c r="BR959" s="6"/>
      <c r="BS959" s="4"/>
      <c r="BT959" s="4"/>
      <c r="BU959" s="4"/>
      <c r="BV959" s="4"/>
      <c r="BW959" s="4"/>
      <c r="BX959" s="4"/>
      <c r="BY959" s="4"/>
      <c r="BZ959" s="4"/>
      <c r="CA959" s="4"/>
      <c r="CB959" s="4">
        <v>33.518621456364656</v>
      </c>
      <c r="CC959" s="7">
        <v>4.8642857142857139</v>
      </c>
      <c r="CD959" s="4"/>
      <c r="CE959" s="4"/>
      <c r="CF959" s="7"/>
      <c r="CG959" s="4"/>
      <c r="CH959" s="4"/>
      <c r="CI959" s="4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</row>
    <row r="960" spans="1:158" x14ac:dyDescent="0.25">
      <c r="A960" t="s">
        <v>104</v>
      </c>
      <c r="C960" s="5">
        <v>40290</v>
      </c>
      <c r="D960" s="4"/>
      <c r="E960" s="5"/>
      <c r="F960" s="4">
        <v>142</v>
      </c>
      <c r="G960" t="s">
        <v>78</v>
      </c>
      <c r="H960" s="6">
        <v>6.9</v>
      </c>
      <c r="I960">
        <v>750</v>
      </c>
      <c r="J960" s="4">
        <f>1000000/H960/I960</f>
        <v>193.23671497584542</v>
      </c>
      <c r="K960" s="4"/>
      <c r="L960" s="7"/>
      <c r="M960" s="7"/>
      <c r="N960" s="7"/>
      <c r="O960" s="7"/>
      <c r="P960" s="7"/>
      <c r="Q960" s="7"/>
      <c r="R960" s="7"/>
      <c r="S960" s="7"/>
      <c r="T960" s="7"/>
      <c r="U960" s="4"/>
      <c r="V960" s="7"/>
      <c r="W960" s="7"/>
      <c r="X960" s="7"/>
      <c r="Y960" s="7"/>
      <c r="Z960" s="7"/>
      <c r="AA960" s="7"/>
      <c r="AB960" s="4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7"/>
      <c r="BB960" s="4"/>
      <c r="BC960" s="4"/>
      <c r="BD960" s="4"/>
      <c r="BE960" s="7"/>
      <c r="BF960" s="7"/>
      <c r="BG960" s="6"/>
      <c r="BH960" s="4"/>
      <c r="BI960" s="4"/>
      <c r="BJ960" s="4"/>
      <c r="BK960" s="4"/>
      <c r="BL960" s="6"/>
      <c r="BM960" s="6"/>
      <c r="BN960" s="6"/>
      <c r="BO960" s="6"/>
      <c r="BP960" s="6"/>
      <c r="BQ960" s="6"/>
      <c r="BR960" s="6"/>
      <c r="BS960" s="4"/>
      <c r="BT960" s="4"/>
      <c r="BU960" s="4"/>
      <c r="BV960" s="4"/>
      <c r="BW960" s="4"/>
      <c r="BX960" s="4"/>
      <c r="BY960" s="4"/>
      <c r="BZ960" s="4"/>
      <c r="CA960" s="4"/>
      <c r="CB960" s="4">
        <v>34.322486851669737</v>
      </c>
      <c r="CC960" s="7">
        <v>5.3714285714285719</v>
      </c>
      <c r="CD960" s="4"/>
      <c r="CE960" s="4"/>
      <c r="CF960" s="7"/>
      <c r="CG960" s="4"/>
      <c r="CH960" s="4"/>
      <c r="CI960" s="4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</row>
    <row r="961" spans="1:158" x14ac:dyDescent="0.25">
      <c r="A961" t="s">
        <v>104</v>
      </c>
      <c r="C961" s="5">
        <v>40298</v>
      </c>
      <c r="D961" s="4"/>
      <c r="E961" s="5"/>
      <c r="F961" s="4">
        <v>150</v>
      </c>
      <c r="G961" t="s">
        <v>78</v>
      </c>
      <c r="H961" s="6">
        <v>6.9</v>
      </c>
      <c r="I961">
        <v>750</v>
      </c>
      <c r="J961" s="4">
        <f>1000000/H961/I961</f>
        <v>193.23671497584542</v>
      </c>
      <c r="K961" s="4"/>
      <c r="L961" s="7"/>
      <c r="M961" s="7"/>
      <c r="N961" s="7"/>
      <c r="O961" s="7"/>
      <c r="P961" s="7"/>
      <c r="Q961" s="7"/>
      <c r="R961" s="7"/>
      <c r="S961" s="7"/>
      <c r="T961" s="7"/>
      <c r="U961" s="4"/>
      <c r="V961" s="7"/>
      <c r="W961" s="7"/>
      <c r="X961" s="7"/>
      <c r="Y961" s="7"/>
      <c r="Z961" s="7"/>
      <c r="AA961" s="7"/>
      <c r="AB961" s="4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7"/>
      <c r="BB961" s="4"/>
      <c r="BC961" s="4"/>
      <c r="BD961" s="4"/>
      <c r="BE961" s="7"/>
      <c r="BF961" s="7"/>
      <c r="BG961" s="6"/>
      <c r="BH961" s="4"/>
      <c r="BI961" s="4"/>
      <c r="BJ961" s="4"/>
      <c r="BK961" s="4"/>
      <c r="BL961" s="6"/>
      <c r="BM961" s="6"/>
      <c r="BN961" s="6"/>
      <c r="BO961" s="6"/>
      <c r="BP961" s="6"/>
      <c r="BQ961" s="6"/>
      <c r="BR961" s="6"/>
      <c r="BS961" s="4"/>
      <c r="BT961" s="4"/>
      <c r="BU961" s="4"/>
      <c r="BV961" s="4"/>
      <c r="BW961" s="4"/>
      <c r="BX961" s="4"/>
      <c r="BY961" s="4"/>
      <c r="BZ961" s="4"/>
      <c r="CA961" s="4"/>
      <c r="CB961" s="4">
        <v>47.840680720058153</v>
      </c>
      <c r="CC961" s="7">
        <v>5.1827868852459016</v>
      </c>
      <c r="CD961" s="4"/>
      <c r="CE961" s="4"/>
      <c r="CF961" s="7"/>
      <c r="CG961" s="4"/>
      <c r="CH961" s="4"/>
      <c r="CI961" s="4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</row>
    <row r="962" spans="1:158" x14ac:dyDescent="0.25">
      <c r="A962" t="s">
        <v>104</v>
      </c>
      <c r="C962" s="5">
        <v>40305</v>
      </c>
      <c r="D962" s="4"/>
      <c r="E962" s="5"/>
      <c r="F962" s="4">
        <v>157</v>
      </c>
      <c r="G962" t="s">
        <v>78</v>
      </c>
      <c r="H962" s="6">
        <v>6.9</v>
      </c>
      <c r="I962">
        <v>750</v>
      </c>
      <c r="J962" s="4">
        <f>1000000/H962/I962</f>
        <v>193.23671497584542</v>
      </c>
      <c r="K962" s="4"/>
      <c r="L962" s="7"/>
      <c r="M962" s="7"/>
      <c r="N962" s="7"/>
      <c r="O962" s="7"/>
      <c r="P962" s="7"/>
      <c r="Q962" s="7"/>
      <c r="R962" s="7"/>
      <c r="S962" s="7"/>
      <c r="T962" s="7"/>
      <c r="U962" s="4"/>
      <c r="V962" s="7"/>
      <c r="W962" s="7"/>
      <c r="X962" s="7"/>
      <c r="Y962" s="7"/>
      <c r="Z962" s="7"/>
      <c r="AA962" s="7"/>
      <c r="AB962" s="4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7"/>
      <c r="BB962" s="4"/>
      <c r="BC962" s="4"/>
      <c r="BD962" s="4"/>
      <c r="BE962" s="7"/>
      <c r="BF962" s="7"/>
      <c r="BG962" s="6"/>
      <c r="BH962" s="4"/>
      <c r="BI962" s="4"/>
      <c r="BJ962" s="4"/>
      <c r="BK962" s="4"/>
      <c r="BL962" s="6"/>
      <c r="BM962" s="6"/>
      <c r="BN962" s="6"/>
      <c r="BO962" s="6"/>
      <c r="BP962" s="6"/>
      <c r="BQ962" s="6"/>
      <c r="BR962" s="6"/>
      <c r="BS962" s="4"/>
      <c r="BT962" s="4"/>
      <c r="BU962" s="4"/>
      <c r="BV962" s="4"/>
      <c r="BW962" s="4"/>
      <c r="BX962" s="4"/>
      <c r="BY962" s="4"/>
      <c r="BZ962" s="4"/>
      <c r="CA962" s="4"/>
      <c r="CB962" s="4">
        <v>54.942917005173818</v>
      </c>
      <c r="CC962" s="7">
        <v>4.6788732394366193</v>
      </c>
      <c r="CD962" s="4"/>
      <c r="CE962" s="4"/>
      <c r="CF962" s="7"/>
      <c r="CG962" s="4"/>
      <c r="CH962" s="4"/>
      <c r="CI962" s="4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</row>
    <row r="963" spans="1:158" x14ac:dyDescent="0.25">
      <c r="A963" t="s">
        <v>104</v>
      </c>
      <c r="C963" s="5">
        <v>40311</v>
      </c>
      <c r="D963" s="4"/>
      <c r="E963" s="5"/>
      <c r="F963" s="4">
        <v>163</v>
      </c>
      <c r="G963" t="s">
        <v>78</v>
      </c>
      <c r="H963" s="6">
        <v>6.9</v>
      </c>
      <c r="I963">
        <v>750</v>
      </c>
      <c r="J963" s="4">
        <f>1000000/H963/I963</f>
        <v>193.23671497584542</v>
      </c>
      <c r="K963" s="4"/>
      <c r="L963" s="7"/>
      <c r="M963" s="7"/>
      <c r="N963" s="7"/>
      <c r="O963" s="7"/>
      <c r="P963" s="7"/>
      <c r="Q963" s="7"/>
      <c r="R963" s="7"/>
      <c r="S963" s="7"/>
      <c r="T963" s="7"/>
      <c r="U963" s="4"/>
      <c r="V963" s="7"/>
      <c r="W963" s="7"/>
      <c r="X963" s="7"/>
      <c r="Y963" s="7"/>
      <c r="Z963" s="7"/>
      <c r="AA963" s="7"/>
      <c r="AB963" s="4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7"/>
      <c r="BB963" s="4"/>
      <c r="BC963" s="4"/>
      <c r="BD963" s="4"/>
      <c r="BE963" s="7"/>
      <c r="BF963" s="7"/>
      <c r="BG963" s="6"/>
      <c r="BH963" s="4"/>
      <c r="BI963" s="4"/>
      <c r="BJ963" s="4"/>
      <c r="BK963" s="4"/>
      <c r="BL963" s="6"/>
      <c r="BM963" s="6"/>
      <c r="BN963" s="6"/>
      <c r="BO963" s="6"/>
      <c r="BP963" s="6"/>
      <c r="BQ963" s="6"/>
      <c r="BR963" s="6"/>
      <c r="BS963" s="4"/>
      <c r="BT963" s="4"/>
      <c r="BU963" s="4"/>
      <c r="BV963" s="4"/>
      <c r="BW963" s="4"/>
      <c r="BX963" s="4"/>
      <c r="BY963" s="4"/>
      <c r="BZ963" s="4"/>
      <c r="CA963" s="4"/>
      <c r="CB963" s="4">
        <v>58.290930859024236</v>
      </c>
      <c r="CC963" s="7">
        <v>5.22</v>
      </c>
      <c r="CD963" s="4"/>
      <c r="CE963" s="4"/>
      <c r="CF963" s="7"/>
      <c r="CG963" s="4"/>
      <c r="CH963" s="4"/>
      <c r="CI963" s="4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</row>
    <row r="964" spans="1:158" x14ac:dyDescent="0.25">
      <c r="A964" t="s">
        <v>104</v>
      </c>
      <c r="C964" s="5">
        <v>40313</v>
      </c>
      <c r="D964" s="4">
        <v>8</v>
      </c>
      <c r="E964" s="5" t="s">
        <v>165</v>
      </c>
      <c r="F964" s="4">
        <v>165</v>
      </c>
      <c r="G964" t="s">
        <v>78</v>
      </c>
      <c r="H964" s="6">
        <v>6.9</v>
      </c>
      <c r="I964">
        <v>750</v>
      </c>
      <c r="J964" s="4">
        <f>1000000/H964/I964</f>
        <v>193.23671497584542</v>
      </c>
      <c r="K964" s="4"/>
      <c r="L964" s="7"/>
      <c r="M964" s="7"/>
      <c r="N964" s="7"/>
      <c r="O964" s="7"/>
      <c r="P964" s="7"/>
      <c r="Q964" s="7"/>
      <c r="R964" s="7"/>
      <c r="S964" s="7"/>
      <c r="T964" s="7"/>
      <c r="U964" s="4"/>
      <c r="V964" s="7"/>
      <c r="W964" s="7"/>
      <c r="X964" s="7"/>
      <c r="Y964" s="7"/>
      <c r="Z964" s="7"/>
      <c r="AA964" s="7"/>
      <c r="AB964" s="4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7"/>
      <c r="BB964" s="4"/>
      <c r="BC964" s="4"/>
      <c r="BD964" s="4"/>
      <c r="BE964" s="7"/>
      <c r="BF964" s="7"/>
      <c r="BG964" s="6"/>
      <c r="BH964" s="4"/>
      <c r="BI964" s="4"/>
      <c r="BJ964" s="4"/>
      <c r="BK964" s="4"/>
      <c r="BL964" s="6"/>
      <c r="BM964" s="6"/>
      <c r="BN964" s="6"/>
      <c r="BO964" s="6"/>
      <c r="BP964" s="6"/>
      <c r="BQ964" s="6"/>
      <c r="BR964" s="6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7"/>
      <c r="CD964" s="4"/>
      <c r="CE964" s="4"/>
      <c r="CF964" s="7"/>
      <c r="CG964" s="4"/>
      <c r="CH964" s="4"/>
      <c r="CI964" s="4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</row>
    <row r="965" spans="1:158" x14ac:dyDescent="0.25">
      <c r="A965" t="s">
        <v>104</v>
      </c>
      <c r="C965" s="5">
        <v>40337</v>
      </c>
      <c r="D965" s="4">
        <v>9</v>
      </c>
      <c r="E965" s="5" t="s">
        <v>70</v>
      </c>
      <c r="F965" s="4">
        <v>189</v>
      </c>
      <c r="G965" t="s">
        <v>78</v>
      </c>
      <c r="H965" s="6">
        <v>6.9</v>
      </c>
      <c r="I965">
        <v>750</v>
      </c>
      <c r="J965" s="4">
        <f>1000000/H965/I965</f>
        <v>193.23671497584542</v>
      </c>
      <c r="K965" s="4"/>
      <c r="L965" s="7"/>
      <c r="M965" s="7"/>
      <c r="N965" s="7"/>
      <c r="O965" s="7"/>
      <c r="P965" s="7"/>
      <c r="Q965" s="7"/>
      <c r="R965" s="7"/>
      <c r="S965" s="7"/>
      <c r="T965" s="7"/>
      <c r="U965" s="4"/>
      <c r="V965" s="7"/>
      <c r="W965" s="7"/>
      <c r="X965" s="7"/>
      <c r="Y965" s="7"/>
      <c r="Z965" s="7"/>
      <c r="AA965" s="7"/>
      <c r="AB965" s="4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>
        <v>479.63365446181933</v>
      </c>
      <c r="AZ965" s="4"/>
      <c r="BA965" s="7"/>
      <c r="BB965" s="4"/>
      <c r="BC965" s="4"/>
      <c r="BD965" s="4"/>
      <c r="BE965" s="7"/>
      <c r="BF965" s="4">
        <f>BH965*(1/(BG965/100))</f>
        <v>479.63365446181928</v>
      </c>
      <c r="BG965" s="6">
        <v>42.304777160435791</v>
      </c>
      <c r="BH965" s="4">
        <v>202.90794870652726</v>
      </c>
      <c r="BI965" s="4">
        <f>BF965-BH965</f>
        <v>276.72570575529198</v>
      </c>
      <c r="BJ965" s="4"/>
      <c r="BK965" s="4"/>
      <c r="BL965" s="6">
        <v>8.9386761544725672</v>
      </c>
      <c r="BM965" s="6"/>
      <c r="BN965" s="6"/>
      <c r="BO965" s="6"/>
      <c r="BP965" s="6"/>
      <c r="BQ965" s="6"/>
      <c r="BR965" s="6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7"/>
      <c r="CD965" s="4"/>
      <c r="CE965" s="4"/>
      <c r="CF965" s="7"/>
      <c r="CG965" s="4"/>
      <c r="CH965" s="4"/>
      <c r="CI965" s="4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</row>
    <row r="966" spans="1:158" x14ac:dyDescent="0.25">
      <c r="A966" t="s">
        <v>104</v>
      </c>
      <c r="C966" s="5">
        <v>40351</v>
      </c>
      <c r="D966" s="4"/>
      <c r="E966" s="5"/>
      <c r="F966" s="4">
        <v>203</v>
      </c>
      <c r="G966" t="s">
        <v>78</v>
      </c>
      <c r="H966" s="6">
        <v>6.9</v>
      </c>
      <c r="I966">
        <v>750</v>
      </c>
      <c r="J966" s="4">
        <f>1000000/H966/I966</f>
        <v>193.23671497584542</v>
      </c>
      <c r="K966" s="4"/>
      <c r="L966" s="7"/>
      <c r="M966" s="7"/>
      <c r="N966" s="7"/>
      <c r="O966" s="7"/>
      <c r="P966" s="7"/>
      <c r="Q966" s="7"/>
      <c r="R966" s="7"/>
      <c r="S966" s="7"/>
      <c r="T966" s="7"/>
      <c r="U966" s="4"/>
      <c r="V966" s="7"/>
      <c r="W966" s="7"/>
      <c r="X966" s="7"/>
      <c r="Y966" s="7"/>
      <c r="Z966" s="7"/>
      <c r="AA966" s="7"/>
      <c r="AB966" s="4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7"/>
      <c r="BB966" s="4"/>
      <c r="BC966" s="4"/>
      <c r="BD966" s="4"/>
      <c r="BE966" s="7"/>
      <c r="BF966" s="7"/>
      <c r="BG966" s="6"/>
      <c r="BH966" s="4"/>
      <c r="BI966" s="4"/>
      <c r="BJ966" s="4"/>
      <c r="BK966" s="4"/>
      <c r="BL966" s="6"/>
      <c r="BM966" s="6"/>
      <c r="BN966" s="6"/>
      <c r="BO966" s="6"/>
      <c r="BP966" s="6"/>
      <c r="BQ966" s="6"/>
      <c r="BR966" s="6"/>
      <c r="BS966" s="4"/>
      <c r="BT966" s="4"/>
      <c r="BU966" s="4"/>
      <c r="BV966" s="4"/>
      <c r="BW966" s="4"/>
      <c r="BX966" s="4"/>
      <c r="BY966" s="4"/>
      <c r="BZ966" s="4"/>
      <c r="CA966" s="4"/>
      <c r="CB966" s="4">
        <v>100</v>
      </c>
      <c r="CC966" s="7">
        <v>4.5903529411764712</v>
      </c>
      <c r="CD966" s="4"/>
      <c r="CE966" s="4"/>
      <c r="CF966" s="7"/>
      <c r="CG966" s="4"/>
      <c r="CH966" s="4"/>
      <c r="CI966" s="4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</row>
    <row r="967" spans="1:158" x14ac:dyDescent="0.25">
      <c r="A967" t="s">
        <v>111</v>
      </c>
      <c r="C967" s="5">
        <v>40148</v>
      </c>
      <c r="D967" s="4">
        <v>1</v>
      </c>
      <c r="E967" s="5" t="s">
        <v>167</v>
      </c>
      <c r="F967" s="4">
        <v>0</v>
      </c>
      <c r="G967" t="s">
        <v>79</v>
      </c>
      <c r="H967" s="6">
        <v>6.9</v>
      </c>
      <c r="I967">
        <v>750</v>
      </c>
      <c r="J967" s="4">
        <f>1000000/H967/I967</f>
        <v>193.23671497584542</v>
      </c>
      <c r="K967" s="4"/>
      <c r="L967" s="7"/>
      <c r="M967" s="7"/>
      <c r="N967" s="7"/>
      <c r="O967" s="7"/>
      <c r="P967" s="7"/>
      <c r="Q967" s="7"/>
      <c r="R967" s="7"/>
      <c r="S967" s="7"/>
      <c r="T967" s="7"/>
      <c r="U967" s="4"/>
      <c r="V967" s="7"/>
      <c r="W967" s="7"/>
      <c r="X967" s="7"/>
      <c r="Y967" s="7"/>
      <c r="Z967" s="7"/>
      <c r="AA967" s="7"/>
      <c r="AB967" s="4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4">
        <v>0</v>
      </c>
      <c r="AN967" s="4"/>
      <c r="AO967" s="4"/>
      <c r="AP967" s="4"/>
      <c r="AQ967" s="4">
        <v>0</v>
      </c>
      <c r="AR967" s="4"/>
      <c r="AS967" s="4"/>
      <c r="AT967" s="4"/>
      <c r="AU967" s="4"/>
      <c r="AV967" s="4"/>
      <c r="AW967" s="4"/>
      <c r="AX967" s="4">
        <v>0</v>
      </c>
      <c r="AY967" s="4">
        <v>0</v>
      </c>
      <c r="AZ967" s="4"/>
      <c r="BA967" s="7"/>
      <c r="BB967" s="4"/>
      <c r="BC967" s="4"/>
      <c r="BD967" s="4"/>
      <c r="BE967" s="7"/>
      <c r="BF967" s="7"/>
      <c r="BG967" s="6"/>
      <c r="BH967" s="4"/>
      <c r="BI967" s="4"/>
      <c r="BJ967" s="4"/>
      <c r="BK967" s="4"/>
      <c r="BL967" s="6"/>
      <c r="BM967" s="6"/>
      <c r="BN967" s="6"/>
      <c r="BO967" s="6"/>
      <c r="BP967" s="6"/>
      <c r="BQ967" s="6"/>
      <c r="BR967" s="6"/>
      <c r="BS967" s="4">
        <f>BT967+BU967+BV967+CA967</f>
        <v>0</v>
      </c>
      <c r="BT967" s="4">
        <v>0</v>
      </c>
      <c r="BU967" s="4">
        <v>0</v>
      </c>
      <c r="BV967" s="4">
        <v>0</v>
      </c>
      <c r="BW967" s="4"/>
      <c r="BX967" s="4"/>
      <c r="BY967" s="4"/>
      <c r="BZ967" s="4"/>
      <c r="CA967" s="4">
        <v>0</v>
      </c>
      <c r="CB967" s="4"/>
      <c r="CC967" s="7"/>
      <c r="CD967" s="4"/>
      <c r="CE967" s="4"/>
      <c r="CF967" s="7"/>
      <c r="CG967" s="4"/>
      <c r="CH967" s="4"/>
      <c r="CI967" s="4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</row>
    <row r="968" spans="1:158" x14ac:dyDescent="0.25">
      <c r="A968" t="s">
        <v>111</v>
      </c>
      <c r="C968" s="5">
        <v>40173</v>
      </c>
      <c r="D968" s="4"/>
      <c r="E968" s="5"/>
      <c r="F968" s="4">
        <v>25</v>
      </c>
      <c r="G968" t="s">
        <v>79</v>
      </c>
      <c r="H968" s="6">
        <v>6.9</v>
      </c>
      <c r="I968">
        <v>750</v>
      </c>
      <c r="J968" s="4">
        <f>1000000/H968/I968</f>
        <v>193.23671497584542</v>
      </c>
      <c r="K968" s="4"/>
      <c r="L968" s="7"/>
      <c r="M968" s="6">
        <v>5.95</v>
      </c>
      <c r="N968" s="6"/>
      <c r="O968" s="6"/>
      <c r="P968" s="7"/>
      <c r="Q968" s="7"/>
      <c r="R968" s="7"/>
      <c r="S968" s="7"/>
      <c r="T968" s="7"/>
      <c r="U968" s="4"/>
      <c r="V968" s="7"/>
      <c r="W968" s="7"/>
      <c r="X968" s="7"/>
      <c r="Y968" s="7"/>
      <c r="Z968" s="7"/>
      <c r="AA968" s="7"/>
      <c r="AB968" s="4"/>
      <c r="AC968" s="7">
        <v>0.19759440789473687</v>
      </c>
      <c r="AD968" s="7"/>
      <c r="AE968" s="7"/>
      <c r="AF968" s="7"/>
      <c r="AG968" s="7"/>
      <c r="AH968" s="7"/>
      <c r="AI968" s="8"/>
      <c r="AJ968" s="7"/>
      <c r="AK968" s="7"/>
      <c r="AL968" s="7"/>
      <c r="AM968" s="4">
        <v>0</v>
      </c>
      <c r="AN968" s="4"/>
      <c r="AO968" s="4"/>
      <c r="AP968" s="4"/>
      <c r="AQ968" s="4">
        <v>0</v>
      </c>
      <c r="AR968" s="4"/>
      <c r="AS968" s="4"/>
      <c r="AT968" s="4"/>
      <c r="AU968" s="4"/>
      <c r="AV968" s="4"/>
      <c r="AW968" s="4"/>
      <c r="AX968" s="4">
        <v>0</v>
      </c>
      <c r="AY968" s="4">
        <v>0</v>
      </c>
      <c r="AZ968" s="4"/>
      <c r="BA968" s="7"/>
      <c r="BB968" s="4"/>
      <c r="BC968" s="4"/>
      <c r="BD968" s="4"/>
      <c r="BE968" s="7"/>
      <c r="BF968" s="7"/>
      <c r="BG968" s="6"/>
      <c r="BH968" s="4"/>
      <c r="BI968" s="4"/>
      <c r="BJ968" s="4"/>
      <c r="BK968" s="4"/>
      <c r="BL968" s="6"/>
      <c r="BM968" s="6"/>
      <c r="BN968" s="6"/>
      <c r="BO968" s="6"/>
      <c r="BP968" s="6"/>
      <c r="BQ968" s="6"/>
      <c r="BR968" s="6"/>
      <c r="BS968" s="4">
        <f>BT968+BU968+BV968+CA968</f>
        <v>0</v>
      </c>
      <c r="BT968" s="4">
        <v>0</v>
      </c>
      <c r="BU968" s="4">
        <v>0</v>
      </c>
      <c r="BV968" s="4">
        <v>0</v>
      </c>
      <c r="BW968" s="4"/>
      <c r="BX968" s="4"/>
      <c r="BY968" s="4"/>
      <c r="BZ968" s="4"/>
      <c r="CA968" s="4">
        <v>0</v>
      </c>
      <c r="CB968" s="4"/>
      <c r="CC968" s="7"/>
      <c r="CD968" s="4"/>
      <c r="CE968" s="4"/>
      <c r="CF968" s="7"/>
      <c r="CG968" s="4"/>
      <c r="CH968" s="4"/>
      <c r="CI968" s="4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</row>
    <row r="969" spans="1:158" x14ac:dyDescent="0.25">
      <c r="A969" t="s">
        <v>111</v>
      </c>
      <c r="C969" s="5">
        <v>40174</v>
      </c>
      <c r="D969" s="4">
        <v>4</v>
      </c>
      <c r="E969" t="s">
        <v>168</v>
      </c>
      <c r="F969" s="4">
        <v>26</v>
      </c>
      <c r="G969" t="s">
        <v>79</v>
      </c>
      <c r="H969" s="6">
        <v>6.9</v>
      </c>
      <c r="I969">
        <v>750</v>
      </c>
      <c r="J969" s="4">
        <f>1000000/H969/I969</f>
        <v>193.23671497584542</v>
      </c>
      <c r="K969" s="4"/>
      <c r="L969" s="7"/>
      <c r="M969" s="7"/>
      <c r="N969" s="7"/>
      <c r="O969" s="7"/>
      <c r="P969" s="7"/>
      <c r="Q969" s="7"/>
      <c r="R969" s="7"/>
      <c r="S969" s="7"/>
      <c r="T969" s="7"/>
      <c r="U969" s="4"/>
      <c r="V969" s="7"/>
      <c r="W969" s="7"/>
      <c r="X969" s="7"/>
      <c r="Y969" s="7"/>
      <c r="Z969" s="7"/>
      <c r="AA969" s="7"/>
      <c r="AB969" s="4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7"/>
      <c r="BB969" s="4"/>
      <c r="BC969" s="4"/>
      <c r="BD969" s="4"/>
      <c r="BE969" s="7"/>
      <c r="BF969" s="7"/>
      <c r="BG969" s="6"/>
      <c r="BH969" s="4"/>
      <c r="BI969" s="4"/>
      <c r="BJ969" s="4"/>
      <c r="BK969" s="4"/>
      <c r="BL969" s="6"/>
      <c r="BM969" s="6"/>
      <c r="BN969" s="6"/>
      <c r="BO969" s="6"/>
      <c r="BP969" s="6"/>
      <c r="BQ969" s="6"/>
      <c r="BR969" s="6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7"/>
      <c r="CD969" s="4"/>
      <c r="CE969" s="4"/>
      <c r="CF969" s="7"/>
      <c r="CG969" s="4"/>
      <c r="CH969" s="4"/>
      <c r="CI969" s="4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</row>
    <row r="970" spans="1:158" x14ac:dyDescent="0.25">
      <c r="A970" t="s">
        <v>111</v>
      </c>
      <c r="C970" s="5">
        <v>40184</v>
      </c>
      <c r="D970" s="4"/>
      <c r="E970" s="5"/>
      <c r="F970" s="4">
        <v>36</v>
      </c>
      <c r="G970" t="s">
        <v>79</v>
      </c>
      <c r="H970" s="6">
        <v>6.9</v>
      </c>
      <c r="I970">
        <v>750</v>
      </c>
      <c r="J970" s="4">
        <f>1000000/H970/I970</f>
        <v>193.23671497584542</v>
      </c>
      <c r="K970" s="4"/>
      <c r="L970" s="7"/>
      <c r="M970" s="6">
        <v>11.45</v>
      </c>
      <c r="N970" s="6"/>
      <c r="O970" s="6"/>
      <c r="P970" s="7"/>
      <c r="Q970" s="7"/>
      <c r="R970" s="7"/>
      <c r="S970" s="7"/>
      <c r="T970" s="7"/>
      <c r="U970" s="4"/>
      <c r="V970" s="7"/>
      <c r="W970" s="7"/>
      <c r="X970" s="7"/>
      <c r="Y970" s="7"/>
      <c r="Z970" s="7"/>
      <c r="AA970" s="7"/>
      <c r="AB970" s="4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7"/>
      <c r="BB970" s="4"/>
      <c r="BC970" s="4"/>
      <c r="BD970" s="4"/>
      <c r="BE970" s="7"/>
      <c r="BF970" s="7"/>
      <c r="BG970" s="6"/>
      <c r="BH970" s="4"/>
      <c r="BI970" s="4"/>
      <c r="BJ970" s="4"/>
      <c r="BK970" s="4"/>
      <c r="BL970" s="6"/>
      <c r="BM970" s="6"/>
      <c r="BN970" s="6"/>
      <c r="BO970" s="6"/>
      <c r="BP970" s="6"/>
      <c r="BQ970" s="6"/>
      <c r="BR970" s="6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7"/>
      <c r="CD970" s="4"/>
      <c r="CE970" s="4"/>
      <c r="CF970" s="7"/>
      <c r="CG970" s="4"/>
      <c r="CH970" s="4"/>
      <c r="CI970" s="4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</row>
    <row r="971" spans="1:158" x14ac:dyDescent="0.25">
      <c r="A971" t="s">
        <v>111</v>
      </c>
      <c r="C971" s="5">
        <v>40189</v>
      </c>
      <c r="D971" s="4"/>
      <c r="E971" s="5"/>
      <c r="F971" s="4">
        <v>41</v>
      </c>
      <c r="G971" t="s">
        <v>79</v>
      </c>
      <c r="H971" s="6">
        <v>6.9</v>
      </c>
      <c r="I971">
        <v>750</v>
      </c>
      <c r="J971" s="4">
        <f>1000000/H971/I971</f>
        <v>193.23671497584542</v>
      </c>
      <c r="K971" s="4"/>
      <c r="L971" s="7"/>
      <c r="M971" s="6">
        <v>12.2</v>
      </c>
      <c r="N971" s="6"/>
      <c r="O971" s="6"/>
      <c r="P971" s="7"/>
      <c r="Q971" s="7"/>
      <c r="R971" s="7"/>
      <c r="S971" s="7"/>
      <c r="T971" s="7"/>
      <c r="U971" s="4">
        <v>81.529016631011004</v>
      </c>
      <c r="V971" s="7"/>
      <c r="W971" s="7"/>
      <c r="X971" s="7"/>
      <c r="Y971" s="7"/>
      <c r="Z971" s="7"/>
      <c r="AA971" s="7"/>
      <c r="AB971" s="4">
        <v>88.370416313204913</v>
      </c>
      <c r="AC971" s="7">
        <v>1.1924720756719311</v>
      </c>
      <c r="AD971" s="7"/>
      <c r="AE971" s="7"/>
      <c r="AF971" s="7"/>
      <c r="AG971" s="7"/>
      <c r="AH971" s="7"/>
      <c r="AI971" s="8">
        <f>AC971/AB971</f>
        <v>1.3494018987593519E-2</v>
      </c>
      <c r="AJ971" s="7"/>
      <c r="AK971" s="7"/>
      <c r="AL971" s="7"/>
      <c r="AM971" s="4">
        <v>6.6491961801347887</v>
      </c>
      <c r="AN971" s="4"/>
      <c r="AO971" s="4"/>
      <c r="AP971" s="4"/>
      <c r="AQ971" s="4">
        <v>0</v>
      </c>
      <c r="AR971" s="4"/>
      <c r="AS971" s="4"/>
      <c r="AT971" s="4"/>
      <c r="AU971" s="4"/>
      <c r="AV971" s="4"/>
      <c r="AW971" s="4"/>
      <c r="AX971" s="4">
        <v>0</v>
      </c>
      <c r="AY971" s="4">
        <v>0</v>
      </c>
      <c r="AZ971" s="4">
        <v>6.6491961801347887</v>
      </c>
      <c r="BA971" s="7"/>
      <c r="BB971" s="4"/>
      <c r="BC971" s="4">
        <f>U971+AB971+AZ971</f>
        <v>176.5486291243507</v>
      </c>
      <c r="BD971" s="4"/>
      <c r="BE971" s="7">
        <f>AZ971/BC971</f>
        <v>3.7662122969255557E-2</v>
      </c>
      <c r="BF971" s="7"/>
      <c r="BG971" s="6"/>
      <c r="BH971" s="4"/>
      <c r="BI971" s="4"/>
      <c r="BJ971" s="4"/>
      <c r="BK971" s="4"/>
      <c r="BL971" s="6"/>
      <c r="BM971" s="6"/>
      <c r="BN971" s="6"/>
      <c r="BO971" s="6"/>
      <c r="BP971" s="7">
        <f>U971/BC971</f>
        <v>0.46179354116415516</v>
      </c>
      <c r="BQ971" s="7">
        <f>AB971/BC971</f>
        <v>0.50054433586658931</v>
      </c>
      <c r="BR971" s="7">
        <f>AZ971/BC971</f>
        <v>3.7662122969255557E-2</v>
      </c>
      <c r="BS971" s="4">
        <f>BT971+BU971+BV971+CA971</f>
        <v>144.04152573091631</v>
      </c>
      <c r="BT971" s="4">
        <v>144.04152573091631</v>
      </c>
      <c r="BU971" s="4">
        <v>0</v>
      </c>
      <c r="BV971" s="4">
        <v>0</v>
      </c>
      <c r="BW971" s="4"/>
      <c r="BX971" s="4"/>
      <c r="BY971" s="4"/>
      <c r="BZ971" s="4"/>
      <c r="CA971" s="4">
        <v>0</v>
      </c>
      <c r="CB971" s="4"/>
      <c r="CC971" s="7"/>
      <c r="CD971" s="4"/>
      <c r="CE971" s="4"/>
      <c r="CF971" s="7"/>
      <c r="CG971" s="4"/>
      <c r="CH971" s="4"/>
      <c r="CI971" s="4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</row>
    <row r="972" spans="1:158" x14ac:dyDescent="0.25">
      <c r="A972" t="s">
        <v>111</v>
      </c>
      <c r="C972" s="5">
        <v>40196</v>
      </c>
      <c r="D972" s="4">
        <v>5</v>
      </c>
      <c r="E972" t="s">
        <v>164</v>
      </c>
      <c r="F972" s="4">
        <v>48</v>
      </c>
      <c r="G972" t="s">
        <v>79</v>
      </c>
      <c r="H972" s="6">
        <v>6.9</v>
      </c>
      <c r="I972">
        <v>750</v>
      </c>
      <c r="J972" s="4">
        <f>1000000/H972/I972</f>
        <v>193.23671497584542</v>
      </c>
      <c r="K972" s="4"/>
      <c r="L972" s="7"/>
      <c r="M972" s="7"/>
      <c r="N972" s="7"/>
      <c r="O972" s="7"/>
      <c r="P972" s="7"/>
      <c r="Q972" s="7"/>
      <c r="R972" s="7"/>
      <c r="S972" s="7"/>
      <c r="T972" s="7"/>
      <c r="U972" s="4">
        <v>139.63514750047233</v>
      </c>
      <c r="V972" s="7"/>
      <c r="W972" s="7"/>
      <c r="X972" s="7"/>
      <c r="Y972" s="7"/>
      <c r="Z972" s="7"/>
      <c r="AA972" s="7"/>
      <c r="AB972" s="4">
        <v>125.36973442527069</v>
      </c>
      <c r="AC972" s="7">
        <v>1.3939224458003259</v>
      </c>
      <c r="AD972" s="7"/>
      <c r="AE972" s="7"/>
      <c r="AF972" s="7"/>
      <c r="AG972" s="7"/>
      <c r="AH972" s="7"/>
      <c r="AI972" s="8">
        <f>AC972/AB972</f>
        <v>1.1118492451072416E-2</v>
      </c>
      <c r="AJ972" s="7"/>
      <c r="AK972" s="7"/>
      <c r="AL972" s="7"/>
      <c r="AM972" s="4">
        <v>23.477724420122328</v>
      </c>
      <c r="AN972" s="4"/>
      <c r="AO972" s="4"/>
      <c r="AP972" s="4"/>
      <c r="AQ972" s="4">
        <v>0</v>
      </c>
      <c r="AR972" s="4"/>
      <c r="AS972" s="4"/>
      <c r="AT972" s="4"/>
      <c r="AU972" s="4"/>
      <c r="AV972" s="4"/>
      <c r="AW972" s="4"/>
      <c r="AX972" s="4">
        <v>0</v>
      </c>
      <c r="AY972" s="4">
        <v>0</v>
      </c>
      <c r="AZ972" s="4">
        <v>23.477724420122328</v>
      </c>
      <c r="BA972" s="7"/>
      <c r="BB972" s="4"/>
      <c r="BC972" s="4">
        <f>U972+AB972+AZ972</f>
        <v>288.48260634586535</v>
      </c>
      <c r="BD972" s="4"/>
      <c r="BE972" s="7">
        <f>AZ972/BC972</f>
        <v>8.1383500785397772E-2</v>
      </c>
      <c r="BF972" s="7"/>
      <c r="BG972" s="6"/>
      <c r="BH972" s="4"/>
      <c r="BI972" s="4"/>
      <c r="BJ972" s="4"/>
      <c r="BK972" s="4"/>
      <c r="BL972" s="6"/>
      <c r="BM972" s="6"/>
      <c r="BN972" s="6"/>
      <c r="BO972" s="6"/>
      <c r="BP972" s="7">
        <f>U972/BC972</f>
        <v>0.48403315981228356</v>
      </c>
      <c r="BQ972" s="7">
        <f>AB972/BC972</f>
        <v>0.43458333940231869</v>
      </c>
      <c r="BR972" s="7">
        <f>AZ972/BC972</f>
        <v>8.1383500785397772E-2</v>
      </c>
      <c r="BS972" s="4">
        <f>BT972+BU972+BV972+CA972</f>
        <v>234.93955373622117</v>
      </c>
      <c r="BT972" s="4">
        <v>234.93955373622117</v>
      </c>
      <c r="BU972" s="4">
        <v>0</v>
      </c>
      <c r="BV972" s="4">
        <v>0</v>
      </c>
      <c r="BW972" s="4"/>
      <c r="BX972" s="4"/>
      <c r="BY972" s="4"/>
      <c r="BZ972" s="4"/>
      <c r="CA972" s="4">
        <v>0</v>
      </c>
      <c r="CB972" s="4"/>
      <c r="CC972" s="7"/>
      <c r="CD972" s="4"/>
      <c r="CE972" s="4"/>
      <c r="CF972" s="7"/>
      <c r="CG972" s="4"/>
      <c r="CH972" s="4"/>
      <c r="CI972" s="4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</row>
    <row r="973" spans="1:158" x14ac:dyDescent="0.25">
      <c r="A973" t="s">
        <v>111</v>
      </c>
      <c r="C973" s="5">
        <v>40197</v>
      </c>
      <c r="D973" s="4"/>
      <c r="E973" s="5"/>
      <c r="F973" s="4">
        <v>49</v>
      </c>
      <c r="G973" t="s">
        <v>79</v>
      </c>
      <c r="H973" s="6">
        <v>6.9</v>
      </c>
      <c r="I973">
        <v>750</v>
      </c>
      <c r="J973" s="4">
        <f>1000000/H973/I973</f>
        <v>193.23671497584542</v>
      </c>
      <c r="K973" s="4"/>
      <c r="L973" s="7"/>
      <c r="M973" s="6">
        <v>14.65</v>
      </c>
      <c r="N973" s="6"/>
      <c r="O973" s="6"/>
      <c r="P973" s="7"/>
      <c r="Q973" s="7"/>
      <c r="R973" s="7"/>
      <c r="S973" s="7"/>
      <c r="T973" s="7"/>
      <c r="U973" s="4"/>
      <c r="V973" s="7"/>
      <c r="W973" s="7"/>
      <c r="X973" s="7"/>
      <c r="Y973" s="7"/>
      <c r="Z973" s="7"/>
      <c r="AA973" s="7"/>
      <c r="AB973" s="4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7"/>
      <c r="BB973" s="4"/>
      <c r="BC973" s="4"/>
      <c r="BD973" s="4"/>
      <c r="BE973" s="7"/>
      <c r="BF973" s="7"/>
      <c r="BG973" s="6"/>
      <c r="BH973" s="4"/>
      <c r="BI973" s="4"/>
      <c r="BJ973" s="4"/>
      <c r="BK973" s="4"/>
      <c r="BL973" s="6"/>
      <c r="BM973" s="6"/>
      <c r="BN973" s="6"/>
      <c r="BO973" s="6"/>
      <c r="BP973" s="6"/>
      <c r="BQ973" s="6"/>
      <c r="BR973" s="6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7"/>
      <c r="CD973" s="4"/>
      <c r="CE973" s="4"/>
      <c r="CF973" s="7"/>
      <c r="CG973" s="4"/>
      <c r="CH973" s="4"/>
      <c r="CI973" s="4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</row>
    <row r="974" spans="1:158" x14ac:dyDescent="0.25">
      <c r="A974" t="s">
        <v>111</v>
      </c>
      <c r="C974" s="5">
        <v>40200</v>
      </c>
      <c r="D974" s="4"/>
      <c r="E974" s="5"/>
      <c r="F974" s="4">
        <v>52</v>
      </c>
      <c r="G974" t="s">
        <v>79</v>
      </c>
      <c r="H974" s="6">
        <v>6.9</v>
      </c>
      <c r="I974">
        <v>750</v>
      </c>
      <c r="J974" s="4">
        <f>1000000/H974/I974</f>
        <v>193.23671497584542</v>
      </c>
      <c r="K974" s="4"/>
      <c r="L974" s="7"/>
      <c r="M974" s="6">
        <v>15.8</v>
      </c>
      <c r="N974" s="6"/>
      <c r="O974" s="6"/>
      <c r="P974" s="7"/>
      <c r="Q974" s="7"/>
      <c r="R974" s="7"/>
      <c r="S974" s="7"/>
      <c r="T974" s="7"/>
      <c r="U974" s="4"/>
      <c r="V974" s="7"/>
      <c r="W974" s="7"/>
      <c r="X974" s="7"/>
      <c r="Y974" s="7"/>
      <c r="Z974" s="7"/>
      <c r="AA974" s="7"/>
      <c r="AB974" s="4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7"/>
      <c r="BB974" s="4"/>
      <c r="BC974" s="4"/>
      <c r="BD974" s="4"/>
      <c r="BE974" s="7"/>
      <c r="BF974" s="7"/>
      <c r="BG974" s="6"/>
      <c r="BH974" s="4"/>
      <c r="BI974" s="4"/>
      <c r="BJ974" s="4"/>
      <c r="BK974" s="4"/>
      <c r="BL974" s="6"/>
      <c r="BM974" s="6"/>
      <c r="BN974" s="6"/>
      <c r="BO974" s="6"/>
      <c r="BP974" s="6"/>
      <c r="BQ974" s="6"/>
      <c r="BR974" s="6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7"/>
      <c r="CD974" s="4"/>
      <c r="CE974" s="4"/>
      <c r="CF974" s="7"/>
      <c r="CG974" s="4"/>
      <c r="CH974" s="4"/>
      <c r="CI974" s="4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</row>
    <row r="975" spans="1:158" x14ac:dyDescent="0.25">
      <c r="A975" t="s">
        <v>111</v>
      </c>
      <c r="C975" s="5">
        <v>40211</v>
      </c>
      <c r="D975" s="4"/>
      <c r="E975" s="5"/>
      <c r="F975" s="4">
        <v>63</v>
      </c>
      <c r="G975" t="s">
        <v>79</v>
      </c>
      <c r="H975" s="6">
        <v>6.9</v>
      </c>
      <c r="I975">
        <v>750</v>
      </c>
      <c r="J975" s="4">
        <f>1000000/H975/I975</f>
        <v>193.23671497584542</v>
      </c>
      <c r="K975" s="4"/>
      <c r="L975" s="7"/>
      <c r="M975" s="6">
        <v>18.5</v>
      </c>
      <c r="N975" s="6"/>
      <c r="O975" s="6"/>
      <c r="P975" s="7"/>
      <c r="Q975" s="7"/>
      <c r="R975" s="7"/>
      <c r="S975" s="7"/>
      <c r="T975" s="7"/>
      <c r="U975" s="4">
        <v>167.86540688982191</v>
      </c>
      <c r="V975" s="7"/>
      <c r="W975" s="7"/>
      <c r="X975" s="7"/>
      <c r="Y975" s="7"/>
      <c r="Z975" s="7"/>
      <c r="AA975" s="7"/>
      <c r="AB975" s="4">
        <v>102.80277239546754</v>
      </c>
      <c r="AC975" s="7">
        <v>4.25926910627207</v>
      </c>
      <c r="AD975" s="7"/>
      <c r="AE975" s="7"/>
      <c r="AF975" s="7"/>
      <c r="AG975" s="7"/>
      <c r="AH975" s="7"/>
      <c r="AI975" s="8">
        <f>AC975/AB975</f>
        <v>4.1431461496848274E-2</v>
      </c>
      <c r="AJ975" s="7"/>
      <c r="AK975" s="7"/>
      <c r="AL975" s="7"/>
      <c r="AM975" s="4">
        <v>21.032945299974191</v>
      </c>
      <c r="AN975" s="4"/>
      <c r="AO975" s="4"/>
      <c r="AP975" s="4"/>
      <c r="AQ975" s="4">
        <v>14.888711869192637</v>
      </c>
      <c r="AR975" s="4"/>
      <c r="AS975" s="4"/>
      <c r="AT975" s="4"/>
      <c r="AU975" s="4"/>
      <c r="AV975" s="4"/>
      <c r="AW975" s="4"/>
      <c r="AX975" s="4">
        <v>0</v>
      </c>
      <c r="AY975" s="4">
        <v>0</v>
      </c>
      <c r="AZ975" s="4">
        <v>35.921657169166828</v>
      </c>
      <c r="BA975" s="7"/>
      <c r="BB975" s="4"/>
      <c r="BC975" s="4">
        <f>U975+AB975+AZ975</f>
        <v>306.5898364544563</v>
      </c>
      <c r="BD975" s="4"/>
      <c r="BE975" s="7">
        <f>AZ975/BC975</f>
        <v>0.11716519237748106</v>
      </c>
      <c r="BF975" s="7"/>
      <c r="BG975" s="6"/>
      <c r="BH975" s="4"/>
      <c r="BI975" s="4"/>
      <c r="BJ975" s="4"/>
      <c r="BK975" s="4"/>
      <c r="BL975" s="6"/>
      <c r="BM975" s="6"/>
      <c r="BN975" s="6"/>
      <c r="BO975" s="6"/>
      <c r="BP975" s="7">
        <f>U975/BC975</f>
        <v>0.54752436946734273</v>
      </c>
      <c r="BQ975" s="7">
        <f>AB975/BC975</f>
        <v>0.33531043815517614</v>
      </c>
      <c r="BR975" s="7">
        <f>AZ975/BC975</f>
        <v>0.11716519237748106</v>
      </c>
      <c r="BS975" s="4">
        <f>BT975+BU975+BV975+CA975</f>
        <v>346.87278028673416</v>
      </c>
      <c r="BT975" s="4">
        <v>313.39221912686867</v>
      </c>
      <c r="BU975" s="4">
        <v>33.480561159865502</v>
      </c>
      <c r="BV975" s="4">
        <v>0</v>
      </c>
      <c r="BW975" s="4"/>
      <c r="BX975" s="4"/>
      <c r="BY975" s="4"/>
      <c r="BZ975" s="4"/>
      <c r="CA975" s="4">
        <v>0</v>
      </c>
      <c r="CB975" s="4"/>
      <c r="CC975" s="7"/>
      <c r="CD975" s="4"/>
      <c r="CE975" s="4"/>
      <c r="CF975" s="7"/>
      <c r="CG975" s="4"/>
      <c r="CH975" s="4"/>
      <c r="CI975" s="4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</row>
    <row r="976" spans="1:158" x14ac:dyDescent="0.25">
      <c r="A976" t="s">
        <v>111</v>
      </c>
      <c r="C976" s="5">
        <v>40217</v>
      </c>
      <c r="D976" s="4"/>
      <c r="E976" s="5"/>
      <c r="F976" s="4">
        <v>69</v>
      </c>
      <c r="G976" t="s">
        <v>79</v>
      </c>
      <c r="H976" s="6">
        <v>6.9</v>
      </c>
      <c r="I976">
        <v>750</v>
      </c>
      <c r="J976" s="4">
        <f>1000000/H976/I976</f>
        <v>193.23671497584542</v>
      </c>
      <c r="K976" s="4"/>
      <c r="L976" s="7"/>
      <c r="M976" s="6">
        <v>20.350000000000001</v>
      </c>
      <c r="N976" s="6"/>
      <c r="O976" s="6"/>
      <c r="P976" s="7"/>
      <c r="Q976" s="7"/>
      <c r="R976" s="7"/>
      <c r="S976" s="7"/>
      <c r="T976" s="7"/>
      <c r="U976" s="4"/>
      <c r="V976" s="7"/>
      <c r="W976" s="7"/>
      <c r="X976" s="7"/>
      <c r="Y976" s="7"/>
      <c r="Z976" s="7"/>
      <c r="AA976" s="7"/>
      <c r="AB976" s="4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7"/>
      <c r="BB976" s="4"/>
      <c r="BC976" s="4"/>
      <c r="BD976" s="4"/>
      <c r="BE976" s="7"/>
      <c r="BF976" s="7"/>
      <c r="BG976" s="6"/>
      <c r="BH976" s="4"/>
      <c r="BI976" s="4"/>
      <c r="BJ976" s="4"/>
      <c r="BK976" s="4"/>
      <c r="BL976" s="6"/>
      <c r="BM976" s="6"/>
      <c r="BN976" s="6"/>
      <c r="BO976" s="6"/>
      <c r="BP976" s="6"/>
      <c r="BQ976" s="6"/>
      <c r="BR976" s="6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7"/>
      <c r="CD976" s="4"/>
      <c r="CE976" s="4"/>
      <c r="CF976" s="7"/>
      <c r="CG976" s="4"/>
      <c r="CH976" s="4"/>
      <c r="CI976" s="4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</row>
    <row r="977" spans="1:158" x14ac:dyDescent="0.25">
      <c r="A977" t="s">
        <v>111</v>
      </c>
      <c r="C977" s="5">
        <v>40225</v>
      </c>
      <c r="D977" s="4"/>
      <c r="E977" s="5"/>
      <c r="F977" s="4">
        <v>77</v>
      </c>
      <c r="G977" t="s">
        <v>79</v>
      </c>
      <c r="H977" s="6">
        <v>6.9</v>
      </c>
      <c r="I977">
        <v>750</v>
      </c>
      <c r="J977" s="4">
        <f>1000000/H977/I977</f>
        <v>193.23671497584542</v>
      </c>
      <c r="K977" s="4"/>
      <c r="L977" s="7"/>
      <c r="M977" s="6">
        <v>22.95</v>
      </c>
      <c r="N977" s="6"/>
      <c r="O977" s="6"/>
      <c r="P977" s="7"/>
      <c r="Q977" s="7"/>
      <c r="R977" s="7"/>
      <c r="S977" s="7"/>
      <c r="T977" s="7"/>
      <c r="U977" s="4"/>
      <c r="V977" s="7"/>
      <c r="W977" s="7"/>
      <c r="X977" s="7"/>
      <c r="Y977" s="7"/>
      <c r="Z977" s="7"/>
      <c r="AA977" s="7"/>
      <c r="AB977" s="4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7"/>
      <c r="BB977" s="4"/>
      <c r="BC977" s="4"/>
      <c r="BD977" s="4"/>
      <c r="BE977" s="7"/>
      <c r="BF977" s="7"/>
      <c r="BG977" s="6"/>
      <c r="BH977" s="4"/>
      <c r="BI977" s="4"/>
      <c r="BJ977" s="4"/>
      <c r="BK977" s="4"/>
      <c r="BL977" s="6"/>
      <c r="BM977" s="6"/>
      <c r="BN977" s="6"/>
      <c r="BO977" s="6"/>
      <c r="BP977" s="6"/>
      <c r="BQ977" s="6"/>
      <c r="BR977" s="6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7"/>
      <c r="CD977" s="4"/>
      <c r="CE977" s="4"/>
      <c r="CF977" s="7"/>
      <c r="CG977" s="4"/>
      <c r="CH977" s="4"/>
      <c r="CI977" s="4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</row>
    <row r="978" spans="1:158" x14ac:dyDescent="0.25">
      <c r="A978" t="s">
        <v>111</v>
      </c>
      <c r="C978" s="5">
        <v>40226</v>
      </c>
      <c r="D978" s="4"/>
      <c r="E978" s="5"/>
      <c r="F978" s="4">
        <v>78</v>
      </c>
      <c r="G978" t="s">
        <v>79</v>
      </c>
      <c r="H978" s="6">
        <v>6.9</v>
      </c>
      <c r="I978">
        <v>750</v>
      </c>
      <c r="J978" s="4">
        <f>1000000/H978/I978</f>
        <v>193.23671497584542</v>
      </c>
      <c r="K978" s="4"/>
      <c r="L978" s="7"/>
      <c r="M978" s="7"/>
      <c r="N978" s="7"/>
      <c r="O978" s="7"/>
      <c r="P978" s="7"/>
      <c r="Q978" s="7"/>
      <c r="R978" s="7"/>
      <c r="S978" s="7"/>
      <c r="T978" s="7"/>
      <c r="U978" s="4">
        <v>391.86038864815839</v>
      </c>
      <c r="V978" s="7"/>
      <c r="W978" s="7"/>
      <c r="X978" s="7"/>
      <c r="Y978" s="7"/>
      <c r="Z978" s="7"/>
      <c r="AA978" s="7"/>
      <c r="AB978" s="4">
        <v>220.65407982675242</v>
      </c>
      <c r="AC978" s="7">
        <v>3.6721896645859253</v>
      </c>
      <c r="AD978" s="7"/>
      <c r="AE978" s="7"/>
      <c r="AF978" s="7"/>
      <c r="AG978" s="7"/>
      <c r="AH978" s="7"/>
      <c r="AI978" s="8">
        <f>AC978/AB978</f>
        <v>1.6642292168217158E-2</v>
      </c>
      <c r="AJ978" s="7"/>
      <c r="AK978" s="7"/>
      <c r="AL978" s="7"/>
      <c r="AM978" s="4">
        <v>6.0732833434911679</v>
      </c>
      <c r="AN978" s="4"/>
      <c r="AO978" s="4"/>
      <c r="AP978" s="4"/>
      <c r="AQ978" s="4">
        <v>157.92605062067375</v>
      </c>
      <c r="AR978" s="4"/>
      <c r="AS978" s="4"/>
      <c r="AT978" s="4"/>
      <c r="AU978" s="4"/>
      <c r="AV978" s="4"/>
      <c r="AW978" s="4"/>
      <c r="AX978" s="4">
        <v>0</v>
      </c>
      <c r="AY978" s="4">
        <v>0</v>
      </c>
      <c r="AZ978" s="4">
        <v>163.99933396416492</v>
      </c>
      <c r="BA978" s="7"/>
      <c r="BB978" s="4"/>
      <c r="BC978" s="4">
        <f>U978+AB978+AZ978</f>
        <v>776.51380243907579</v>
      </c>
      <c r="BD978" s="4"/>
      <c r="BE978" s="7">
        <f>AZ978/BC978</f>
        <v>0.21119950920258379</v>
      </c>
      <c r="BF978" s="7"/>
      <c r="BG978" s="6"/>
      <c r="BH978" s="4"/>
      <c r="BI978" s="4"/>
      <c r="BJ978" s="4"/>
      <c r="BK978" s="4"/>
      <c r="BL978" s="6"/>
      <c r="BM978" s="6"/>
      <c r="BN978" s="6"/>
      <c r="BO978" s="6"/>
      <c r="BP978" s="7">
        <f>U978/BC978</f>
        <v>0.50464059675089057</v>
      </c>
      <c r="BQ978" s="7">
        <f>AB978/BC978</f>
        <v>0.28415989404652553</v>
      </c>
      <c r="BR978" s="7">
        <f>AZ978/BC978</f>
        <v>0.21119950920258379</v>
      </c>
      <c r="BS978" s="4">
        <f>BT978+BU978+BV978+CA978</f>
        <v>205.91448620325963</v>
      </c>
      <c r="BT978" s="4">
        <v>111.88947118473769</v>
      </c>
      <c r="BU978" s="4">
        <v>94.025015018521927</v>
      </c>
      <c r="BV978" s="4">
        <v>0</v>
      </c>
      <c r="BW978" s="4"/>
      <c r="BX978" s="4"/>
      <c r="BY978" s="4"/>
      <c r="BZ978" s="4"/>
      <c r="CA978" s="4">
        <v>0</v>
      </c>
      <c r="CB978" s="4"/>
      <c r="CC978" s="7"/>
      <c r="CD978" s="4"/>
      <c r="CE978" s="4"/>
      <c r="CF978" s="7"/>
      <c r="CG978" s="4"/>
      <c r="CH978" s="4"/>
      <c r="CI978" s="4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</row>
    <row r="979" spans="1:158" x14ac:dyDescent="0.25">
      <c r="A979" t="s">
        <v>111</v>
      </c>
      <c r="C979" s="5">
        <v>40233</v>
      </c>
      <c r="D979" s="4"/>
      <c r="E979" s="5"/>
      <c r="F979" s="4">
        <v>85</v>
      </c>
      <c r="G979" t="s">
        <v>79</v>
      </c>
      <c r="H979" s="6">
        <v>6.9</v>
      </c>
      <c r="I979">
        <v>750</v>
      </c>
      <c r="J979" s="4">
        <f>1000000/H979/I979</f>
        <v>193.23671497584542</v>
      </c>
      <c r="K979" s="4"/>
      <c r="L979" s="7"/>
      <c r="M979" s="6">
        <v>24.3</v>
      </c>
      <c r="N979" s="6"/>
      <c r="O979" s="6"/>
      <c r="P979" s="7"/>
      <c r="Q979" s="7"/>
      <c r="R979" s="7"/>
      <c r="S979" s="7"/>
      <c r="T979" s="7"/>
      <c r="U979" s="4"/>
      <c r="V979" s="7"/>
      <c r="W979" s="7"/>
      <c r="X979" s="7"/>
      <c r="Y979" s="7"/>
      <c r="Z979" s="7"/>
      <c r="AA979" s="7"/>
      <c r="AB979" s="4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7"/>
      <c r="BB979" s="4"/>
      <c r="BC979" s="4"/>
      <c r="BD979" s="4"/>
      <c r="BE979" s="7"/>
      <c r="BF979" s="7"/>
      <c r="BG979" s="6"/>
      <c r="BH979" s="4"/>
      <c r="BI979" s="4"/>
      <c r="BJ979" s="4"/>
      <c r="BK979" s="4"/>
      <c r="BL979" s="6"/>
      <c r="BM979" s="6"/>
      <c r="BN979" s="6"/>
      <c r="BO979" s="6"/>
      <c r="BP979" s="6"/>
      <c r="BQ979" s="6"/>
      <c r="BR979" s="6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7"/>
      <c r="CD979" s="4"/>
      <c r="CE979" s="4"/>
      <c r="CF979" s="7"/>
      <c r="CG979" s="4"/>
      <c r="CH979" s="4"/>
      <c r="CI979" s="4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</row>
    <row r="980" spans="1:158" x14ac:dyDescent="0.25">
      <c r="A980" t="s">
        <v>111</v>
      </c>
      <c r="C980" s="5">
        <v>40240</v>
      </c>
      <c r="D980" s="4">
        <v>6</v>
      </c>
      <c r="E980" s="5" t="s">
        <v>183</v>
      </c>
      <c r="F980" s="4">
        <v>92</v>
      </c>
      <c r="G980" t="s">
        <v>79</v>
      </c>
      <c r="H980" s="6">
        <v>6.9</v>
      </c>
      <c r="I980">
        <v>750</v>
      </c>
      <c r="J980" s="4">
        <f>1000000/H980/I980</f>
        <v>193.23671497584542</v>
      </c>
      <c r="K980" s="4"/>
      <c r="L980" s="7"/>
      <c r="M980" s="7"/>
      <c r="N980" s="7"/>
      <c r="O980" s="7"/>
      <c r="P980" s="7"/>
      <c r="Q980" s="7"/>
      <c r="R980" s="7"/>
      <c r="S980" s="7"/>
      <c r="T980" s="7"/>
      <c r="U980" s="4"/>
      <c r="V980" s="7"/>
      <c r="W980" s="7"/>
      <c r="X980" s="7"/>
      <c r="Y980" s="7"/>
      <c r="Z980" s="7"/>
      <c r="AA980" s="7"/>
      <c r="AB980" s="4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7"/>
      <c r="BB980" s="4"/>
      <c r="BC980" s="4"/>
      <c r="BD980" s="4"/>
      <c r="BE980" s="7"/>
      <c r="BF980" s="7"/>
      <c r="BG980" s="6"/>
      <c r="BH980" s="4"/>
      <c r="BI980" s="4"/>
      <c r="BJ980" s="4"/>
      <c r="BK980" s="4"/>
      <c r="BL980" s="6"/>
      <c r="BM980" s="6"/>
      <c r="BN980" s="6"/>
      <c r="BO980" s="6"/>
      <c r="BP980" s="6"/>
      <c r="BQ980" s="6"/>
      <c r="BR980" s="6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7"/>
      <c r="CD980" s="4"/>
      <c r="CE980" s="4"/>
      <c r="CF980" s="7"/>
      <c r="CG980" s="4"/>
      <c r="CH980" s="4"/>
      <c r="CI980" s="4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</row>
    <row r="981" spans="1:158" x14ac:dyDescent="0.25">
      <c r="A981" t="s">
        <v>111</v>
      </c>
      <c r="C981" s="5">
        <v>40246</v>
      </c>
      <c r="D981" s="4">
        <v>7</v>
      </c>
      <c r="E981" t="s">
        <v>166</v>
      </c>
      <c r="F981" s="4">
        <v>98</v>
      </c>
      <c r="G981" t="s">
        <v>79</v>
      </c>
      <c r="H981" s="6">
        <v>6.9</v>
      </c>
      <c r="I981">
        <v>750</v>
      </c>
      <c r="J981" s="4">
        <f>1000000/H981/I981</f>
        <v>193.23671497584542</v>
      </c>
      <c r="K981" s="4"/>
      <c r="L981" s="7"/>
      <c r="M981" s="7"/>
      <c r="N981" s="7"/>
      <c r="O981" s="7"/>
      <c r="P981" s="7"/>
      <c r="Q981" s="7"/>
      <c r="R981" s="7"/>
      <c r="S981" s="7"/>
      <c r="T981" s="7"/>
      <c r="U981" s="4"/>
      <c r="V981" s="7"/>
      <c r="W981" s="7"/>
      <c r="X981" s="7"/>
      <c r="Y981" s="7"/>
      <c r="Z981" s="7"/>
      <c r="AA981" s="7"/>
      <c r="AB981" s="4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7"/>
      <c r="BB981" s="4"/>
      <c r="BC981" s="4"/>
      <c r="BD981" s="4"/>
      <c r="BE981" s="7"/>
      <c r="BF981" s="7"/>
      <c r="BG981" s="6"/>
      <c r="BH981" s="4"/>
      <c r="BI981" s="4"/>
      <c r="BJ981" s="4"/>
      <c r="BK981" s="4"/>
      <c r="BL981" s="6"/>
      <c r="BM981" s="6"/>
      <c r="BN981" s="6"/>
      <c r="BO981" s="6"/>
      <c r="BP981" s="6"/>
      <c r="BQ981" s="6"/>
      <c r="BR981" s="6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7"/>
      <c r="CD981" s="4"/>
      <c r="CE981" s="4"/>
      <c r="CF981" s="7"/>
      <c r="CG981" s="4"/>
      <c r="CH981" s="4"/>
      <c r="CI981" s="4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</row>
    <row r="982" spans="1:158" x14ac:dyDescent="0.25">
      <c r="A982" t="s">
        <v>111</v>
      </c>
      <c r="C982" s="5">
        <v>40247</v>
      </c>
      <c r="D982" s="4"/>
      <c r="E982" s="5"/>
      <c r="F982" s="4">
        <v>99</v>
      </c>
      <c r="G982" t="s">
        <v>79</v>
      </c>
      <c r="H982" s="6">
        <v>6.9</v>
      </c>
      <c r="I982">
        <v>750</v>
      </c>
      <c r="J982" s="4">
        <f>1000000/H982/I982</f>
        <v>193.23671497584542</v>
      </c>
      <c r="K982" s="4"/>
      <c r="L982" s="7"/>
      <c r="M982" s="6">
        <v>27.05</v>
      </c>
      <c r="N982" s="6"/>
      <c r="O982" s="6"/>
      <c r="P982" s="7"/>
      <c r="Q982" s="7"/>
      <c r="R982" s="7"/>
      <c r="S982" s="7"/>
      <c r="T982" s="7"/>
      <c r="U982" s="4">
        <v>464.74974236388698</v>
      </c>
      <c r="V982" s="7"/>
      <c r="W982" s="7"/>
      <c r="X982" s="7"/>
      <c r="Y982" s="7"/>
      <c r="Z982" s="7"/>
      <c r="AA982" s="7"/>
      <c r="AB982" s="4">
        <v>169.25768844836523</v>
      </c>
      <c r="AC982" s="7">
        <v>2.4876075087775242</v>
      </c>
      <c r="AD982" s="7"/>
      <c r="AE982" s="7"/>
      <c r="AF982" s="7"/>
      <c r="AG982" s="7"/>
      <c r="AH982" s="7"/>
      <c r="AI982" s="8">
        <f>AC982/AB982</f>
        <v>1.4697161065958956E-2</v>
      </c>
      <c r="AJ982" s="7"/>
      <c r="AK982" s="7"/>
      <c r="AL982" s="7"/>
      <c r="AM982" s="4">
        <v>2.4451014230659833</v>
      </c>
      <c r="AN982" s="4"/>
      <c r="AO982" s="4"/>
      <c r="AP982" s="4"/>
      <c r="AQ982" s="4">
        <v>397.24532784996848</v>
      </c>
      <c r="AR982" s="4"/>
      <c r="AS982" s="4"/>
      <c r="AT982" s="4"/>
      <c r="AU982" s="4"/>
      <c r="AV982" s="4"/>
      <c r="AW982" s="4"/>
      <c r="AX982" s="4">
        <v>0.5411915550465568</v>
      </c>
      <c r="AY982" s="4">
        <v>0</v>
      </c>
      <c r="AZ982" s="4">
        <v>400.23162082808096</v>
      </c>
      <c r="BA982" s="7"/>
      <c r="BB982" s="4"/>
      <c r="BC982" s="4">
        <f>U982+AB982+AZ982</f>
        <v>1034.2390516403332</v>
      </c>
      <c r="BD982" s="4"/>
      <c r="BE982" s="7">
        <f>AZ982/BC982</f>
        <v>0.386981733278493</v>
      </c>
      <c r="BF982" s="7"/>
      <c r="BG982" s="6"/>
      <c r="BH982" s="4"/>
      <c r="BI982" s="4"/>
      <c r="BJ982" s="4"/>
      <c r="BK982" s="4"/>
      <c r="BL982" s="6"/>
      <c r="BM982" s="6"/>
      <c r="BN982" s="6"/>
      <c r="BO982" s="6"/>
      <c r="BP982" s="7">
        <f>U982/BC982</f>
        <v>0.44936394697800319</v>
      </c>
      <c r="BQ982" s="7">
        <f>AB982/BC982</f>
        <v>0.16365431974350381</v>
      </c>
      <c r="BR982" s="7">
        <f>AZ982/BC982</f>
        <v>0.386981733278493</v>
      </c>
      <c r="BS982" s="4">
        <f>BT982+BU982+BV982+CA982</f>
        <v>145.00909627301257</v>
      </c>
      <c r="BT982" s="4">
        <v>33.345739903511728</v>
      </c>
      <c r="BU982" s="4">
        <v>106.43118889641177</v>
      </c>
      <c r="BV982" s="4">
        <v>0</v>
      </c>
      <c r="BW982" s="4"/>
      <c r="BX982" s="4"/>
      <c r="BY982" s="4"/>
      <c r="BZ982" s="4"/>
      <c r="CA982" s="4">
        <v>5.2321674730890777</v>
      </c>
      <c r="CB982" s="4"/>
      <c r="CC982" s="7"/>
      <c r="CD982" s="4"/>
      <c r="CE982" s="4"/>
      <c r="CF982" s="7"/>
      <c r="CG982" s="4"/>
      <c r="CH982" s="4"/>
      <c r="CI982" s="4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</row>
    <row r="983" spans="1:158" x14ac:dyDescent="0.25">
      <c r="A983" t="s">
        <v>111</v>
      </c>
      <c r="C983" s="5">
        <v>40262</v>
      </c>
      <c r="D983" s="4"/>
      <c r="E983" s="5"/>
      <c r="F983" s="4">
        <v>114</v>
      </c>
      <c r="G983" t="s">
        <v>79</v>
      </c>
      <c r="H983" s="6">
        <v>6.9</v>
      </c>
      <c r="I983">
        <v>750</v>
      </c>
      <c r="J983" s="4">
        <f>1000000/H983/I983</f>
        <v>193.23671497584542</v>
      </c>
      <c r="K983" s="4"/>
      <c r="L983" s="7"/>
      <c r="M983" s="6">
        <v>29.1</v>
      </c>
      <c r="N983" s="6"/>
      <c r="O983" s="6"/>
      <c r="P983" s="7"/>
      <c r="Q983" s="7"/>
      <c r="R983" s="7"/>
      <c r="S983" s="7"/>
      <c r="T983" s="7"/>
      <c r="U983" s="4"/>
      <c r="V983" s="7"/>
      <c r="W983" s="7"/>
      <c r="X983" s="7"/>
      <c r="Y983" s="7"/>
      <c r="Z983" s="7"/>
      <c r="AA983" s="7"/>
      <c r="AB983" s="4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7"/>
      <c r="BB983" s="4"/>
      <c r="BC983" s="4"/>
      <c r="BD983" s="4"/>
      <c r="BE983" s="7"/>
      <c r="BF983" s="7"/>
      <c r="BG983" s="6"/>
      <c r="BH983" s="4"/>
      <c r="BI983" s="4"/>
      <c r="BJ983" s="4"/>
      <c r="BK983" s="4"/>
      <c r="BL983" s="6"/>
      <c r="BM983" s="6"/>
      <c r="BN983" s="6"/>
      <c r="BO983" s="6"/>
      <c r="BP983" s="6"/>
      <c r="BQ983" s="6"/>
      <c r="BR983" s="6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7"/>
      <c r="CD983" s="4"/>
      <c r="CE983" s="4"/>
      <c r="CF983" s="7"/>
      <c r="CG983" s="4"/>
      <c r="CH983" s="4"/>
      <c r="CI983" s="4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</row>
    <row r="984" spans="1:158" x14ac:dyDescent="0.25">
      <c r="A984" t="s">
        <v>111</v>
      </c>
      <c r="C984" s="5">
        <v>40263</v>
      </c>
      <c r="D984" s="4"/>
      <c r="E984" s="5"/>
      <c r="F984" s="4">
        <v>115</v>
      </c>
      <c r="G984" t="s">
        <v>79</v>
      </c>
      <c r="H984" s="6">
        <v>6.9</v>
      </c>
      <c r="I984">
        <v>750</v>
      </c>
      <c r="J984" s="4">
        <f>1000000/H984/I984</f>
        <v>193.23671497584542</v>
      </c>
      <c r="K984" s="4"/>
      <c r="L984" s="7"/>
      <c r="M984" s="7"/>
      <c r="N984" s="7"/>
      <c r="O984" s="7"/>
      <c r="P984" s="7"/>
      <c r="Q984" s="7"/>
      <c r="R984" s="7"/>
      <c r="S984" s="7"/>
      <c r="T984" s="7"/>
      <c r="U984" s="4"/>
      <c r="V984" s="7"/>
      <c r="W984" s="7"/>
      <c r="X984" s="7"/>
      <c r="Y984" s="7"/>
      <c r="Z984" s="7"/>
      <c r="AA984" s="7"/>
      <c r="AB984" s="4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7"/>
      <c r="BB984" s="4"/>
      <c r="BC984" s="4"/>
      <c r="BD984" s="4"/>
      <c r="BE984" s="7"/>
      <c r="BF984" s="7"/>
      <c r="BG984" s="6"/>
      <c r="BH984" s="4"/>
      <c r="BI984" s="4"/>
      <c r="BJ984" s="4"/>
      <c r="BK984" s="4"/>
      <c r="BL984" s="6"/>
      <c r="BM984" s="6"/>
      <c r="BN984" s="6"/>
      <c r="BO984" s="6"/>
      <c r="BP984" s="6"/>
      <c r="BQ984" s="6"/>
      <c r="BR984" s="6"/>
      <c r="BS984" s="4"/>
      <c r="BT984" s="4"/>
      <c r="BU984" s="4"/>
      <c r="BV984" s="4"/>
      <c r="BW984" s="4"/>
      <c r="BX984" s="4"/>
      <c r="BY984" s="4"/>
      <c r="BZ984" s="4"/>
      <c r="CA984" s="4"/>
      <c r="CB984" s="4">
        <v>5.6512497251337681</v>
      </c>
      <c r="CC984" s="7">
        <v>5.3172413793103441</v>
      </c>
      <c r="CD984" s="4"/>
      <c r="CE984" s="4"/>
      <c r="CF984" s="7"/>
      <c r="CG984" s="4"/>
      <c r="CH984" s="4"/>
      <c r="CI984" s="4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</row>
    <row r="985" spans="1:158" x14ac:dyDescent="0.25">
      <c r="A985" t="s">
        <v>111</v>
      </c>
      <c r="C985" s="5">
        <v>40269</v>
      </c>
      <c r="D985" s="4"/>
      <c r="E985" s="5"/>
      <c r="F985" s="4">
        <v>121</v>
      </c>
      <c r="G985" t="s">
        <v>79</v>
      </c>
      <c r="H985" s="6">
        <v>6.9</v>
      </c>
      <c r="I985">
        <v>750</v>
      </c>
      <c r="J985" s="4">
        <f>1000000/H985/I985</f>
        <v>193.23671497584542</v>
      </c>
      <c r="K985" s="4"/>
      <c r="L985" s="7"/>
      <c r="M985" s="7"/>
      <c r="N985" s="7"/>
      <c r="O985" s="7"/>
      <c r="P985" s="7"/>
      <c r="Q985" s="7"/>
      <c r="R985" s="7"/>
      <c r="S985" s="7"/>
      <c r="T985" s="7"/>
      <c r="U985" s="4"/>
      <c r="V985" s="7"/>
      <c r="W985" s="7"/>
      <c r="X985" s="7"/>
      <c r="Y985" s="7"/>
      <c r="Z985" s="7"/>
      <c r="AA985" s="7"/>
      <c r="AB985" s="4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7"/>
      <c r="BB985" s="4"/>
      <c r="BC985" s="4"/>
      <c r="BD985" s="4"/>
      <c r="BE985" s="7"/>
      <c r="BF985" s="7"/>
      <c r="BG985" s="6"/>
      <c r="BH985" s="4"/>
      <c r="BI985" s="4"/>
      <c r="BJ985" s="4"/>
      <c r="BK985" s="4"/>
      <c r="BL985" s="6"/>
      <c r="BM985" s="6"/>
      <c r="BN985" s="6"/>
      <c r="BO985" s="6"/>
      <c r="BP985" s="6"/>
      <c r="BQ985" s="6"/>
      <c r="BR985" s="6"/>
      <c r="BS985" s="4"/>
      <c r="BT985" s="4"/>
      <c r="BU985" s="4"/>
      <c r="BV985" s="4"/>
      <c r="BW985" s="4"/>
      <c r="BX985" s="4"/>
      <c r="BY985" s="4"/>
      <c r="BZ985" s="4"/>
      <c r="CA985" s="4"/>
      <c r="CB985" s="4">
        <v>16.658726086637838</v>
      </c>
      <c r="CC985" s="7">
        <v>5.2692982456140358</v>
      </c>
      <c r="CD985" s="4"/>
      <c r="CE985" s="4"/>
      <c r="CF985" s="7"/>
      <c r="CG985" s="4"/>
      <c r="CH985" s="4"/>
      <c r="CI985" s="4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</row>
    <row r="986" spans="1:158" x14ac:dyDescent="0.25">
      <c r="A986" t="s">
        <v>111</v>
      </c>
      <c r="C986" s="5">
        <v>40277</v>
      </c>
      <c r="D986" s="4"/>
      <c r="E986" s="5"/>
      <c r="F986" s="4">
        <v>129</v>
      </c>
      <c r="G986" t="s">
        <v>79</v>
      </c>
      <c r="H986" s="6">
        <v>6.9</v>
      </c>
      <c r="I986">
        <v>750</v>
      </c>
      <c r="J986" s="4">
        <f>1000000/H986/I986</f>
        <v>193.23671497584542</v>
      </c>
      <c r="K986" s="4"/>
      <c r="L986" s="7"/>
      <c r="M986" s="7"/>
      <c r="N986" s="7"/>
      <c r="O986" s="7"/>
      <c r="P986" s="7"/>
      <c r="Q986" s="7"/>
      <c r="R986" s="7"/>
      <c r="S986" s="7"/>
      <c r="T986" s="7"/>
      <c r="U986" s="4"/>
      <c r="V986" s="7"/>
      <c r="W986" s="7"/>
      <c r="X986" s="7"/>
      <c r="Y986" s="7"/>
      <c r="Z986" s="7"/>
      <c r="AA986" s="7"/>
      <c r="AB986" s="4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7"/>
      <c r="BB986" s="4"/>
      <c r="BC986" s="4"/>
      <c r="BD986" s="4"/>
      <c r="BE986" s="7"/>
      <c r="BF986" s="7"/>
      <c r="BG986" s="6"/>
      <c r="BH986" s="4"/>
      <c r="BI986" s="4"/>
      <c r="BJ986" s="4"/>
      <c r="BK986" s="4"/>
      <c r="BL986" s="6"/>
      <c r="BM986" s="6"/>
      <c r="BN986" s="6"/>
      <c r="BO986" s="6"/>
      <c r="BP986" s="6"/>
      <c r="BQ986" s="6"/>
      <c r="BR986" s="6"/>
      <c r="BS986" s="4"/>
      <c r="BT986" s="4"/>
      <c r="BU986" s="4"/>
      <c r="BV986" s="4"/>
      <c r="BW986" s="4"/>
      <c r="BX986" s="4"/>
      <c r="BY986" s="4"/>
      <c r="BZ986" s="4"/>
      <c r="CA986" s="4"/>
      <c r="CB986" s="4">
        <v>41.873121747416256</v>
      </c>
      <c r="CC986" s="7">
        <v>4.7285223367697595</v>
      </c>
      <c r="CD986" s="4"/>
      <c r="CE986" s="4"/>
      <c r="CF986" s="7"/>
      <c r="CG986" s="4"/>
      <c r="CH986" s="4"/>
      <c r="CI986" s="4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</row>
    <row r="987" spans="1:158" x14ac:dyDescent="0.25">
      <c r="A987" t="s">
        <v>111</v>
      </c>
      <c r="C987" s="5">
        <v>40283</v>
      </c>
      <c r="D987" s="4"/>
      <c r="E987" s="5"/>
      <c r="F987" s="4">
        <v>135</v>
      </c>
      <c r="G987" t="s">
        <v>79</v>
      </c>
      <c r="H987" s="6">
        <v>6.9</v>
      </c>
      <c r="I987">
        <v>750</v>
      </c>
      <c r="J987" s="4">
        <f>1000000/H987/I987</f>
        <v>193.23671497584542</v>
      </c>
      <c r="K987" s="4"/>
      <c r="L987" s="7"/>
      <c r="M987" s="7"/>
      <c r="N987" s="7"/>
      <c r="O987" s="7"/>
      <c r="P987" s="7"/>
      <c r="Q987" s="7"/>
      <c r="R987" s="7"/>
      <c r="S987" s="7"/>
      <c r="T987" s="7"/>
      <c r="U987" s="4">
        <v>630.91250891379207</v>
      </c>
      <c r="V987" s="7"/>
      <c r="W987" s="7"/>
      <c r="X987" s="7"/>
      <c r="Y987" s="7"/>
      <c r="Z987" s="7"/>
      <c r="AA987" s="7"/>
      <c r="AB987" s="4">
        <v>191.89197103395534</v>
      </c>
      <c r="AC987" s="7">
        <v>2.7305639441844525</v>
      </c>
      <c r="AD987" s="7"/>
      <c r="AE987" s="7"/>
      <c r="AF987" s="7"/>
      <c r="AG987" s="7"/>
      <c r="AH987" s="7"/>
      <c r="AI987" s="8">
        <f>AC987/AB987</f>
        <v>1.4229693558680881E-2</v>
      </c>
      <c r="AJ987" s="7"/>
      <c r="AK987" s="7"/>
      <c r="AL987" s="7"/>
      <c r="AM987" s="4">
        <v>0</v>
      </c>
      <c r="AN987" s="4"/>
      <c r="AO987" s="4"/>
      <c r="AP987" s="4"/>
      <c r="AQ987" s="4">
        <v>166.82650400433283</v>
      </c>
      <c r="AR987" s="4"/>
      <c r="AS987" s="4"/>
      <c r="AT987" s="4"/>
      <c r="AU987" s="4"/>
      <c r="AV987" s="4"/>
      <c r="AW987" s="4"/>
      <c r="AX987" s="4">
        <v>9.8542549248618521</v>
      </c>
      <c r="AY987" s="4">
        <v>351.26044788695117</v>
      </c>
      <c r="AZ987" s="4">
        <v>527.94120681614584</v>
      </c>
      <c r="BA987" s="7"/>
      <c r="BB987" s="4"/>
      <c r="BC987" s="4">
        <f>U987+AB987+AZ987</f>
        <v>1350.7456867638932</v>
      </c>
      <c r="BD987" s="4"/>
      <c r="BE987" s="7">
        <f>AZ987/BC987</f>
        <v>0.39085166955519479</v>
      </c>
      <c r="BF987" s="7"/>
      <c r="BG987" s="6"/>
      <c r="BH987" s="4"/>
      <c r="BI987" s="4"/>
      <c r="BJ987" s="4"/>
      <c r="BK987" s="4"/>
      <c r="BL987" s="6"/>
      <c r="BM987" s="6"/>
      <c r="BN987" s="6"/>
      <c r="BO987" s="6"/>
      <c r="BP987" s="7">
        <f>U987/BC987</f>
        <v>0.46708460008140223</v>
      </c>
      <c r="BQ987" s="7">
        <f>AB987/BC987</f>
        <v>0.142063730363403</v>
      </c>
      <c r="BR987" s="7">
        <f>AZ987/BC987</f>
        <v>0.39085166955519479</v>
      </c>
      <c r="BS987" s="4">
        <f>BT987+BU987+BV987+CA987</f>
        <v>139.28255180104836</v>
      </c>
      <c r="BT987" s="4">
        <v>0</v>
      </c>
      <c r="BU987" s="4">
        <v>48.61514164270546</v>
      </c>
      <c r="BV987" s="4">
        <v>66.055378584145757</v>
      </c>
      <c r="BW987" s="4"/>
      <c r="BX987" s="4"/>
      <c r="BY987" s="4"/>
      <c r="BZ987" s="4"/>
      <c r="CA987" s="4">
        <v>24.61203157419715</v>
      </c>
      <c r="CB987" s="4"/>
      <c r="CC987" s="7"/>
      <c r="CD987" s="4"/>
      <c r="CE987" s="4"/>
      <c r="CF987" s="7"/>
      <c r="CG987" s="4"/>
      <c r="CH987" s="4"/>
      <c r="CI987" s="4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</row>
    <row r="988" spans="1:158" x14ac:dyDescent="0.25">
      <c r="A988" t="s">
        <v>111</v>
      </c>
      <c r="C988" s="5">
        <v>40284</v>
      </c>
      <c r="D988" s="4"/>
      <c r="E988" s="5"/>
      <c r="F988" s="4">
        <v>136</v>
      </c>
      <c r="G988" t="s">
        <v>79</v>
      </c>
      <c r="H988" s="6">
        <v>6.9</v>
      </c>
      <c r="I988">
        <v>750</v>
      </c>
      <c r="J988" s="4">
        <f>1000000/H988/I988</f>
        <v>193.23671497584542</v>
      </c>
      <c r="K988" s="4"/>
      <c r="L988" s="7"/>
      <c r="M988" s="7"/>
      <c r="N988" s="7"/>
      <c r="O988" s="7"/>
      <c r="P988" s="7"/>
      <c r="Q988" s="7"/>
      <c r="R988" s="7"/>
      <c r="S988" s="7"/>
      <c r="T988" s="7"/>
      <c r="U988" s="4"/>
      <c r="V988" s="7"/>
      <c r="W988" s="7"/>
      <c r="X988" s="7"/>
      <c r="Y988" s="7"/>
      <c r="Z988" s="7"/>
      <c r="AA988" s="7"/>
      <c r="AB988" s="4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7"/>
      <c r="BB988" s="4"/>
      <c r="BC988" s="4"/>
      <c r="BD988" s="4"/>
      <c r="BE988" s="7"/>
      <c r="BF988" s="7"/>
      <c r="BG988" s="6"/>
      <c r="BH988" s="4"/>
      <c r="BI988" s="4"/>
      <c r="BJ988" s="4"/>
      <c r="BK988" s="4"/>
      <c r="BL988" s="6"/>
      <c r="BM988" s="6"/>
      <c r="BN988" s="6"/>
      <c r="BO988" s="6"/>
      <c r="BP988" s="6"/>
      <c r="BQ988" s="6"/>
      <c r="BR988" s="6"/>
      <c r="BS988" s="4"/>
      <c r="BT988" s="4"/>
      <c r="BU988" s="4"/>
      <c r="BV988" s="4"/>
      <c r="BW988" s="4"/>
      <c r="BX988" s="4"/>
      <c r="BY988" s="4"/>
      <c r="BZ988" s="4"/>
      <c r="CA988" s="4"/>
      <c r="CB988" s="4">
        <v>49.041633071905011</v>
      </c>
      <c r="CC988" s="7">
        <v>4.0750000000000002</v>
      </c>
      <c r="CD988" s="4"/>
      <c r="CE988" s="4"/>
      <c r="CF988" s="7"/>
      <c r="CG988" s="4"/>
      <c r="CH988" s="4"/>
      <c r="CI988" s="4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</row>
    <row r="989" spans="1:158" x14ac:dyDescent="0.25">
      <c r="A989" t="s">
        <v>111</v>
      </c>
      <c r="C989" s="5">
        <v>40290</v>
      </c>
      <c r="D989" s="4"/>
      <c r="E989" s="5"/>
      <c r="F989" s="4">
        <v>142</v>
      </c>
      <c r="G989" t="s">
        <v>79</v>
      </c>
      <c r="H989" s="6">
        <v>6.9</v>
      </c>
      <c r="I989">
        <v>750</v>
      </c>
      <c r="J989" s="4">
        <f>1000000/H989/I989</f>
        <v>193.23671497584542</v>
      </c>
      <c r="K989" s="4"/>
      <c r="L989" s="7"/>
      <c r="M989" s="7"/>
      <c r="N989" s="7"/>
      <c r="O989" s="7"/>
      <c r="P989" s="7"/>
      <c r="Q989" s="7"/>
      <c r="R989" s="7"/>
      <c r="S989" s="7"/>
      <c r="T989" s="7"/>
      <c r="U989" s="4"/>
      <c r="V989" s="7"/>
      <c r="W989" s="7"/>
      <c r="X989" s="7"/>
      <c r="Y989" s="7"/>
      <c r="Z989" s="7"/>
      <c r="AA989" s="7"/>
      <c r="AB989" s="4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7"/>
      <c r="BB989" s="4"/>
      <c r="BC989" s="4"/>
      <c r="BD989" s="4"/>
      <c r="BE989" s="7"/>
      <c r="BF989" s="7"/>
      <c r="BG989" s="6"/>
      <c r="BH989" s="4"/>
      <c r="BI989" s="4"/>
      <c r="BJ989" s="4"/>
      <c r="BK989" s="4"/>
      <c r="BL989" s="6"/>
      <c r="BM989" s="6"/>
      <c r="BN989" s="6"/>
      <c r="BO989" s="6"/>
      <c r="BP989" s="6"/>
      <c r="BQ989" s="6"/>
      <c r="BR989" s="6"/>
      <c r="BS989" s="4"/>
      <c r="BT989" s="4"/>
      <c r="BU989" s="4"/>
      <c r="BV989" s="4"/>
      <c r="BW989" s="4"/>
      <c r="BX989" s="4"/>
      <c r="BY989" s="4"/>
      <c r="BZ989" s="4"/>
      <c r="CA989" s="4"/>
      <c r="CB989" s="4">
        <v>50.164919739060323</v>
      </c>
      <c r="CC989" s="7">
        <v>5.1083333333333334</v>
      </c>
      <c r="CD989" s="4"/>
      <c r="CE989" s="4"/>
      <c r="CF989" s="7"/>
      <c r="CG989" s="4"/>
      <c r="CH989" s="4"/>
      <c r="CI989" s="4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</row>
    <row r="990" spans="1:158" x14ac:dyDescent="0.25">
      <c r="A990" t="s">
        <v>111</v>
      </c>
      <c r="C990" s="5">
        <v>40298</v>
      </c>
      <c r="D990" s="4">
        <v>8</v>
      </c>
      <c r="E990" s="5" t="s">
        <v>165</v>
      </c>
      <c r="F990" s="4">
        <v>150</v>
      </c>
      <c r="G990" t="s">
        <v>79</v>
      </c>
      <c r="H990" s="6">
        <v>6.9</v>
      </c>
      <c r="I990">
        <v>750</v>
      </c>
      <c r="J990" s="4">
        <f>1000000/H990/I990</f>
        <v>193.23671497584542</v>
      </c>
      <c r="K990" s="4"/>
      <c r="L990" s="7"/>
      <c r="M990" s="7"/>
      <c r="N990" s="7"/>
      <c r="O990" s="7"/>
      <c r="P990" s="7"/>
      <c r="Q990" s="7"/>
      <c r="R990" s="7"/>
      <c r="S990" s="7"/>
      <c r="T990" s="7"/>
      <c r="U990" s="4"/>
      <c r="V990" s="7"/>
      <c r="W990" s="7"/>
      <c r="X990" s="7"/>
      <c r="Y990" s="7"/>
      <c r="Z990" s="7"/>
      <c r="AA990" s="7"/>
      <c r="AB990" s="4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7"/>
      <c r="BB990" s="4"/>
      <c r="BC990" s="4"/>
      <c r="BD990" s="4"/>
      <c r="BE990" s="7"/>
      <c r="BF990" s="7"/>
      <c r="BG990" s="6"/>
      <c r="BH990" s="4"/>
      <c r="BI990" s="4"/>
      <c r="BJ990" s="4"/>
      <c r="BK990" s="4"/>
      <c r="BL990" s="6"/>
      <c r="BM990" s="6"/>
      <c r="BN990" s="6"/>
      <c r="BO990" s="6"/>
      <c r="BP990" s="6"/>
      <c r="BQ990" s="6"/>
      <c r="BR990" s="6"/>
      <c r="BS990" s="4"/>
      <c r="BT990" s="4"/>
      <c r="BU990" s="4"/>
      <c r="BV990" s="4"/>
      <c r="BW990" s="4"/>
      <c r="BX990" s="4"/>
      <c r="BY990" s="4"/>
      <c r="BZ990" s="4"/>
      <c r="CA990" s="4"/>
      <c r="CB990" s="4">
        <v>60.327640548266515</v>
      </c>
      <c r="CC990" s="7">
        <v>5.2320754716981135</v>
      </c>
      <c r="CD990" s="4"/>
      <c r="CE990" s="4"/>
      <c r="CF990" s="7"/>
      <c r="CG990" s="4"/>
      <c r="CH990" s="4"/>
      <c r="CI990" s="4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</row>
    <row r="991" spans="1:158" x14ac:dyDescent="0.25">
      <c r="A991" t="s">
        <v>111</v>
      </c>
      <c r="C991" s="5">
        <v>40305</v>
      </c>
      <c r="D991" s="4"/>
      <c r="E991" s="5"/>
      <c r="F991" s="4">
        <v>157</v>
      </c>
      <c r="G991" t="s">
        <v>79</v>
      </c>
      <c r="H991" s="6">
        <v>6.9</v>
      </c>
      <c r="I991">
        <v>750</v>
      </c>
      <c r="J991" s="4">
        <f>1000000/H991/I991</f>
        <v>193.23671497584542</v>
      </c>
      <c r="K991" s="4"/>
      <c r="L991" s="7"/>
      <c r="M991" s="7"/>
      <c r="N991" s="7"/>
      <c r="O991" s="7"/>
      <c r="P991" s="7"/>
      <c r="Q991" s="7"/>
      <c r="R991" s="7"/>
      <c r="S991" s="7"/>
      <c r="T991" s="7"/>
      <c r="U991" s="4"/>
      <c r="V991" s="7"/>
      <c r="W991" s="7"/>
      <c r="X991" s="7"/>
      <c r="Y991" s="7"/>
      <c r="Z991" s="7"/>
      <c r="AA991" s="7"/>
      <c r="AB991" s="4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7"/>
      <c r="BB991" s="4"/>
      <c r="BC991" s="4"/>
      <c r="BD991" s="4"/>
      <c r="BE991" s="7"/>
      <c r="BF991" s="7"/>
      <c r="BG991" s="6"/>
      <c r="BH991" s="4"/>
      <c r="BI991" s="4"/>
      <c r="BJ991" s="4"/>
      <c r="BK991" s="4"/>
      <c r="BL991" s="6"/>
      <c r="BM991" s="6"/>
      <c r="BN991" s="6"/>
      <c r="BO991" s="6"/>
      <c r="BP991" s="6"/>
      <c r="BQ991" s="6"/>
      <c r="BR991" s="6"/>
      <c r="BS991" s="4"/>
      <c r="BT991" s="4"/>
      <c r="BU991" s="4"/>
      <c r="BV991" s="4"/>
      <c r="BW991" s="4"/>
      <c r="BX991" s="4"/>
      <c r="BY991" s="4"/>
      <c r="BZ991" s="4"/>
      <c r="CA991" s="4"/>
      <c r="CB991" s="4">
        <v>63.395147694788534</v>
      </c>
      <c r="CC991" s="7">
        <v>4.405263157894737</v>
      </c>
      <c r="CD991" s="4"/>
      <c r="CE991" s="4"/>
      <c r="CF991" s="7"/>
      <c r="CG991" s="4"/>
      <c r="CH991" s="4"/>
      <c r="CI991" s="4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</row>
    <row r="992" spans="1:158" x14ac:dyDescent="0.25">
      <c r="A992" t="s">
        <v>111</v>
      </c>
      <c r="C992" s="5">
        <v>40311</v>
      </c>
      <c r="D992" s="4"/>
      <c r="E992" s="5"/>
      <c r="F992" s="4">
        <v>163</v>
      </c>
      <c r="G992" t="s">
        <v>79</v>
      </c>
      <c r="H992" s="6">
        <v>6.9</v>
      </c>
      <c r="I992">
        <v>750</v>
      </c>
      <c r="J992" s="4">
        <f>1000000/H992/I992</f>
        <v>193.23671497584542</v>
      </c>
      <c r="K992" s="4"/>
      <c r="L992" s="7"/>
      <c r="M992" s="7"/>
      <c r="N992" s="7"/>
      <c r="O992" s="7"/>
      <c r="P992" s="7"/>
      <c r="Q992" s="7"/>
      <c r="R992" s="7"/>
      <c r="S992" s="7"/>
      <c r="T992" s="7"/>
      <c r="U992" s="4"/>
      <c r="V992" s="7"/>
      <c r="W992" s="7"/>
      <c r="X992" s="7"/>
      <c r="Y992" s="7"/>
      <c r="Z992" s="7"/>
      <c r="AA992" s="7"/>
      <c r="AB992" s="4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7"/>
      <c r="BB992" s="4"/>
      <c r="BC992" s="4"/>
      <c r="BD992" s="4"/>
      <c r="BE992" s="7"/>
      <c r="BF992" s="7"/>
      <c r="BG992" s="6"/>
      <c r="BH992" s="4"/>
      <c r="BI992" s="4"/>
      <c r="BJ992" s="4"/>
      <c r="BK992" s="4"/>
      <c r="BL992" s="6"/>
      <c r="BM992" s="6"/>
      <c r="BN992" s="6"/>
      <c r="BO992" s="6"/>
      <c r="BP992" s="6"/>
      <c r="BQ992" s="6"/>
      <c r="BR992" s="6"/>
      <c r="BS992" s="4"/>
      <c r="BT992" s="4"/>
      <c r="BU992" s="4"/>
      <c r="BV992" s="4"/>
      <c r="BW992" s="4"/>
      <c r="BX992" s="4"/>
      <c r="BY992" s="4"/>
      <c r="BZ992" s="4"/>
      <c r="CA992" s="4"/>
      <c r="CB992" s="4">
        <v>66.211610349629851</v>
      </c>
      <c r="CC992" s="7">
        <v>4.6575757575757573</v>
      </c>
      <c r="CD992" s="4"/>
      <c r="CE992" s="4"/>
      <c r="CF992" s="7"/>
      <c r="CG992" s="4"/>
      <c r="CH992" s="4"/>
      <c r="CI992" s="4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</row>
    <row r="993" spans="1:158" x14ac:dyDescent="0.25">
      <c r="A993" t="s">
        <v>111</v>
      </c>
      <c r="C993" s="5">
        <v>40337</v>
      </c>
      <c r="D993" s="4">
        <v>9</v>
      </c>
      <c r="E993" s="5" t="s">
        <v>70</v>
      </c>
      <c r="F993" s="4">
        <v>189</v>
      </c>
      <c r="G993" t="s">
        <v>79</v>
      </c>
      <c r="H993" s="6">
        <v>6.9</v>
      </c>
      <c r="I993">
        <v>750</v>
      </c>
      <c r="J993" s="4">
        <f>1000000/H993/I993</f>
        <v>193.23671497584542</v>
      </c>
      <c r="K993" s="4"/>
      <c r="L993" s="7"/>
      <c r="M993" s="7"/>
      <c r="N993" s="7"/>
      <c r="O993" s="7"/>
      <c r="P993" s="7"/>
      <c r="Q993" s="7"/>
      <c r="R993" s="7"/>
      <c r="S993" s="7"/>
      <c r="T993" s="7"/>
      <c r="U993" s="4"/>
      <c r="V993" s="7"/>
      <c r="W993" s="7"/>
      <c r="X993" s="7"/>
      <c r="Y993" s="7"/>
      <c r="Z993" s="7"/>
      <c r="AA993" s="7"/>
      <c r="AB993" s="4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>
        <v>544.11988333047725</v>
      </c>
      <c r="AZ993" s="4"/>
      <c r="BA993" s="7"/>
      <c r="BB993" s="4"/>
      <c r="BC993" s="4"/>
      <c r="BD993" s="4"/>
      <c r="BE993" s="7"/>
      <c r="BF993" s="4">
        <f>BH993*(1/(BG993/100))</f>
        <v>544.11988333047725</v>
      </c>
      <c r="BG993" s="6">
        <v>36.770216636223715</v>
      </c>
      <c r="BH993" s="4">
        <v>200.0740598613842</v>
      </c>
      <c r="BI993" s="4">
        <f>BF993-BH993</f>
        <v>344.04582346909308</v>
      </c>
      <c r="BJ993" s="4"/>
      <c r="BK993" s="4"/>
      <c r="BL993" s="6">
        <v>8.8138352361843264</v>
      </c>
      <c r="BM993" s="6"/>
      <c r="BN993" s="6"/>
      <c r="BO993" s="6"/>
      <c r="BP993" s="6"/>
      <c r="BQ993" s="6"/>
      <c r="BR993" s="6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7"/>
      <c r="CD993" s="4"/>
      <c r="CE993" s="4"/>
      <c r="CF993" s="7"/>
      <c r="CG993" s="4"/>
      <c r="CH993" s="4"/>
      <c r="CI993" s="4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</row>
    <row r="994" spans="1:158" x14ac:dyDescent="0.25">
      <c r="A994" t="s">
        <v>111</v>
      </c>
      <c r="C994" s="5">
        <v>40351</v>
      </c>
      <c r="D994" s="4"/>
      <c r="E994" s="5"/>
      <c r="F994" s="4">
        <v>203</v>
      </c>
      <c r="G994" t="s">
        <v>79</v>
      </c>
      <c r="H994" s="6">
        <v>6.9</v>
      </c>
      <c r="I994">
        <v>750</v>
      </c>
      <c r="J994" s="4">
        <f>1000000/H994/I994</f>
        <v>193.23671497584542</v>
      </c>
      <c r="K994" s="4"/>
      <c r="L994" s="7"/>
      <c r="M994" s="7"/>
      <c r="N994" s="7"/>
      <c r="O994" s="7"/>
      <c r="P994" s="7"/>
      <c r="Q994" s="7"/>
      <c r="R994" s="7"/>
      <c r="S994" s="7"/>
      <c r="T994" s="7"/>
      <c r="U994" s="4"/>
      <c r="V994" s="7"/>
      <c r="W994" s="7"/>
      <c r="X994" s="7"/>
      <c r="Y994" s="7"/>
      <c r="Z994" s="7"/>
      <c r="AA994" s="7"/>
      <c r="AB994" s="4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7"/>
      <c r="BB994" s="4"/>
      <c r="BC994" s="4"/>
      <c r="BD994" s="4"/>
      <c r="BE994" s="7"/>
      <c r="BF994" s="7"/>
      <c r="BG994" s="6"/>
      <c r="BH994" s="4"/>
      <c r="BI994" s="4"/>
      <c r="BJ994" s="4"/>
      <c r="BK994" s="4"/>
      <c r="BL994" s="6"/>
      <c r="BM994" s="6"/>
      <c r="BN994" s="6"/>
      <c r="BO994" s="6"/>
      <c r="BP994" s="6"/>
      <c r="BQ994" s="6"/>
      <c r="BR994" s="6"/>
      <c r="BS994" s="4"/>
      <c r="BT994" s="4"/>
      <c r="BU994" s="4"/>
      <c r="BV994" s="4"/>
      <c r="BW994" s="4"/>
      <c r="BX994" s="4"/>
      <c r="BY994" s="4"/>
      <c r="BZ994" s="4"/>
      <c r="CA994" s="4"/>
      <c r="CB994" s="4">
        <v>100</v>
      </c>
      <c r="CC994" s="7">
        <v>4.8780423280423282</v>
      </c>
      <c r="CD994" s="4"/>
      <c r="CE994" s="4"/>
      <c r="CF994" s="7"/>
      <c r="CG994" s="4"/>
      <c r="CH994" s="4"/>
      <c r="CI994" s="4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</row>
    <row r="995" spans="1:158" x14ac:dyDescent="0.25">
      <c r="A995" t="s">
        <v>126</v>
      </c>
      <c r="C995" s="5">
        <v>40166</v>
      </c>
      <c r="D995" s="4">
        <v>1</v>
      </c>
      <c r="E995" s="5" t="s">
        <v>167</v>
      </c>
      <c r="F995" s="4">
        <v>0</v>
      </c>
      <c r="G995" t="s">
        <v>76</v>
      </c>
      <c r="H995" s="6">
        <v>7.1</v>
      </c>
      <c r="I995">
        <v>750</v>
      </c>
      <c r="J995" s="4">
        <f>1000000/H995/I995</f>
        <v>187.79342723004694</v>
      </c>
      <c r="K995" s="4"/>
      <c r="L995" s="7"/>
      <c r="M995" s="7"/>
      <c r="N995" s="7"/>
      <c r="O995" s="7"/>
      <c r="P995" s="7"/>
      <c r="Q995" s="7"/>
      <c r="R995" s="7"/>
      <c r="S995" s="7"/>
      <c r="T995" s="7"/>
      <c r="U995" s="4"/>
      <c r="V995" s="7"/>
      <c r="W995" s="7"/>
      <c r="X995" s="7"/>
      <c r="Y995" s="7"/>
      <c r="Z995" s="7"/>
      <c r="AA995" s="7"/>
      <c r="AB995" s="4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4">
        <v>0</v>
      </c>
      <c r="AN995" s="4"/>
      <c r="AO995" s="4"/>
      <c r="AP995" s="4"/>
      <c r="AQ995" s="4">
        <v>0</v>
      </c>
      <c r="AR995" s="4"/>
      <c r="AS995" s="4"/>
      <c r="AT995" s="4"/>
      <c r="AU995" s="4"/>
      <c r="AV995" s="4"/>
      <c r="AW995" s="4"/>
      <c r="AX995" s="4">
        <v>0</v>
      </c>
      <c r="AY995" s="4">
        <v>0</v>
      </c>
      <c r="AZ995" s="4"/>
      <c r="BA995" s="7"/>
      <c r="BB995" s="4"/>
      <c r="BC995" s="4"/>
      <c r="BD995" s="4"/>
      <c r="BE995" s="7"/>
      <c r="BF995" s="7"/>
      <c r="BG995" s="6"/>
      <c r="BH995" s="4"/>
      <c r="BI995" s="4"/>
      <c r="BJ995" s="4"/>
      <c r="BK995" s="4"/>
      <c r="BL995" s="6"/>
      <c r="BM995" s="6"/>
      <c r="BN995" s="6"/>
      <c r="BO995" s="6"/>
      <c r="BP995" s="6"/>
      <c r="BQ995" s="6"/>
      <c r="BR995" s="6"/>
      <c r="BS995" s="4">
        <v>0</v>
      </c>
      <c r="BT995" s="4">
        <v>0</v>
      </c>
      <c r="BU995" s="4">
        <v>0</v>
      </c>
      <c r="BV995" s="4">
        <v>0</v>
      </c>
      <c r="BW995" s="4"/>
      <c r="BX995" s="4"/>
      <c r="BY995" s="4"/>
      <c r="BZ995" s="4"/>
      <c r="CA995" s="4">
        <v>0</v>
      </c>
      <c r="CB995" s="4"/>
      <c r="CC995" s="7"/>
      <c r="CD995" s="4"/>
      <c r="CE995" s="4"/>
      <c r="CF995" s="7"/>
      <c r="CG995" s="4"/>
      <c r="CH995" s="4"/>
      <c r="CI995" s="4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</row>
    <row r="996" spans="1:158" x14ac:dyDescent="0.25">
      <c r="A996" t="s">
        <v>126</v>
      </c>
      <c r="C996" s="5">
        <v>40189</v>
      </c>
      <c r="D996" s="4"/>
      <c r="E996" s="5"/>
      <c r="F996" s="4">
        <v>23</v>
      </c>
      <c r="G996" t="s">
        <v>76</v>
      </c>
      <c r="H996" s="6">
        <v>7.1</v>
      </c>
      <c r="I996">
        <v>750</v>
      </c>
      <c r="J996" s="4">
        <f>1000000/H996/I996</f>
        <v>187.79342723004694</v>
      </c>
      <c r="K996" s="4"/>
      <c r="L996" s="7"/>
      <c r="M996" s="6">
        <v>5.85</v>
      </c>
      <c r="N996" s="6"/>
      <c r="O996" s="6"/>
      <c r="P996" s="7"/>
      <c r="Q996" s="7"/>
      <c r="R996" s="7"/>
      <c r="S996" s="7"/>
      <c r="T996" s="7"/>
      <c r="U996" s="4"/>
      <c r="V996" s="7"/>
      <c r="W996" s="7"/>
      <c r="X996" s="7"/>
      <c r="Y996" s="7"/>
      <c r="Z996" s="7"/>
      <c r="AA996" s="7"/>
      <c r="AB996" s="4"/>
      <c r="AC996" s="7">
        <v>0.20329375</v>
      </c>
      <c r="AD996" s="7"/>
      <c r="AE996" s="7"/>
      <c r="AF996" s="7"/>
      <c r="AG996" s="7"/>
      <c r="AH996" s="7"/>
      <c r="AI996" s="8"/>
      <c r="AJ996" s="7"/>
      <c r="AK996" s="7"/>
      <c r="AL996" s="7"/>
      <c r="AM996" s="4">
        <v>0</v>
      </c>
      <c r="AN996" s="4"/>
      <c r="AO996" s="4"/>
      <c r="AP996" s="4"/>
      <c r="AQ996" s="4">
        <v>0</v>
      </c>
      <c r="AR996" s="4"/>
      <c r="AS996" s="4"/>
      <c r="AT996" s="4"/>
      <c r="AU996" s="4"/>
      <c r="AV996" s="4"/>
      <c r="AW996" s="4"/>
      <c r="AX996" s="4">
        <v>0</v>
      </c>
      <c r="AY996" s="4">
        <v>0</v>
      </c>
      <c r="AZ996" s="4"/>
      <c r="BA996" s="7"/>
      <c r="BB996" s="4"/>
      <c r="BC996" s="4"/>
      <c r="BD996" s="4"/>
      <c r="BE996" s="7"/>
      <c r="BF996" s="7"/>
      <c r="BG996" s="6"/>
      <c r="BH996" s="4"/>
      <c r="BI996" s="4"/>
      <c r="BJ996" s="4"/>
      <c r="BK996" s="4"/>
      <c r="BL996" s="6"/>
      <c r="BM996" s="6"/>
      <c r="BN996" s="6"/>
      <c r="BO996" s="6"/>
      <c r="BP996" s="6"/>
      <c r="BQ996" s="6"/>
      <c r="BR996" s="6"/>
      <c r="BS996" s="4">
        <v>0</v>
      </c>
      <c r="BT996" s="4">
        <v>0</v>
      </c>
      <c r="BU996" s="4">
        <v>0</v>
      </c>
      <c r="BV996" s="4">
        <v>0</v>
      </c>
      <c r="BW996" s="4"/>
      <c r="BX996" s="4"/>
      <c r="BY996" s="4"/>
      <c r="BZ996" s="4"/>
      <c r="CA996" s="4">
        <v>0</v>
      </c>
      <c r="CB996" s="4"/>
      <c r="CC996" s="7"/>
      <c r="CD996" s="4"/>
      <c r="CE996" s="4"/>
      <c r="CF996" s="7"/>
      <c r="CG996" s="4"/>
      <c r="CH996" s="4"/>
      <c r="CI996" s="4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</row>
    <row r="997" spans="1:158" x14ac:dyDescent="0.25">
      <c r="A997" t="s">
        <v>126</v>
      </c>
      <c r="C997" s="5">
        <v>40191</v>
      </c>
      <c r="D997" s="4">
        <v>4</v>
      </c>
      <c r="E997" t="s">
        <v>168</v>
      </c>
      <c r="F997" s="4">
        <v>25</v>
      </c>
      <c r="G997" t="s">
        <v>76</v>
      </c>
      <c r="H997" s="6">
        <v>7.1</v>
      </c>
      <c r="I997">
        <v>750</v>
      </c>
      <c r="J997" s="4">
        <f>1000000/H997/I997</f>
        <v>187.79342723004694</v>
      </c>
      <c r="K997" s="4"/>
      <c r="L997" s="7"/>
      <c r="M997" s="7"/>
      <c r="N997" s="7"/>
      <c r="O997" s="7"/>
      <c r="P997" s="7"/>
      <c r="Q997" s="7"/>
      <c r="R997" s="7"/>
      <c r="S997" s="7"/>
      <c r="T997" s="7"/>
      <c r="U997" s="4"/>
      <c r="V997" s="7"/>
      <c r="W997" s="7"/>
      <c r="X997" s="7"/>
      <c r="Y997" s="7"/>
      <c r="Z997" s="7"/>
      <c r="AA997" s="7"/>
      <c r="AB997" s="4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7"/>
      <c r="BB997" s="4"/>
      <c r="BC997" s="4"/>
      <c r="BD997" s="4"/>
      <c r="BE997" s="7"/>
      <c r="BF997" s="7"/>
      <c r="BG997" s="6"/>
      <c r="BH997" s="4"/>
      <c r="BI997" s="4"/>
      <c r="BJ997" s="4"/>
      <c r="BK997" s="4"/>
      <c r="BL997" s="6"/>
      <c r="BM997" s="6"/>
      <c r="BN997" s="6"/>
      <c r="BO997" s="6"/>
      <c r="BP997" s="6"/>
      <c r="BQ997" s="6"/>
      <c r="BR997" s="6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7"/>
      <c r="CD997" s="4"/>
      <c r="CE997" s="4"/>
      <c r="CF997" s="7"/>
      <c r="CG997" s="4"/>
      <c r="CH997" s="4"/>
      <c r="CI997" s="4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</row>
    <row r="998" spans="1:158" x14ac:dyDescent="0.25">
      <c r="A998" t="s">
        <v>126</v>
      </c>
      <c r="C998" s="5">
        <v>40197</v>
      </c>
      <c r="D998" s="4"/>
      <c r="E998" s="5"/>
      <c r="F998" s="4">
        <v>31</v>
      </c>
      <c r="G998" t="s">
        <v>76</v>
      </c>
      <c r="H998" s="6">
        <v>7.1</v>
      </c>
      <c r="I998">
        <v>750</v>
      </c>
      <c r="J998" s="4">
        <f>1000000/H998/I998</f>
        <v>187.79342723004694</v>
      </c>
      <c r="K998" s="4"/>
      <c r="L998" s="7"/>
      <c r="M998" s="6">
        <v>8.75</v>
      </c>
      <c r="N998" s="6"/>
      <c r="O998" s="6"/>
      <c r="P998" s="7"/>
      <c r="Q998" s="7"/>
      <c r="R998" s="7"/>
      <c r="S998" s="7"/>
      <c r="T998" s="7"/>
      <c r="U998" s="4"/>
      <c r="V998" s="7"/>
      <c r="W998" s="7"/>
      <c r="X998" s="7"/>
      <c r="Y998" s="7"/>
      <c r="Z998" s="7"/>
      <c r="AA998" s="7"/>
      <c r="AB998" s="4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7"/>
      <c r="BB998" s="4"/>
      <c r="BC998" s="4"/>
      <c r="BD998" s="4"/>
      <c r="BE998" s="7"/>
      <c r="BF998" s="7"/>
      <c r="BG998" s="6"/>
      <c r="BH998" s="4"/>
      <c r="BI998" s="4"/>
      <c r="BJ998" s="4"/>
      <c r="BK998" s="4"/>
      <c r="BL998" s="6"/>
      <c r="BM998" s="6"/>
      <c r="BN998" s="6"/>
      <c r="BO998" s="6"/>
      <c r="BP998" s="6"/>
      <c r="BQ998" s="6"/>
      <c r="BR998" s="6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7"/>
      <c r="CD998" s="4"/>
      <c r="CE998" s="4"/>
      <c r="CF998" s="7"/>
      <c r="CG998" s="4"/>
      <c r="CH998" s="4"/>
      <c r="CI998" s="4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</row>
    <row r="999" spans="1:158" x14ac:dyDescent="0.25">
      <c r="A999" t="s">
        <v>126</v>
      </c>
      <c r="C999" s="5">
        <v>40200</v>
      </c>
      <c r="D999" s="4"/>
      <c r="E999" s="5"/>
      <c r="F999" s="4">
        <v>34</v>
      </c>
      <c r="G999" t="s">
        <v>76</v>
      </c>
      <c r="H999" s="6">
        <v>7.1</v>
      </c>
      <c r="I999">
        <v>750</v>
      </c>
      <c r="J999" s="4">
        <f>1000000/H999/I999</f>
        <v>187.79342723004694</v>
      </c>
      <c r="K999" s="4"/>
      <c r="L999" s="7"/>
      <c r="M999" s="6">
        <v>9.4499999999999993</v>
      </c>
      <c r="N999" s="6"/>
      <c r="O999" s="6"/>
      <c r="P999" s="7"/>
      <c r="Q999" s="7"/>
      <c r="R999" s="7"/>
      <c r="S999" s="7"/>
      <c r="T999" s="7"/>
      <c r="U999" s="4"/>
      <c r="V999" s="7"/>
      <c r="W999" s="7"/>
      <c r="X999" s="7"/>
      <c r="Y999" s="7"/>
      <c r="Z999" s="7"/>
      <c r="AA999" s="7"/>
      <c r="AB999" s="4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7"/>
      <c r="BB999" s="4"/>
      <c r="BC999" s="4"/>
      <c r="BD999" s="4"/>
      <c r="BE999" s="7"/>
      <c r="BF999" s="7"/>
      <c r="BG999" s="6"/>
      <c r="BH999" s="4"/>
      <c r="BI999" s="4"/>
      <c r="BJ999" s="4"/>
      <c r="BK999" s="4"/>
      <c r="BL999" s="6"/>
      <c r="BM999" s="6"/>
      <c r="BN999" s="6"/>
      <c r="BO999" s="6"/>
      <c r="BP999" s="6"/>
      <c r="BQ999" s="6"/>
      <c r="BR999" s="6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7"/>
      <c r="CD999" s="4"/>
      <c r="CE999" s="4"/>
      <c r="CF999" s="7"/>
      <c r="CG999" s="4"/>
      <c r="CH999" s="4"/>
      <c r="CI999" s="4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</row>
    <row r="1000" spans="1:158" x14ac:dyDescent="0.25">
      <c r="A1000" t="s">
        <v>126</v>
      </c>
      <c r="C1000" s="5">
        <v>40203</v>
      </c>
      <c r="D1000" s="4"/>
      <c r="E1000" s="5"/>
      <c r="F1000" s="4">
        <v>37</v>
      </c>
      <c r="G1000" t="s">
        <v>76</v>
      </c>
      <c r="H1000" s="6">
        <v>7.1</v>
      </c>
      <c r="I1000">
        <v>750</v>
      </c>
      <c r="J1000" s="4">
        <f>1000000/H1000/I1000</f>
        <v>187.79342723004694</v>
      </c>
      <c r="K1000" s="4"/>
      <c r="L1000" s="7"/>
      <c r="M1000" s="7"/>
      <c r="N1000" s="7"/>
      <c r="O1000" s="7"/>
      <c r="P1000" s="7"/>
      <c r="Q1000" s="7"/>
      <c r="R1000" s="7"/>
      <c r="S1000" s="7"/>
      <c r="T1000" s="7"/>
      <c r="U1000" s="4">
        <v>31.459042495856799</v>
      </c>
      <c r="V1000" s="7"/>
      <c r="W1000" s="7"/>
      <c r="X1000" s="7"/>
      <c r="Y1000" s="7"/>
      <c r="Z1000" s="7"/>
      <c r="AA1000" s="7"/>
      <c r="AB1000" s="4">
        <v>45.845850602020882</v>
      </c>
      <c r="AC1000" s="7">
        <v>0.85141443906049086</v>
      </c>
      <c r="AD1000" s="7"/>
      <c r="AE1000" s="7"/>
      <c r="AF1000" s="7"/>
      <c r="AG1000" s="7"/>
      <c r="AH1000" s="7"/>
      <c r="AI1000" s="8">
        <f>AC1000/AB1000</f>
        <v>1.8571243152438327E-2</v>
      </c>
      <c r="AJ1000" s="7"/>
      <c r="AK1000" s="7"/>
      <c r="AL1000" s="7"/>
      <c r="AM1000" s="4">
        <v>4.6735919379706568</v>
      </c>
      <c r="AN1000" s="4"/>
      <c r="AO1000" s="4"/>
      <c r="AP1000" s="4"/>
      <c r="AQ1000" s="4">
        <v>0</v>
      </c>
      <c r="AR1000" s="4"/>
      <c r="AS1000" s="4"/>
      <c r="AT1000" s="4"/>
      <c r="AU1000" s="4"/>
      <c r="AV1000" s="4"/>
      <c r="AW1000" s="4"/>
      <c r="AX1000" s="4">
        <v>0</v>
      </c>
      <c r="AY1000" s="4">
        <v>0</v>
      </c>
      <c r="AZ1000" s="4">
        <v>4.6735919379706568</v>
      </c>
      <c r="BA1000" s="7"/>
      <c r="BB1000" s="4"/>
      <c r="BC1000" s="4">
        <f>U1000+AB1000+AZ1000</f>
        <v>81.978485035848337</v>
      </c>
      <c r="BD1000" s="4"/>
      <c r="BE1000" s="7">
        <f>AZ1000/BC1000</f>
        <v>5.7009981776644736E-2</v>
      </c>
      <c r="BF1000" s="7"/>
      <c r="BG1000" s="6"/>
      <c r="BH1000" s="4"/>
      <c r="BI1000" s="4"/>
      <c r="BJ1000" s="4"/>
      <c r="BK1000" s="4"/>
      <c r="BL1000" s="6"/>
      <c r="BM1000" s="6"/>
      <c r="BN1000" s="6"/>
      <c r="BO1000" s="6"/>
      <c r="BP1000" s="7">
        <f>U1000/BC1000</f>
        <v>0.38374754647027315</v>
      </c>
      <c r="BQ1000" s="7">
        <f>AB1000/BC1000</f>
        <v>0.55924247175308217</v>
      </c>
      <c r="BR1000" s="7">
        <f>AZ1000/BC1000</f>
        <v>5.7009981776644736E-2</v>
      </c>
      <c r="BS1000" s="4">
        <v>90.469121564765658</v>
      </c>
      <c r="BT1000" s="4">
        <v>90.469121564765658</v>
      </c>
      <c r="BU1000" s="4">
        <v>0</v>
      </c>
      <c r="BV1000" s="4">
        <v>0</v>
      </c>
      <c r="BW1000" s="4"/>
      <c r="BX1000" s="4"/>
      <c r="BY1000" s="4"/>
      <c r="BZ1000" s="4"/>
      <c r="CA1000" s="4">
        <v>0</v>
      </c>
      <c r="CB1000" s="4"/>
      <c r="CC1000" s="7"/>
      <c r="CD1000" s="4"/>
      <c r="CE1000" s="4"/>
      <c r="CF1000" s="7"/>
      <c r="CG1000" s="4"/>
      <c r="CH1000" s="4"/>
      <c r="CI1000" s="4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</row>
    <row r="1001" spans="1:158" x14ac:dyDescent="0.25">
      <c r="A1001" t="s">
        <v>126</v>
      </c>
      <c r="C1001" s="5">
        <v>40210</v>
      </c>
      <c r="D1001" s="4"/>
      <c r="E1001" s="5"/>
      <c r="F1001" s="4">
        <v>44</v>
      </c>
      <c r="G1001" t="s">
        <v>76</v>
      </c>
      <c r="H1001" s="6">
        <v>7.1</v>
      </c>
      <c r="I1001">
        <v>750</v>
      </c>
      <c r="J1001" s="4">
        <f>1000000/H1001/I1001</f>
        <v>187.79342723004694</v>
      </c>
      <c r="K1001" s="4"/>
      <c r="L1001" s="7"/>
      <c r="M1001" s="6">
        <v>12.05</v>
      </c>
      <c r="N1001" s="6"/>
      <c r="O1001" s="6"/>
      <c r="P1001" s="7"/>
      <c r="Q1001" s="7"/>
      <c r="R1001" s="7"/>
      <c r="S1001" s="7"/>
      <c r="T1001" s="7"/>
      <c r="U1001" s="4"/>
      <c r="V1001" s="7"/>
      <c r="W1001" s="7"/>
      <c r="X1001" s="7"/>
      <c r="Y1001" s="7"/>
      <c r="Z1001" s="7"/>
      <c r="AA1001" s="7"/>
      <c r="AB1001" s="4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7"/>
      <c r="BB1001" s="4"/>
      <c r="BC1001" s="4"/>
      <c r="BD1001" s="4"/>
      <c r="BE1001" s="7"/>
      <c r="BF1001" s="7"/>
      <c r="BG1001" s="6"/>
      <c r="BH1001" s="4"/>
      <c r="BI1001" s="4"/>
      <c r="BJ1001" s="4"/>
      <c r="BK1001" s="4"/>
      <c r="BL1001" s="6"/>
      <c r="BM1001" s="6"/>
      <c r="BN1001" s="6"/>
      <c r="BO1001" s="6"/>
      <c r="BP1001" s="6"/>
      <c r="BQ1001" s="6"/>
      <c r="BR1001" s="6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7"/>
      <c r="CD1001" s="4"/>
      <c r="CE1001" s="4"/>
      <c r="CF1001" s="7"/>
      <c r="CG1001" s="4"/>
      <c r="CH1001" s="4"/>
      <c r="CI1001" s="4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</row>
    <row r="1002" spans="1:158" x14ac:dyDescent="0.25">
      <c r="A1002" t="s">
        <v>126</v>
      </c>
      <c r="C1002" s="5">
        <v>40217</v>
      </c>
      <c r="D1002" s="4"/>
      <c r="E1002" s="5"/>
      <c r="F1002" s="4">
        <v>51</v>
      </c>
      <c r="G1002" t="s">
        <v>76</v>
      </c>
      <c r="H1002" s="6">
        <v>7.1</v>
      </c>
      <c r="I1002">
        <v>750</v>
      </c>
      <c r="J1002" s="4">
        <f>1000000/H1002/I1002</f>
        <v>187.79342723004694</v>
      </c>
      <c r="K1002" s="4"/>
      <c r="L1002" s="7"/>
      <c r="M1002" s="6">
        <v>15.5</v>
      </c>
      <c r="N1002" s="6"/>
      <c r="O1002" s="6"/>
      <c r="P1002" s="7"/>
      <c r="Q1002" s="7"/>
      <c r="R1002" s="7"/>
      <c r="S1002" s="7"/>
      <c r="T1002" s="7"/>
      <c r="U1002" s="4"/>
      <c r="V1002" s="7"/>
      <c r="W1002" s="7"/>
      <c r="X1002" s="7"/>
      <c r="Y1002" s="7"/>
      <c r="Z1002" s="7"/>
      <c r="AA1002" s="7"/>
      <c r="AB1002" s="4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7"/>
      <c r="BB1002" s="4"/>
      <c r="BC1002" s="4"/>
      <c r="BD1002" s="4"/>
      <c r="BE1002" s="7"/>
      <c r="BF1002" s="7"/>
      <c r="BG1002" s="6"/>
      <c r="BH1002" s="4"/>
      <c r="BI1002" s="4"/>
      <c r="BJ1002" s="4"/>
      <c r="BK1002" s="4"/>
      <c r="BL1002" s="6"/>
      <c r="BM1002" s="6"/>
      <c r="BN1002" s="6"/>
      <c r="BO1002" s="6"/>
      <c r="BP1002" s="6"/>
      <c r="BQ1002" s="6"/>
      <c r="BR1002" s="6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7"/>
      <c r="CD1002" s="4"/>
      <c r="CE1002" s="4"/>
      <c r="CF1002" s="7"/>
      <c r="CG1002" s="4"/>
      <c r="CH1002" s="4"/>
      <c r="CI1002" s="4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</row>
    <row r="1003" spans="1:158" x14ac:dyDescent="0.25">
      <c r="A1003" t="s">
        <v>126</v>
      </c>
      <c r="C1003" s="5">
        <v>40218</v>
      </c>
      <c r="D1003" s="4">
        <v>5</v>
      </c>
      <c r="E1003" t="s">
        <v>164</v>
      </c>
      <c r="F1003" s="4">
        <v>52</v>
      </c>
      <c r="G1003" t="s">
        <v>76</v>
      </c>
      <c r="H1003" s="6">
        <v>7.1</v>
      </c>
      <c r="I1003">
        <v>750</v>
      </c>
      <c r="J1003" s="4">
        <f>1000000/H1003/I1003</f>
        <v>187.79342723004694</v>
      </c>
      <c r="K1003" s="4"/>
      <c r="L1003" s="7"/>
      <c r="M1003" s="7"/>
      <c r="N1003" s="7"/>
      <c r="O1003" s="7"/>
      <c r="P1003" s="7"/>
      <c r="Q1003" s="7"/>
      <c r="R1003" s="7"/>
      <c r="S1003" s="7"/>
      <c r="T1003" s="7"/>
      <c r="U1003" s="4">
        <v>197.72645957437896</v>
      </c>
      <c r="V1003" s="7"/>
      <c r="W1003" s="7"/>
      <c r="X1003" s="7"/>
      <c r="Y1003" s="7"/>
      <c r="Z1003" s="7"/>
      <c r="AA1003" s="7"/>
      <c r="AB1003" s="4">
        <v>206.9460317498544</v>
      </c>
      <c r="AC1003" s="7">
        <v>3.4200713117229045</v>
      </c>
      <c r="AD1003" s="7"/>
      <c r="AE1003" s="7"/>
      <c r="AF1003" s="7"/>
      <c r="AG1003" s="7"/>
      <c r="AH1003" s="7"/>
      <c r="AI1003" s="8">
        <f>AC1003/AB1003</f>
        <v>1.6526392329459638E-2</v>
      </c>
      <c r="AJ1003" s="7"/>
      <c r="AK1003" s="7"/>
      <c r="AL1003" s="7"/>
      <c r="AM1003" s="4">
        <v>12.697359305411799</v>
      </c>
      <c r="AN1003" s="4"/>
      <c r="AO1003" s="4"/>
      <c r="AP1003" s="4"/>
      <c r="AQ1003" s="4">
        <v>0</v>
      </c>
      <c r="AR1003" s="4"/>
      <c r="AS1003" s="4"/>
      <c r="AT1003" s="4"/>
      <c r="AU1003" s="4"/>
      <c r="AV1003" s="4"/>
      <c r="AW1003" s="4"/>
      <c r="AX1003" s="4">
        <v>0</v>
      </c>
      <c r="AY1003" s="4">
        <v>0</v>
      </c>
      <c r="AZ1003" s="4">
        <v>12.697359305411799</v>
      </c>
      <c r="BA1003" s="7"/>
      <c r="BB1003" s="4"/>
      <c r="BC1003" s="4">
        <f>U1003+AB1003+AZ1003</f>
        <v>417.36985062964516</v>
      </c>
      <c r="BD1003" s="4"/>
      <c r="BE1003" s="7">
        <f>AZ1003/BC1003</f>
        <v>3.042232036227948E-2</v>
      </c>
      <c r="BF1003" s="7"/>
      <c r="BG1003" s="6"/>
      <c r="BH1003" s="4"/>
      <c r="BI1003" s="4"/>
      <c r="BJ1003" s="4"/>
      <c r="BK1003" s="4"/>
      <c r="BL1003" s="6"/>
      <c r="BM1003" s="6"/>
      <c r="BN1003" s="6"/>
      <c r="BO1003" s="6"/>
      <c r="BP1003" s="7">
        <f>U1003/BC1003</f>
        <v>0.4737439929503493</v>
      </c>
      <c r="BQ1003" s="7">
        <f>AB1003/BC1003</f>
        <v>0.49583368668737121</v>
      </c>
      <c r="BR1003" s="7">
        <f>AZ1003/BC1003</f>
        <v>3.042232036227948E-2</v>
      </c>
      <c r="BS1003" s="4">
        <v>259.02513077597422</v>
      </c>
      <c r="BT1003" s="4">
        <v>259.02513077597422</v>
      </c>
      <c r="BU1003" s="4">
        <v>0</v>
      </c>
      <c r="BV1003" s="4">
        <v>0</v>
      </c>
      <c r="BW1003" s="4"/>
      <c r="BX1003" s="4"/>
      <c r="BY1003" s="4"/>
      <c r="BZ1003" s="4"/>
      <c r="CA1003" s="4">
        <v>0</v>
      </c>
      <c r="CB1003" s="4"/>
      <c r="CC1003" s="7"/>
      <c r="CD1003" s="4"/>
      <c r="CE1003" s="4"/>
      <c r="CF1003" s="7"/>
      <c r="CG1003" s="4"/>
      <c r="CH1003" s="4"/>
      <c r="CI1003" s="4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</row>
    <row r="1004" spans="1:158" x14ac:dyDescent="0.25">
      <c r="A1004" t="s">
        <v>126</v>
      </c>
      <c r="C1004" s="5">
        <v>40225</v>
      </c>
      <c r="D1004" s="4"/>
      <c r="E1004" s="5"/>
      <c r="F1004" s="4">
        <v>59</v>
      </c>
      <c r="G1004" t="s">
        <v>76</v>
      </c>
      <c r="H1004" s="6">
        <v>7.1</v>
      </c>
      <c r="I1004">
        <v>750</v>
      </c>
      <c r="J1004" s="4">
        <f>1000000/H1004/I1004</f>
        <v>187.79342723004694</v>
      </c>
      <c r="K1004" s="4"/>
      <c r="L1004" s="7"/>
      <c r="M1004" s="6">
        <v>17.7</v>
      </c>
      <c r="N1004" s="6"/>
      <c r="O1004" s="6"/>
      <c r="P1004" s="7"/>
      <c r="Q1004" s="7"/>
      <c r="R1004" s="7"/>
      <c r="S1004" s="7"/>
      <c r="T1004" s="7"/>
      <c r="U1004" s="4"/>
      <c r="V1004" s="7"/>
      <c r="W1004" s="7"/>
      <c r="X1004" s="7"/>
      <c r="Y1004" s="7"/>
      <c r="Z1004" s="7"/>
      <c r="AA1004" s="7"/>
      <c r="AB1004" s="4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7"/>
      <c r="BB1004" s="4"/>
      <c r="BC1004" s="4"/>
      <c r="BD1004" s="4"/>
      <c r="BE1004" s="7"/>
      <c r="BF1004" s="7"/>
      <c r="BG1004" s="6"/>
      <c r="BH1004" s="4"/>
      <c r="BI1004" s="4"/>
      <c r="BJ1004" s="4"/>
      <c r="BK1004" s="4"/>
      <c r="BL1004" s="6"/>
      <c r="BM1004" s="6"/>
      <c r="BN1004" s="6"/>
      <c r="BO1004" s="6"/>
      <c r="BP1004" s="6"/>
      <c r="BQ1004" s="6"/>
      <c r="BR1004" s="6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7"/>
      <c r="CD1004" s="4"/>
      <c r="CE1004" s="4"/>
      <c r="CF1004" s="7"/>
      <c r="CG1004" s="4"/>
      <c r="CH1004" s="4"/>
      <c r="CI1004" s="4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</row>
    <row r="1005" spans="1:158" x14ac:dyDescent="0.25">
      <c r="A1005" t="s">
        <v>126</v>
      </c>
      <c r="C1005" s="5">
        <v>40231</v>
      </c>
      <c r="D1005" s="4"/>
      <c r="E1005" s="5"/>
      <c r="F1005" s="4">
        <v>65</v>
      </c>
      <c r="G1005" t="s">
        <v>76</v>
      </c>
      <c r="H1005" s="6">
        <v>7.1</v>
      </c>
      <c r="I1005">
        <v>750</v>
      </c>
      <c r="J1005" s="4">
        <f>1000000/H1005/I1005</f>
        <v>187.79342723004694</v>
      </c>
      <c r="K1005" s="4"/>
      <c r="L1005" s="7"/>
      <c r="M1005" s="7"/>
      <c r="N1005" s="7"/>
      <c r="O1005" s="7"/>
      <c r="P1005" s="7"/>
      <c r="Q1005" s="7"/>
      <c r="R1005" s="7"/>
      <c r="S1005" s="7"/>
      <c r="T1005" s="7"/>
      <c r="U1005" s="4">
        <v>316.99695827281715</v>
      </c>
      <c r="V1005" s="7"/>
      <c r="W1005" s="7"/>
      <c r="X1005" s="7"/>
      <c r="Y1005" s="7"/>
      <c r="Z1005" s="7"/>
      <c r="AA1005" s="7"/>
      <c r="AB1005" s="4">
        <v>267.9971101413588</v>
      </c>
      <c r="AC1005" s="7">
        <v>3.7636340966637252</v>
      </c>
      <c r="AD1005" s="7"/>
      <c r="AE1005" s="7"/>
      <c r="AF1005" s="7"/>
      <c r="AG1005" s="7"/>
      <c r="AH1005" s="7"/>
      <c r="AI1005" s="8">
        <f>AC1005/AB1005</f>
        <v>1.4043562240945598E-2</v>
      </c>
      <c r="AJ1005" s="7"/>
      <c r="AK1005" s="7"/>
      <c r="AL1005" s="7"/>
      <c r="AM1005" s="4">
        <v>16.670203820105858</v>
      </c>
      <c r="AN1005" s="4"/>
      <c r="AO1005" s="4"/>
      <c r="AP1005" s="4"/>
      <c r="AQ1005" s="4">
        <v>25.311842605885644</v>
      </c>
      <c r="AR1005" s="4"/>
      <c r="AS1005" s="4"/>
      <c r="AT1005" s="4"/>
      <c r="AU1005" s="4"/>
      <c r="AV1005" s="4"/>
      <c r="AW1005" s="4"/>
      <c r="AX1005" s="4">
        <v>0</v>
      </c>
      <c r="AY1005" s="4">
        <v>0</v>
      </c>
      <c r="AZ1005" s="4">
        <v>41.982046425991498</v>
      </c>
      <c r="BA1005" s="7"/>
      <c r="BB1005" s="4"/>
      <c r="BC1005" s="4">
        <f>U1005+AB1005+AZ1005</f>
        <v>626.97611484016738</v>
      </c>
      <c r="BD1005" s="4"/>
      <c r="BE1005" s="7">
        <f>AZ1005/BC1005</f>
        <v>6.6959562624955532E-2</v>
      </c>
      <c r="BF1005" s="7"/>
      <c r="BG1005" s="6"/>
      <c r="BH1005" s="4"/>
      <c r="BI1005" s="4"/>
      <c r="BJ1005" s="4"/>
      <c r="BK1005" s="4"/>
      <c r="BL1005" s="6"/>
      <c r="BM1005" s="6"/>
      <c r="BN1005" s="6"/>
      <c r="BO1005" s="6"/>
      <c r="BP1005" s="7">
        <f>U1005/BC1005</f>
        <v>0.50559654629527306</v>
      </c>
      <c r="BQ1005" s="7">
        <f>AB1005/BC1005</f>
        <v>0.42744389107977149</v>
      </c>
      <c r="BR1005" s="7">
        <f>AZ1005/BC1005</f>
        <v>6.6959562624955532E-2</v>
      </c>
      <c r="BS1005" s="4">
        <v>248.46975619477666</v>
      </c>
      <c r="BT1005" s="4">
        <v>239.43174703120332</v>
      </c>
      <c r="BU1005" s="4">
        <v>9.0380091635733475</v>
      </c>
      <c r="BV1005" s="4">
        <v>0</v>
      </c>
      <c r="BW1005" s="4"/>
      <c r="BX1005" s="4"/>
      <c r="BY1005" s="4"/>
      <c r="BZ1005" s="4"/>
      <c r="CA1005" s="4">
        <v>0</v>
      </c>
      <c r="CB1005" s="4"/>
      <c r="CC1005" s="7"/>
      <c r="CD1005" s="4"/>
      <c r="CE1005" s="4"/>
      <c r="CF1005" s="7"/>
      <c r="CG1005" s="4"/>
      <c r="CH1005" s="4"/>
      <c r="CI1005" s="4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</row>
    <row r="1006" spans="1:158" x14ac:dyDescent="0.25">
      <c r="A1006" t="s">
        <v>126</v>
      </c>
      <c r="C1006" s="5">
        <v>40233</v>
      </c>
      <c r="D1006" s="4"/>
      <c r="E1006" s="5"/>
      <c r="F1006" s="4">
        <v>67</v>
      </c>
      <c r="G1006" t="s">
        <v>76</v>
      </c>
      <c r="H1006" s="6">
        <v>7.1</v>
      </c>
      <c r="I1006">
        <v>750</v>
      </c>
      <c r="J1006" s="4">
        <f>1000000/H1006/I1006</f>
        <v>187.79342723004694</v>
      </c>
      <c r="K1006" s="4"/>
      <c r="L1006" s="7"/>
      <c r="M1006" s="6">
        <v>18.95</v>
      </c>
      <c r="N1006" s="6"/>
      <c r="O1006" s="6"/>
      <c r="P1006" s="7"/>
      <c r="Q1006" s="7"/>
      <c r="R1006" s="7"/>
      <c r="S1006" s="7"/>
      <c r="T1006" s="7"/>
      <c r="U1006" s="4"/>
      <c r="V1006" s="7"/>
      <c r="W1006" s="7"/>
      <c r="X1006" s="7"/>
      <c r="Y1006" s="7"/>
      <c r="Z1006" s="7"/>
      <c r="AA1006" s="7"/>
      <c r="AB1006" s="4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7"/>
      <c r="BB1006" s="4"/>
      <c r="BC1006" s="4"/>
      <c r="BD1006" s="4"/>
      <c r="BE1006" s="7"/>
      <c r="BF1006" s="7"/>
      <c r="BG1006" s="6"/>
      <c r="BH1006" s="4"/>
      <c r="BI1006" s="4"/>
      <c r="BJ1006" s="4"/>
      <c r="BK1006" s="4"/>
      <c r="BL1006" s="6"/>
      <c r="BM1006" s="6"/>
      <c r="BN1006" s="6"/>
      <c r="BO1006" s="6"/>
      <c r="BP1006" s="6"/>
      <c r="BQ1006" s="6"/>
      <c r="BR1006" s="6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7"/>
      <c r="CD1006" s="4"/>
      <c r="CE1006" s="4"/>
      <c r="CF1006" s="7"/>
      <c r="CG1006" s="4"/>
      <c r="CH1006" s="4"/>
      <c r="CI1006" s="4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</row>
    <row r="1007" spans="1:158" x14ac:dyDescent="0.25">
      <c r="A1007" t="s">
        <v>126</v>
      </c>
      <c r="C1007" s="5">
        <v>40240</v>
      </c>
      <c r="D1007" s="4"/>
      <c r="E1007" s="5"/>
      <c r="F1007" s="4">
        <v>74</v>
      </c>
      <c r="G1007" t="s">
        <v>76</v>
      </c>
      <c r="H1007" s="6">
        <v>7.1</v>
      </c>
      <c r="I1007">
        <v>750</v>
      </c>
      <c r="J1007" s="4">
        <f>1000000/H1007/I1007</f>
        <v>187.79342723004694</v>
      </c>
      <c r="K1007" s="4"/>
      <c r="L1007" s="7"/>
      <c r="M1007" s="6">
        <v>22.066666666666666</v>
      </c>
      <c r="N1007" s="6"/>
      <c r="O1007" s="6"/>
      <c r="P1007" s="7"/>
      <c r="Q1007" s="7"/>
      <c r="R1007" s="7"/>
      <c r="S1007" s="7"/>
      <c r="T1007" s="7"/>
      <c r="U1007" s="4"/>
      <c r="V1007" s="7"/>
      <c r="W1007" s="7"/>
      <c r="X1007" s="7"/>
      <c r="Y1007" s="7"/>
      <c r="Z1007" s="7"/>
      <c r="AA1007" s="7"/>
      <c r="AB1007" s="4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7"/>
      <c r="BB1007" s="4"/>
      <c r="BC1007" s="4"/>
      <c r="BD1007" s="4"/>
      <c r="BE1007" s="7"/>
      <c r="BF1007" s="7"/>
      <c r="BG1007" s="6"/>
      <c r="BH1007" s="4"/>
      <c r="BI1007" s="4"/>
      <c r="BJ1007" s="4"/>
      <c r="BK1007" s="4"/>
      <c r="BL1007" s="6"/>
      <c r="BM1007" s="6"/>
      <c r="BN1007" s="6"/>
      <c r="BO1007" s="6"/>
      <c r="BP1007" s="6"/>
      <c r="BQ1007" s="6"/>
      <c r="BR1007" s="6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7"/>
      <c r="CD1007" s="4"/>
      <c r="CE1007" s="4"/>
      <c r="CF1007" s="7"/>
      <c r="CG1007" s="4"/>
      <c r="CH1007" s="4"/>
      <c r="CI1007" s="4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</row>
    <row r="1008" spans="1:158" x14ac:dyDescent="0.25">
      <c r="A1008" t="s">
        <v>126</v>
      </c>
      <c r="C1008" s="5">
        <v>40241</v>
      </c>
      <c r="D1008" s="4">
        <v>6</v>
      </c>
      <c r="E1008" s="5" t="s">
        <v>183</v>
      </c>
      <c r="F1008" s="4">
        <v>75</v>
      </c>
      <c r="G1008" t="s">
        <v>76</v>
      </c>
      <c r="H1008" s="6">
        <v>7.1</v>
      </c>
      <c r="I1008">
        <v>750</v>
      </c>
      <c r="J1008" s="4">
        <f>1000000/H1008/I1008</f>
        <v>187.79342723004694</v>
      </c>
      <c r="K1008" s="4"/>
      <c r="L1008" s="7"/>
      <c r="M1008" s="7"/>
      <c r="N1008" s="7"/>
      <c r="O1008" s="7"/>
      <c r="P1008" s="7"/>
      <c r="Q1008" s="7"/>
      <c r="R1008" s="7"/>
      <c r="S1008" s="7"/>
      <c r="T1008" s="7"/>
      <c r="U1008" s="4"/>
      <c r="V1008" s="7"/>
      <c r="W1008" s="7"/>
      <c r="X1008" s="7"/>
      <c r="Y1008" s="7"/>
      <c r="Z1008" s="7"/>
      <c r="AA1008" s="7"/>
      <c r="AB1008" s="4"/>
      <c r="AC1008" s="7"/>
      <c r="AD1008" s="7"/>
      <c r="AE1008" s="7"/>
      <c r="AF1008" s="7"/>
      <c r="AG1008" s="7"/>
      <c r="AH1008" s="7"/>
      <c r="AI1008" s="8"/>
      <c r="AJ1008" s="7"/>
      <c r="AK1008" s="7"/>
      <c r="AL1008" s="7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7"/>
      <c r="BB1008" s="4"/>
      <c r="BC1008" s="4"/>
      <c r="BD1008" s="4"/>
      <c r="BE1008" s="7"/>
      <c r="BF1008" s="7"/>
      <c r="BG1008" s="6"/>
      <c r="BH1008" s="4"/>
      <c r="BI1008" s="4"/>
      <c r="BJ1008" s="4"/>
      <c r="BK1008" s="4"/>
      <c r="BL1008" s="6"/>
      <c r="BM1008" s="6"/>
      <c r="BN1008" s="6"/>
      <c r="BO1008" s="6"/>
      <c r="BP1008" s="6"/>
      <c r="BQ1008" s="6"/>
      <c r="BR1008" s="6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7"/>
      <c r="CD1008" s="4"/>
      <c r="CE1008" s="4"/>
      <c r="CF1008" s="7"/>
      <c r="CG1008" s="4"/>
      <c r="CH1008" s="4"/>
      <c r="CI1008" s="4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</row>
    <row r="1009" spans="1:158" x14ac:dyDescent="0.25">
      <c r="A1009" t="s">
        <v>126</v>
      </c>
      <c r="C1009" s="5">
        <v>40245</v>
      </c>
      <c r="D1009" s="4"/>
      <c r="E1009" s="5"/>
      <c r="F1009" s="4">
        <v>79</v>
      </c>
      <c r="G1009" t="s">
        <v>76</v>
      </c>
      <c r="H1009" s="6">
        <v>7.1</v>
      </c>
      <c r="I1009">
        <v>750</v>
      </c>
      <c r="J1009" s="4">
        <f>1000000/H1009/I1009</f>
        <v>187.79342723004694</v>
      </c>
      <c r="K1009" s="4"/>
      <c r="L1009" s="7"/>
      <c r="M1009" s="6">
        <v>22.15</v>
      </c>
      <c r="N1009" s="6"/>
      <c r="O1009" s="6"/>
      <c r="P1009" s="7"/>
      <c r="Q1009" s="7"/>
      <c r="R1009" s="7"/>
      <c r="S1009" s="7"/>
      <c r="T1009" s="7"/>
      <c r="U1009" s="4">
        <v>344.59561376120365</v>
      </c>
      <c r="V1009" s="7"/>
      <c r="W1009" s="7"/>
      <c r="X1009" s="7"/>
      <c r="Y1009" s="7"/>
      <c r="Z1009" s="7"/>
      <c r="AA1009" s="7"/>
      <c r="AB1009" s="4">
        <v>223.09918168739404</v>
      </c>
      <c r="AC1009" s="7">
        <v>3.3754888917918855</v>
      </c>
      <c r="AD1009" s="7"/>
      <c r="AE1009" s="7"/>
      <c r="AF1009" s="7"/>
      <c r="AG1009" s="7"/>
      <c r="AH1009" s="7"/>
      <c r="AI1009" s="8">
        <f>AC1009/AB1009</f>
        <v>1.5129992258427963E-2</v>
      </c>
      <c r="AJ1009" s="7"/>
      <c r="AK1009" s="7"/>
      <c r="AL1009" s="7"/>
      <c r="AM1009" s="4">
        <v>15.047063798579865</v>
      </c>
      <c r="AN1009" s="4"/>
      <c r="AO1009" s="4"/>
      <c r="AP1009" s="4"/>
      <c r="AQ1009" s="4">
        <v>88.542460477504832</v>
      </c>
      <c r="AR1009" s="4"/>
      <c r="AS1009" s="4"/>
      <c r="AT1009" s="4"/>
      <c r="AU1009" s="4"/>
      <c r="AV1009" s="4"/>
      <c r="AW1009" s="4"/>
      <c r="AX1009" s="4">
        <v>0</v>
      </c>
      <c r="AY1009" s="4">
        <v>0</v>
      </c>
      <c r="AZ1009" s="4">
        <v>103.58952427608469</v>
      </c>
      <c r="BA1009" s="7"/>
      <c r="BB1009" s="4"/>
      <c r="BC1009" s="4">
        <f>U1009+AB1009+AZ1009</f>
        <v>671.2843197246824</v>
      </c>
      <c r="BD1009" s="4"/>
      <c r="BE1009" s="7">
        <f>AZ1009/BC1009</f>
        <v>0.15431542378134266</v>
      </c>
      <c r="BF1009" s="7"/>
      <c r="BG1009" s="6"/>
      <c r="BH1009" s="4"/>
      <c r="BI1009" s="4"/>
      <c r="BJ1009" s="4"/>
      <c r="BK1009" s="4"/>
      <c r="BL1009" s="6"/>
      <c r="BM1009" s="6"/>
      <c r="BN1009" s="6"/>
      <c r="BO1009" s="6"/>
      <c r="BP1009" s="7">
        <f>U1009/BC1009</f>
        <v>0.51333779687053405</v>
      </c>
      <c r="BQ1009" s="7">
        <f>AB1009/BC1009</f>
        <v>0.33234677934812323</v>
      </c>
      <c r="BR1009" s="7">
        <f>AZ1009/BC1009</f>
        <v>0.15431542378134266</v>
      </c>
      <c r="BS1009" s="4">
        <v>149.23225937750297</v>
      </c>
      <c r="BT1009" s="4">
        <v>88.488983377130253</v>
      </c>
      <c r="BU1009" s="4">
        <v>60.743276000372717</v>
      </c>
      <c r="BV1009" s="4">
        <v>0</v>
      </c>
      <c r="BW1009" s="4"/>
      <c r="BX1009" s="4"/>
      <c r="BY1009" s="4"/>
      <c r="BZ1009" s="4"/>
      <c r="CA1009" s="4">
        <v>0</v>
      </c>
      <c r="CB1009" s="4"/>
      <c r="CC1009" s="7"/>
      <c r="CD1009" s="4"/>
      <c r="CE1009" s="4"/>
      <c r="CF1009" s="7"/>
      <c r="CG1009" s="4"/>
      <c r="CH1009" s="4"/>
      <c r="CI1009" s="4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</row>
    <row r="1010" spans="1:158" x14ac:dyDescent="0.25">
      <c r="A1010" t="s">
        <v>126</v>
      </c>
      <c r="C1010" s="5">
        <v>40252</v>
      </c>
      <c r="D1010" s="4"/>
      <c r="E1010" s="5"/>
      <c r="F1010" s="4">
        <v>86</v>
      </c>
      <c r="G1010" t="s">
        <v>76</v>
      </c>
      <c r="H1010" s="6">
        <v>7.1</v>
      </c>
      <c r="I1010">
        <v>750</v>
      </c>
      <c r="J1010" s="4">
        <f>1000000/H1010/I1010</f>
        <v>187.79342723004694</v>
      </c>
      <c r="K1010" s="4"/>
      <c r="L1010" s="7"/>
      <c r="M1010" s="6">
        <v>22.65</v>
      </c>
      <c r="N1010" s="6"/>
      <c r="O1010" s="6"/>
      <c r="P1010" s="7"/>
      <c r="Q1010" s="7"/>
      <c r="R1010" s="7"/>
      <c r="S1010" s="7"/>
      <c r="T1010" s="7"/>
      <c r="U1010" s="4"/>
      <c r="V1010" s="7"/>
      <c r="W1010" s="7"/>
      <c r="X1010" s="7"/>
      <c r="Y1010" s="7"/>
      <c r="Z1010" s="7"/>
      <c r="AA1010" s="7"/>
      <c r="AB1010" s="4"/>
      <c r="AC1010" s="7"/>
      <c r="AD1010" s="7"/>
      <c r="AE1010" s="7"/>
      <c r="AF1010" s="7"/>
      <c r="AG1010" s="7"/>
      <c r="AH1010" s="7"/>
      <c r="AI1010" s="8"/>
      <c r="AJ1010" s="7"/>
      <c r="AK1010" s="7"/>
      <c r="AL1010" s="7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7"/>
      <c r="BB1010" s="4"/>
      <c r="BC1010" s="4"/>
      <c r="BD1010" s="4"/>
      <c r="BE1010" s="7"/>
      <c r="BF1010" s="7"/>
      <c r="BG1010" s="6"/>
      <c r="BH1010" s="4"/>
      <c r="BI1010" s="4"/>
      <c r="BJ1010" s="4"/>
      <c r="BK1010" s="4"/>
      <c r="BL1010" s="6"/>
      <c r="BM1010" s="6"/>
      <c r="BN1010" s="6"/>
      <c r="BO1010" s="6"/>
      <c r="BP1010" s="6"/>
      <c r="BQ1010" s="6"/>
      <c r="BR1010" s="6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7"/>
      <c r="CD1010" s="4"/>
      <c r="CE1010" s="4"/>
      <c r="CF1010" s="7"/>
      <c r="CG1010" s="4"/>
      <c r="CH1010" s="4"/>
      <c r="CI1010" s="4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</row>
    <row r="1011" spans="1:158" x14ac:dyDescent="0.25">
      <c r="A1011" t="s">
        <v>126</v>
      </c>
      <c r="C1011" s="5">
        <v>40259</v>
      </c>
      <c r="D1011" s="4"/>
      <c r="E1011" s="5"/>
      <c r="F1011" s="4">
        <v>93</v>
      </c>
      <c r="G1011" t="s">
        <v>76</v>
      </c>
      <c r="H1011" s="6">
        <v>7.1</v>
      </c>
      <c r="I1011">
        <v>750</v>
      </c>
      <c r="J1011" s="4">
        <f>1000000/H1011/I1011</f>
        <v>187.79342723004694</v>
      </c>
      <c r="K1011" s="4"/>
      <c r="L1011" s="7"/>
      <c r="M1011" s="7"/>
      <c r="N1011" s="7"/>
      <c r="O1011" s="7"/>
      <c r="P1011" s="7"/>
      <c r="Q1011" s="7"/>
      <c r="R1011" s="7"/>
      <c r="S1011" s="7"/>
      <c r="T1011" s="7"/>
      <c r="U1011" s="4"/>
      <c r="V1011" s="7"/>
      <c r="W1011" s="7"/>
      <c r="X1011" s="7"/>
      <c r="Y1011" s="7"/>
      <c r="Z1011" s="7"/>
      <c r="AA1011" s="7"/>
      <c r="AB1011" s="4"/>
      <c r="AC1011" s="7"/>
      <c r="AD1011" s="7"/>
      <c r="AE1011" s="7"/>
      <c r="AF1011" s="7"/>
      <c r="AG1011" s="7"/>
      <c r="AH1011" s="7"/>
      <c r="AI1011" s="8"/>
      <c r="AJ1011" s="7"/>
      <c r="AK1011" s="7"/>
      <c r="AL1011" s="7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7"/>
      <c r="BB1011" s="4"/>
      <c r="BC1011" s="4"/>
      <c r="BD1011" s="4"/>
      <c r="BE1011" s="7"/>
      <c r="BF1011" s="7"/>
      <c r="BG1011" s="6"/>
      <c r="BH1011" s="4"/>
      <c r="BI1011" s="4"/>
      <c r="BJ1011" s="4"/>
      <c r="BK1011" s="4"/>
      <c r="BL1011" s="6"/>
      <c r="BM1011" s="6"/>
      <c r="BN1011" s="6"/>
      <c r="BO1011" s="6"/>
      <c r="BP1011" s="6"/>
      <c r="BQ1011" s="6"/>
      <c r="BR1011" s="6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7"/>
      <c r="CD1011" s="4"/>
      <c r="CE1011" s="4"/>
      <c r="CF1011" s="7"/>
      <c r="CG1011" s="4"/>
      <c r="CH1011" s="4"/>
      <c r="CI1011" s="4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</row>
    <row r="1012" spans="1:158" x14ac:dyDescent="0.25">
      <c r="A1012" t="s">
        <v>126</v>
      </c>
      <c r="C1012" s="5">
        <v>40260</v>
      </c>
      <c r="D1012" s="4"/>
      <c r="E1012" s="5"/>
      <c r="F1012" s="4">
        <v>94</v>
      </c>
      <c r="G1012" t="s">
        <v>76</v>
      </c>
      <c r="H1012" s="6">
        <v>7.1</v>
      </c>
      <c r="I1012">
        <v>750</v>
      </c>
      <c r="J1012" s="4">
        <f>1000000/H1012/I1012</f>
        <v>187.79342723004694</v>
      </c>
      <c r="K1012" s="4"/>
      <c r="L1012" s="7"/>
      <c r="M1012" s="7"/>
      <c r="N1012" s="7"/>
      <c r="O1012" s="7"/>
      <c r="P1012" s="7"/>
      <c r="Q1012" s="7"/>
      <c r="R1012" s="7"/>
      <c r="S1012" s="7"/>
      <c r="T1012" s="7"/>
      <c r="U1012" s="4">
        <v>357.54329775431489</v>
      </c>
      <c r="V1012" s="7"/>
      <c r="W1012" s="7"/>
      <c r="X1012" s="7"/>
      <c r="Y1012" s="7"/>
      <c r="Z1012" s="7"/>
      <c r="AA1012" s="7"/>
      <c r="AB1012" s="4">
        <v>191.44115365638885</v>
      </c>
      <c r="AC1012" s="7">
        <v>3.2815387529212314</v>
      </c>
      <c r="AD1012" s="7"/>
      <c r="AE1012" s="7"/>
      <c r="AF1012" s="7"/>
      <c r="AG1012" s="7"/>
      <c r="AH1012" s="7"/>
      <c r="AI1012" s="8">
        <f>AC1012/AB1012</f>
        <v>1.7141239959361888E-2</v>
      </c>
      <c r="AJ1012" s="7"/>
      <c r="AK1012" s="7"/>
      <c r="AL1012" s="7"/>
      <c r="AM1012" s="4">
        <v>10.250750022505716</v>
      </c>
      <c r="AN1012" s="4"/>
      <c r="AO1012" s="4"/>
      <c r="AP1012" s="4"/>
      <c r="AQ1012" s="4">
        <v>205.84449574472447</v>
      </c>
      <c r="AR1012" s="4"/>
      <c r="AS1012" s="4"/>
      <c r="AT1012" s="4"/>
      <c r="AU1012" s="4"/>
      <c r="AV1012" s="4"/>
      <c r="AW1012" s="4"/>
      <c r="AX1012" s="4">
        <v>0</v>
      </c>
      <c r="AY1012" s="4">
        <v>0</v>
      </c>
      <c r="AZ1012" s="4">
        <v>216.09524576723021</v>
      </c>
      <c r="BA1012" s="7"/>
      <c r="BB1012" s="4"/>
      <c r="BC1012" s="4">
        <f>U1012+AB1012+AZ1012</f>
        <v>765.07969717793389</v>
      </c>
      <c r="BD1012" s="4"/>
      <c r="BE1012" s="7">
        <f>AZ1012/BC1012</f>
        <v>0.28244802020536841</v>
      </c>
      <c r="BF1012" s="7"/>
      <c r="BG1012" s="6"/>
      <c r="BH1012" s="4"/>
      <c r="BI1012" s="4"/>
      <c r="BJ1012" s="4"/>
      <c r="BK1012" s="4"/>
      <c r="BL1012" s="6"/>
      <c r="BM1012" s="6"/>
      <c r="BN1012" s="6"/>
      <c r="BO1012" s="6"/>
      <c r="BP1012" s="7">
        <f>U1012/BC1012</f>
        <v>0.46732817387933034</v>
      </c>
      <c r="BQ1012" s="7">
        <f>AB1012/BC1012</f>
        <v>0.25022380591530136</v>
      </c>
      <c r="BR1012" s="7">
        <f>AZ1012/BC1012</f>
        <v>0.28244802020536841</v>
      </c>
      <c r="BS1012" s="4">
        <v>106.50831544353413</v>
      </c>
      <c r="BT1012" s="4">
        <v>47.850874250084885</v>
      </c>
      <c r="BU1012" s="4">
        <v>58.657441193449245</v>
      </c>
      <c r="BV1012" s="4">
        <v>0</v>
      </c>
      <c r="BW1012" s="4"/>
      <c r="BX1012" s="4"/>
      <c r="BY1012" s="4"/>
      <c r="BZ1012" s="4"/>
      <c r="CA1012" s="4">
        <v>0</v>
      </c>
      <c r="CB1012" s="4"/>
      <c r="CC1012" s="7"/>
      <c r="CD1012" s="4"/>
      <c r="CE1012" s="4"/>
      <c r="CF1012" s="7"/>
      <c r="CG1012" s="4"/>
      <c r="CH1012" s="4"/>
      <c r="CI1012" s="4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</row>
    <row r="1013" spans="1:158" x14ac:dyDescent="0.25">
      <c r="A1013" t="s">
        <v>126</v>
      </c>
      <c r="C1013" s="5">
        <v>40267</v>
      </c>
      <c r="D1013" s="4"/>
      <c r="E1013" s="5"/>
      <c r="F1013" s="4">
        <v>101</v>
      </c>
      <c r="G1013" t="s">
        <v>76</v>
      </c>
      <c r="H1013" s="6">
        <v>7.1</v>
      </c>
      <c r="I1013">
        <v>750</v>
      </c>
      <c r="J1013" s="4">
        <f>1000000/H1013/I1013</f>
        <v>187.79342723004694</v>
      </c>
      <c r="K1013" s="4"/>
      <c r="L1013" s="7"/>
      <c r="M1013" s="6">
        <v>23.15</v>
      </c>
      <c r="N1013" s="6"/>
      <c r="O1013" s="6"/>
      <c r="P1013" s="7"/>
      <c r="Q1013" s="7"/>
      <c r="R1013" s="7"/>
      <c r="S1013" s="7"/>
      <c r="T1013" s="7"/>
      <c r="U1013" s="4"/>
      <c r="V1013" s="7"/>
      <c r="W1013" s="7"/>
      <c r="X1013" s="7"/>
      <c r="Y1013" s="7"/>
      <c r="Z1013" s="7"/>
      <c r="AA1013" s="7"/>
      <c r="AB1013" s="4"/>
      <c r="AC1013" s="7"/>
      <c r="AD1013" s="7"/>
      <c r="AE1013" s="7"/>
      <c r="AF1013" s="7"/>
      <c r="AG1013" s="7"/>
      <c r="AH1013" s="7"/>
      <c r="AI1013" s="8"/>
      <c r="AJ1013" s="7"/>
      <c r="AK1013" s="7"/>
      <c r="AL1013" s="7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7"/>
      <c r="BB1013" s="4"/>
      <c r="BC1013" s="4"/>
      <c r="BD1013" s="4"/>
      <c r="BE1013" s="7"/>
      <c r="BF1013" s="7"/>
      <c r="BG1013" s="6"/>
      <c r="BH1013" s="4"/>
      <c r="BI1013" s="4"/>
      <c r="BJ1013" s="4"/>
      <c r="BK1013" s="4"/>
      <c r="BL1013" s="6"/>
      <c r="BM1013" s="6"/>
      <c r="BN1013" s="6"/>
      <c r="BO1013" s="6"/>
      <c r="BP1013" s="6"/>
      <c r="BQ1013" s="6"/>
      <c r="BR1013" s="6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7"/>
      <c r="CD1013" s="4"/>
      <c r="CE1013" s="4"/>
      <c r="CF1013" s="7"/>
      <c r="CG1013" s="4"/>
      <c r="CH1013" s="4"/>
      <c r="CI1013" s="4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</row>
    <row r="1014" spans="1:158" x14ac:dyDescent="0.25">
      <c r="A1014" t="s">
        <v>126</v>
      </c>
      <c r="C1014" s="5">
        <v>40273</v>
      </c>
      <c r="D1014" s="4">
        <v>7</v>
      </c>
      <c r="E1014" t="s">
        <v>166</v>
      </c>
      <c r="F1014" s="4">
        <v>107</v>
      </c>
      <c r="G1014" t="s">
        <v>76</v>
      </c>
      <c r="H1014" s="6">
        <v>7.1</v>
      </c>
      <c r="I1014">
        <v>750</v>
      </c>
      <c r="J1014" s="4">
        <f>1000000/H1014/I1014</f>
        <v>187.79342723004694</v>
      </c>
      <c r="K1014" s="4"/>
      <c r="L1014" s="7"/>
      <c r="M1014" s="7"/>
      <c r="N1014" s="7"/>
      <c r="O1014" s="7"/>
      <c r="P1014" s="7"/>
      <c r="Q1014" s="7"/>
      <c r="R1014" s="7"/>
      <c r="S1014" s="7"/>
      <c r="T1014" s="7"/>
      <c r="U1014" s="4"/>
      <c r="V1014" s="7"/>
      <c r="W1014" s="7"/>
      <c r="X1014" s="7"/>
      <c r="Y1014" s="7"/>
      <c r="Z1014" s="7"/>
      <c r="AA1014" s="7"/>
      <c r="AB1014" s="4"/>
      <c r="AC1014" s="7"/>
      <c r="AD1014" s="7"/>
      <c r="AE1014" s="7"/>
      <c r="AF1014" s="7"/>
      <c r="AG1014" s="7"/>
      <c r="AH1014" s="7"/>
      <c r="AI1014" s="8"/>
      <c r="AJ1014" s="7"/>
      <c r="AK1014" s="7"/>
      <c r="AL1014" s="7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7"/>
      <c r="BB1014" s="4"/>
      <c r="BC1014" s="4"/>
      <c r="BD1014" s="4"/>
      <c r="BE1014" s="7"/>
      <c r="BF1014" s="7"/>
      <c r="BG1014" s="6"/>
      <c r="BH1014" s="4"/>
      <c r="BI1014" s="4"/>
      <c r="BJ1014" s="4"/>
      <c r="BK1014" s="4"/>
      <c r="BL1014" s="6"/>
      <c r="BM1014" s="6"/>
      <c r="BN1014" s="6"/>
      <c r="BO1014" s="6"/>
      <c r="BP1014" s="6"/>
      <c r="BQ1014" s="6"/>
      <c r="BR1014" s="6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7"/>
      <c r="CD1014" s="4"/>
      <c r="CE1014" s="4"/>
      <c r="CF1014" s="7"/>
      <c r="CG1014" s="4"/>
      <c r="CH1014" s="4"/>
      <c r="CI1014" s="4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</row>
    <row r="1015" spans="1:158" x14ac:dyDescent="0.25">
      <c r="A1015" t="s">
        <v>126</v>
      </c>
      <c r="C1015" s="5">
        <v>40275</v>
      </c>
      <c r="D1015" s="4"/>
      <c r="E1015" s="5"/>
      <c r="F1015" s="4">
        <v>109</v>
      </c>
      <c r="G1015" t="s">
        <v>76</v>
      </c>
      <c r="H1015" s="6">
        <v>7.1</v>
      </c>
      <c r="I1015">
        <v>750</v>
      </c>
      <c r="J1015" s="4">
        <f>1000000/H1015/I1015</f>
        <v>187.79342723004694</v>
      </c>
      <c r="K1015" s="4"/>
      <c r="L1015" s="7"/>
      <c r="M1015" s="7"/>
      <c r="N1015" s="7"/>
      <c r="O1015" s="7"/>
      <c r="P1015" s="7"/>
      <c r="Q1015" s="7"/>
      <c r="R1015" s="7"/>
      <c r="S1015" s="7"/>
      <c r="T1015" s="7"/>
      <c r="U1015" s="4">
        <v>429.04173539346937</v>
      </c>
      <c r="V1015" s="7"/>
      <c r="W1015" s="7"/>
      <c r="X1015" s="7"/>
      <c r="Y1015" s="7"/>
      <c r="Z1015" s="7"/>
      <c r="AA1015" s="7"/>
      <c r="AB1015" s="4">
        <v>213.67830067985005</v>
      </c>
      <c r="AC1015" s="7">
        <v>3.2213146722495103</v>
      </c>
      <c r="AD1015" s="7"/>
      <c r="AE1015" s="7"/>
      <c r="AF1015" s="7"/>
      <c r="AG1015" s="7"/>
      <c r="AH1015" s="7"/>
      <c r="AI1015" s="8">
        <f>AC1015/AB1015</f>
        <v>1.5075534867136284E-2</v>
      </c>
      <c r="AJ1015" s="7"/>
      <c r="AK1015" s="7"/>
      <c r="AL1015" s="7"/>
      <c r="AM1015" s="4">
        <v>0</v>
      </c>
      <c r="AN1015" s="4"/>
      <c r="AO1015" s="4"/>
      <c r="AP1015" s="4"/>
      <c r="AQ1015" s="4">
        <v>378.18390296707219</v>
      </c>
      <c r="AR1015" s="4"/>
      <c r="AS1015" s="4"/>
      <c r="AT1015" s="4"/>
      <c r="AU1015" s="4"/>
      <c r="AV1015" s="4"/>
      <c r="AW1015" s="4"/>
      <c r="AX1015" s="4">
        <v>16.173629318012136</v>
      </c>
      <c r="AY1015" s="4">
        <v>76.867076258218376</v>
      </c>
      <c r="AZ1015" s="4">
        <v>471.22460854330274</v>
      </c>
      <c r="BA1015" s="7"/>
      <c r="BB1015" s="4"/>
      <c r="BC1015" s="4">
        <f>U1015+AB1015+AZ1015</f>
        <v>1113.9446446166221</v>
      </c>
      <c r="BD1015" s="4"/>
      <c r="BE1015" s="7">
        <f>AZ1015/BC1015</f>
        <v>0.42302336190635448</v>
      </c>
      <c r="BF1015" s="7"/>
      <c r="BG1015" s="6"/>
      <c r="BH1015" s="4"/>
      <c r="BI1015" s="4"/>
      <c r="BJ1015" s="4"/>
      <c r="BK1015" s="4"/>
      <c r="BL1015" s="6"/>
      <c r="BM1015" s="6"/>
      <c r="BN1015" s="6"/>
      <c r="BO1015" s="6"/>
      <c r="BP1015" s="7">
        <f>U1015/BC1015</f>
        <v>0.38515534633332649</v>
      </c>
      <c r="BQ1015" s="7">
        <f>AB1015/BC1015</f>
        <v>0.19182129176031912</v>
      </c>
      <c r="BR1015" s="7">
        <f>AZ1015/BC1015</f>
        <v>0.42302336190635448</v>
      </c>
      <c r="BS1015" s="4">
        <v>76.997075857212735</v>
      </c>
      <c r="BT1015" s="4">
        <v>0</v>
      </c>
      <c r="BU1015" s="4">
        <v>56.603909700811798</v>
      </c>
      <c r="BV1015" s="4">
        <v>13.574068837498029</v>
      </c>
      <c r="BW1015" s="4"/>
      <c r="BX1015" s="4"/>
      <c r="BY1015" s="4"/>
      <c r="BZ1015" s="4"/>
      <c r="CA1015" s="4">
        <v>6.8190973189029043</v>
      </c>
      <c r="CB1015" s="4"/>
      <c r="CC1015" s="7"/>
      <c r="CD1015" s="4"/>
      <c r="CE1015" s="4"/>
      <c r="CF1015" s="7"/>
      <c r="CG1015" s="4"/>
      <c r="CH1015" s="4"/>
      <c r="CI1015" s="4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</row>
    <row r="1016" spans="1:158" x14ac:dyDescent="0.25">
      <c r="A1016" t="s">
        <v>126</v>
      </c>
      <c r="C1016" s="5">
        <v>40280</v>
      </c>
      <c r="D1016" s="4"/>
      <c r="E1016" s="5"/>
      <c r="F1016" s="4">
        <v>114</v>
      </c>
      <c r="G1016" t="s">
        <v>76</v>
      </c>
      <c r="H1016" s="6">
        <v>7.1</v>
      </c>
      <c r="I1016">
        <v>750</v>
      </c>
      <c r="J1016" s="4">
        <f>1000000/H1016/I1016</f>
        <v>187.79342723004694</v>
      </c>
      <c r="K1016" s="4"/>
      <c r="L1016" s="7"/>
      <c r="M1016" s="6">
        <v>24.2</v>
      </c>
      <c r="N1016" s="6"/>
      <c r="O1016" s="6"/>
      <c r="P1016" s="7"/>
      <c r="Q1016" s="7"/>
      <c r="R1016" s="7"/>
      <c r="S1016" s="7"/>
      <c r="T1016" s="7"/>
      <c r="U1016" s="4"/>
      <c r="V1016" s="7"/>
      <c r="W1016" s="7"/>
      <c r="X1016" s="7"/>
      <c r="Y1016" s="7"/>
      <c r="Z1016" s="7"/>
      <c r="AA1016" s="7"/>
      <c r="AB1016" s="4"/>
      <c r="AC1016" s="7"/>
      <c r="AD1016" s="7"/>
      <c r="AE1016" s="7"/>
      <c r="AF1016" s="7"/>
      <c r="AG1016" s="7"/>
      <c r="AH1016" s="7"/>
      <c r="AI1016" s="8"/>
      <c r="AJ1016" s="7"/>
      <c r="AK1016" s="7"/>
      <c r="AL1016" s="7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7"/>
      <c r="BB1016" s="4"/>
      <c r="BC1016" s="4"/>
      <c r="BD1016" s="4"/>
      <c r="BE1016" s="7"/>
      <c r="BF1016" s="7"/>
      <c r="BG1016" s="6"/>
      <c r="BH1016" s="4"/>
      <c r="BI1016" s="4"/>
      <c r="BJ1016" s="4"/>
      <c r="BK1016" s="4"/>
      <c r="BL1016" s="6"/>
      <c r="BM1016" s="6"/>
      <c r="BN1016" s="6"/>
      <c r="BO1016" s="6"/>
      <c r="BP1016" s="6"/>
      <c r="BQ1016" s="6"/>
      <c r="BR1016" s="6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7"/>
      <c r="CD1016" s="4"/>
      <c r="CE1016" s="4"/>
      <c r="CF1016" s="7"/>
      <c r="CG1016" s="4"/>
      <c r="CH1016" s="4"/>
      <c r="CI1016" s="4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</row>
    <row r="1017" spans="1:158" x14ac:dyDescent="0.25">
      <c r="A1017" t="s">
        <v>126</v>
      </c>
      <c r="C1017" s="5">
        <v>40284</v>
      </c>
      <c r="D1017" s="4"/>
      <c r="E1017" s="5"/>
      <c r="F1017" s="4">
        <v>118</v>
      </c>
      <c r="G1017" t="s">
        <v>76</v>
      </c>
      <c r="H1017" s="6">
        <v>7.1</v>
      </c>
      <c r="I1017">
        <v>750</v>
      </c>
      <c r="J1017" s="4">
        <f>1000000/H1017/I1017</f>
        <v>187.79342723004694</v>
      </c>
      <c r="K1017" s="4"/>
      <c r="L1017" s="7"/>
      <c r="M1017" s="7"/>
      <c r="N1017" s="7"/>
      <c r="O1017" s="7"/>
      <c r="P1017" s="7"/>
      <c r="Q1017" s="7"/>
      <c r="R1017" s="7"/>
      <c r="S1017" s="7"/>
      <c r="T1017" s="7"/>
      <c r="U1017" s="4"/>
      <c r="V1017" s="7"/>
      <c r="W1017" s="7"/>
      <c r="X1017" s="7"/>
      <c r="Y1017" s="7"/>
      <c r="Z1017" s="7"/>
      <c r="AA1017" s="7"/>
      <c r="AB1017" s="4"/>
      <c r="AC1017" s="7"/>
      <c r="AD1017" s="7"/>
      <c r="AE1017" s="7"/>
      <c r="AF1017" s="7"/>
      <c r="AG1017" s="7"/>
      <c r="AH1017" s="7"/>
      <c r="AI1017" s="8"/>
      <c r="AJ1017" s="7"/>
      <c r="AK1017" s="7"/>
      <c r="AL1017" s="7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7"/>
      <c r="BB1017" s="4"/>
      <c r="BC1017" s="4"/>
      <c r="BD1017" s="4"/>
      <c r="BE1017" s="7"/>
      <c r="BF1017" s="7"/>
      <c r="BG1017" s="6"/>
      <c r="BH1017" s="4"/>
      <c r="BI1017" s="4"/>
      <c r="BJ1017" s="4"/>
      <c r="BK1017" s="4"/>
      <c r="BL1017" s="6"/>
      <c r="BM1017" s="6"/>
      <c r="BN1017" s="6"/>
      <c r="BO1017" s="6"/>
      <c r="BP1017" s="6"/>
      <c r="BQ1017" s="6"/>
      <c r="BR1017" s="6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>
        <v>8.2072738976504667</v>
      </c>
      <c r="CC1017" s="7">
        <v>4.4129731379731378</v>
      </c>
      <c r="CD1017" s="4"/>
      <c r="CE1017" s="4"/>
      <c r="CF1017" s="7"/>
      <c r="CG1017" s="4"/>
      <c r="CH1017" s="4"/>
      <c r="CI1017" s="4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</row>
    <row r="1018" spans="1:158" x14ac:dyDescent="0.25">
      <c r="A1018" t="s">
        <v>126</v>
      </c>
      <c r="C1018" s="5">
        <v>40290</v>
      </c>
      <c r="D1018" s="4"/>
      <c r="E1018" s="5"/>
      <c r="F1018" s="4">
        <v>124</v>
      </c>
      <c r="G1018" t="s">
        <v>76</v>
      </c>
      <c r="H1018" s="6">
        <v>7.1</v>
      </c>
      <c r="I1018">
        <v>750</v>
      </c>
      <c r="J1018" s="4">
        <f>1000000/H1018/I1018</f>
        <v>187.79342723004694</v>
      </c>
      <c r="K1018" s="4"/>
      <c r="L1018" s="7"/>
      <c r="M1018" s="7"/>
      <c r="N1018" s="7"/>
      <c r="O1018" s="7"/>
      <c r="P1018" s="7"/>
      <c r="Q1018" s="7"/>
      <c r="R1018" s="7"/>
      <c r="S1018" s="7"/>
      <c r="T1018" s="7"/>
      <c r="U1018" s="4"/>
      <c r="V1018" s="7"/>
      <c r="W1018" s="7"/>
      <c r="X1018" s="7"/>
      <c r="Y1018" s="7"/>
      <c r="Z1018" s="7"/>
      <c r="AA1018" s="7"/>
      <c r="AB1018" s="4"/>
      <c r="AC1018" s="7"/>
      <c r="AD1018" s="7"/>
      <c r="AE1018" s="7"/>
      <c r="AF1018" s="7"/>
      <c r="AG1018" s="7"/>
      <c r="AH1018" s="7"/>
      <c r="AI1018" s="8"/>
      <c r="AJ1018" s="7"/>
      <c r="AK1018" s="7"/>
      <c r="AL1018" s="7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7"/>
      <c r="BB1018" s="4"/>
      <c r="BC1018" s="4"/>
      <c r="BD1018" s="4"/>
      <c r="BE1018" s="7"/>
      <c r="BF1018" s="7"/>
      <c r="BG1018" s="6"/>
      <c r="BH1018" s="4"/>
      <c r="BI1018" s="4"/>
      <c r="BJ1018" s="4"/>
      <c r="BK1018" s="4"/>
      <c r="BL1018" s="6"/>
      <c r="BM1018" s="6"/>
      <c r="BN1018" s="6"/>
      <c r="BO1018" s="6"/>
      <c r="BP1018" s="6"/>
      <c r="BQ1018" s="6"/>
      <c r="BR1018" s="6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>
        <v>12.625449863943587</v>
      </c>
      <c r="CC1018" s="7">
        <v>6.4797101449275365</v>
      </c>
      <c r="CD1018" s="4"/>
      <c r="CE1018" s="4"/>
      <c r="CF1018" s="7"/>
      <c r="CG1018" s="4"/>
      <c r="CH1018" s="4"/>
      <c r="CI1018" s="4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</row>
    <row r="1019" spans="1:158" x14ac:dyDescent="0.25">
      <c r="A1019" t="s">
        <v>126</v>
      </c>
      <c r="C1019" s="5">
        <v>40293</v>
      </c>
      <c r="D1019" s="4">
        <v>8</v>
      </c>
      <c r="E1019" s="5" t="s">
        <v>165</v>
      </c>
      <c r="F1019" s="4">
        <v>127</v>
      </c>
      <c r="G1019" t="s">
        <v>76</v>
      </c>
      <c r="H1019" s="6">
        <v>7.1</v>
      </c>
      <c r="I1019">
        <v>750</v>
      </c>
      <c r="J1019" s="4">
        <f>1000000/H1019/I1019</f>
        <v>187.79342723004694</v>
      </c>
      <c r="K1019" s="4"/>
      <c r="L1019" s="7"/>
      <c r="M1019" s="7"/>
      <c r="N1019" s="7"/>
      <c r="O1019" s="7"/>
      <c r="P1019" s="7"/>
      <c r="Q1019" s="7"/>
      <c r="R1019" s="7"/>
      <c r="S1019" s="7"/>
      <c r="T1019" s="7"/>
      <c r="U1019" s="4"/>
      <c r="V1019" s="7"/>
      <c r="W1019" s="7"/>
      <c r="X1019" s="7"/>
      <c r="Y1019" s="7"/>
      <c r="Z1019" s="7"/>
      <c r="AA1019" s="7"/>
      <c r="AB1019" s="4"/>
      <c r="AC1019" s="7"/>
      <c r="AD1019" s="7"/>
      <c r="AE1019" s="7"/>
      <c r="AF1019" s="7"/>
      <c r="AG1019" s="7"/>
      <c r="AH1019" s="7"/>
      <c r="AI1019" s="8"/>
      <c r="AJ1019" s="7"/>
      <c r="AK1019" s="7"/>
      <c r="AL1019" s="7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7"/>
      <c r="BB1019" s="4"/>
      <c r="BC1019" s="4"/>
      <c r="BD1019" s="4"/>
      <c r="BE1019" s="7"/>
      <c r="BF1019" s="7"/>
      <c r="BG1019" s="6"/>
      <c r="BH1019" s="4"/>
      <c r="BI1019" s="4"/>
      <c r="BJ1019" s="4"/>
      <c r="BK1019" s="4"/>
      <c r="BL1019" s="6"/>
      <c r="BM1019" s="6"/>
      <c r="BN1019" s="6"/>
      <c r="BO1019" s="6"/>
      <c r="BP1019" s="6"/>
      <c r="BQ1019" s="6"/>
      <c r="BR1019" s="6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7"/>
      <c r="CD1019" s="4"/>
      <c r="CE1019" s="4"/>
      <c r="CF1019" s="7"/>
      <c r="CG1019" s="4"/>
      <c r="CH1019" s="4"/>
      <c r="CI1019" s="4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</row>
    <row r="1020" spans="1:158" x14ac:dyDescent="0.25">
      <c r="A1020" t="s">
        <v>126</v>
      </c>
      <c r="C1020" s="5">
        <v>40298</v>
      </c>
      <c r="D1020" s="4"/>
      <c r="E1020" s="5"/>
      <c r="F1020" s="4">
        <v>132</v>
      </c>
      <c r="G1020" t="s">
        <v>76</v>
      </c>
      <c r="H1020" s="6">
        <v>7.1</v>
      </c>
      <c r="I1020">
        <v>750</v>
      </c>
      <c r="J1020" s="4">
        <f>1000000/H1020/I1020</f>
        <v>187.79342723004694</v>
      </c>
      <c r="K1020" s="4"/>
      <c r="L1020" s="7"/>
      <c r="M1020" s="7"/>
      <c r="N1020" s="7"/>
      <c r="O1020" s="7"/>
      <c r="P1020" s="7"/>
      <c r="Q1020" s="7"/>
      <c r="R1020" s="7"/>
      <c r="S1020" s="7"/>
      <c r="T1020" s="7"/>
      <c r="U1020" s="4"/>
      <c r="V1020" s="7"/>
      <c r="W1020" s="7"/>
      <c r="X1020" s="7"/>
      <c r="Y1020" s="7"/>
      <c r="Z1020" s="7"/>
      <c r="AA1020" s="7"/>
      <c r="AB1020" s="4"/>
      <c r="AC1020" s="7"/>
      <c r="AD1020" s="7"/>
      <c r="AE1020" s="7"/>
      <c r="AF1020" s="7"/>
      <c r="AG1020" s="7"/>
      <c r="AH1020" s="7"/>
      <c r="AI1020" s="8"/>
      <c r="AJ1020" s="7"/>
      <c r="AK1020" s="7"/>
      <c r="AL1020" s="7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7"/>
      <c r="BB1020" s="4"/>
      <c r="BC1020" s="4"/>
      <c r="BD1020" s="4"/>
      <c r="BE1020" s="7"/>
      <c r="BF1020" s="7"/>
      <c r="BG1020" s="6"/>
      <c r="BH1020" s="4"/>
      <c r="BI1020" s="4"/>
      <c r="BJ1020" s="4"/>
      <c r="BK1020" s="4"/>
      <c r="BL1020" s="6"/>
      <c r="BM1020" s="6"/>
      <c r="BN1020" s="6"/>
      <c r="BO1020" s="6"/>
      <c r="BP1020" s="6"/>
      <c r="BQ1020" s="6"/>
      <c r="BR1020" s="6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>
        <v>45.021505690961753</v>
      </c>
      <c r="CC1020" s="7">
        <v>5.2397297065365098</v>
      </c>
      <c r="CD1020" s="4"/>
      <c r="CE1020" s="4"/>
      <c r="CF1020" s="7"/>
      <c r="CG1020" s="4"/>
      <c r="CH1020" s="4"/>
      <c r="CI1020" s="4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</row>
    <row r="1021" spans="1:158" x14ac:dyDescent="0.25">
      <c r="A1021" t="s">
        <v>126</v>
      </c>
      <c r="C1021" s="5">
        <v>40302</v>
      </c>
      <c r="D1021" s="4"/>
      <c r="E1021" s="5"/>
      <c r="F1021" s="4">
        <v>136</v>
      </c>
      <c r="G1021" t="s">
        <v>76</v>
      </c>
      <c r="H1021" s="6">
        <v>7.1</v>
      </c>
      <c r="I1021">
        <v>750</v>
      </c>
      <c r="J1021" s="4">
        <f>1000000/H1021/I1021</f>
        <v>187.79342723004694</v>
      </c>
      <c r="K1021" s="4"/>
      <c r="L1021" s="7"/>
      <c r="M1021" s="7"/>
      <c r="N1021" s="7"/>
      <c r="O1021" s="7"/>
      <c r="P1021" s="7"/>
      <c r="Q1021" s="7"/>
      <c r="R1021" s="7"/>
      <c r="S1021" s="7"/>
      <c r="T1021" s="7"/>
      <c r="U1021" s="4">
        <v>532.4383830342947</v>
      </c>
      <c r="V1021" s="7"/>
      <c r="W1021" s="7"/>
      <c r="X1021" s="7"/>
      <c r="Y1021" s="7"/>
      <c r="Z1021" s="7"/>
      <c r="AA1021" s="7"/>
      <c r="AB1021" s="4">
        <v>305.23619768214655</v>
      </c>
      <c r="AC1021" s="7"/>
      <c r="AD1021" s="7"/>
      <c r="AE1021" s="7"/>
      <c r="AF1021" s="7"/>
      <c r="AG1021" s="7"/>
      <c r="AH1021" s="7"/>
      <c r="AI1021" s="8"/>
      <c r="AJ1021" s="7"/>
      <c r="AK1021" s="7"/>
      <c r="AL1021" s="7"/>
      <c r="AM1021" s="4">
        <v>0</v>
      </c>
      <c r="AN1021" s="4"/>
      <c r="AO1021" s="4"/>
      <c r="AP1021" s="4"/>
      <c r="AQ1021" s="4">
        <v>245.04384529732971</v>
      </c>
      <c r="AR1021" s="4"/>
      <c r="AS1021" s="4"/>
      <c r="AT1021" s="4"/>
      <c r="AU1021" s="4"/>
      <c r="AV1021" s="4"/>
      <c r="AW1021" s="4"/>
      <c r="AX1021" s="4">
        <v>24.831188667424271</v>
      </c>
      <c r="AY1021" s="4">
        <v>461.4549466439359</v>
      </c>
      <c r="AZ1021" s="4">
        <v>731.32998060868988</v>
      </c>
      <c r="BA1021" s="7"/>
      <c r="BB1021" s="4"/>
      <c r="BC1021" s="4">
        <f>U1021+AB1021+AZ1021</f>
        <v>1569.0045613251311</v>
      </c>
      <c r="BD1021" s="4"/>
      <c r="BE1021" s="7">
        <f>AZ1021/BC1021</f>
        <v>0.46611080594375837</v>
      </c>
      <c r="BF1021" s="7"/>
      <c r="BG1021" s="6"/>
      <c r="BH1021" s="4"/>
      <c r="BI1021" s="4"/>
      <c r="BJ1021" s="4"/>
      <c r="BK1021" s="4"/>
      <c r="BL1021" s="6"/>
      <c r="BM1021" s="6"/>
      <c r="BN1021" s="6"/>
      <c r="BO1021" s="6"/>
      <c r="BP1021" s="7">
        <f>U1021/BC1021</f>
        <v>0.33934788729015181</v>
      </c>
      <c r="BQ1021" s="7">
        <f>AB1021/BC1021</f>
        <v>0.19454130676608983</v>
      </c>
      <c r="BR1021" s="7">
        <f>AZ1021/BC1021</f>
        <v>0.46611080594375837</v>
      </c>
      <c r="BS1021" s="4">
        <v>112.63942012311196</v>
      </c>
      <c r="BT1021" s="4">
        <v>0</v>
      </c>
      <c r="BU1021" s="4">
        <v>29.290350751285324</v>
      </c>
      <c r="BV1021" s="4">
        <v>75.053501280986382</v>
      </c>
      <c r="BW1021" s="4"/>
      <c r="BX1021" s="4"/>
      <c r="BY1021" s="4"/>
      <c r="BZ1021" s="4"/>
      <c r="CA1021" s="4">
        <v>8.2955680908402467</v>
      </c>
      <c r="CB1021" s="4"/>
      <c r="CC1021" s="7"/>
      <c r="CD1021" s="4"/>
      <c r="CE1021" s="4"/>
      <c r="CF1021" s="7"/>
      <c r="CG1021" s="4"/>
      <c r="CH1021" s="4"/>
      <c r="CI1021" s="4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</row>
    <row r="1022" spans="1:158" x14ac:dyDescent="0.25">
      <c r="A1022" t="s">
        <v>126</v>
      </c>
      <c r="C1022" s="5">
        <v>40305</v>
      </c>
      <c r="D1022" s="4"/>
      <c r="E1022" s="5"/>
      <c r="F1022" s="4">
        <v>139</v>
      </c>
      <c r="G1022" t="s">
        <v>76</v>
      </c>
      <c r="H1022" s="6">
        <v>7.1</v>
      </c>
      <c r="I1022">
        <v>750</v>
      </c>
      <c r="J1022" s="4">
        <f>1000000/H1022/I1022</f>
        <v>187.79342723004694</v>
      </c>
      <c r="K1022" s="4"/>
      <c r="L1022" s="7"/>
      <c r="M1022" s="7"/>
      <c r="N1022" s="7"/>
      <c r="O1022" s="7"/>
      <c r="P1022" s="7"/>
      <c r="Q1022" s="7"/>
      <c r="R1022" s="7"/>
      <c r="S1022" s="7"/>
      <c r="T1022" s="7"/>
      <c r="U1022" s="4"/>
      <c r="V1022" s="7"/>
      <c r="W1022" s="7"/>
      <c r="X1022" s="7"/>
      <c r="Y1022" s="7"/>
      <c r="Z1022" s="7"/>
      <c r="AA1022" s="7"/>
      <c r="AB1022" s="4"/>
      <c r="AC1022" s="7"/>
      <c r="AD1022" s="7"/>
      <c r="AE1022" s="7"/>
      <c r="AF1022" s="7"/>
      <c r="AG1022" s="7"/>
      <c r="AH1022" s="7"/>
      <c r="AI1022" s="8"/>
      <c r="AJ1022" s="7"/>
      <c r="AK1022" s="7"/>
      <c r="AL1022" s="7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7"/>
      <c r="BB1022" s="4"/>
      <c r="BC1022" s="4"/>
      <c r="BD1022" s="4"/>
      <c r="BE1022" s="7"/>
      <c r="BF1022" s="7"/>
      <c r="BG1022" s="6"/>
      <c r="BH1022" s="4"/>
      <c r="BI1022" s="4"/>
      <c r="BJ1022" s="4"/>
      <c r="BK1022" s="4"/>
      <c r="BL1022" s="6"/>
      <c r="BM1022" s="6"/>
      <c r="BN1022" s="6"/>
      <c r="BO1022" s="6"/>
      <c r="BP1022" s="6"/>
      <c r="BQ1022" s="6"/>
      <c r="BR1022" s="6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>
        <v>68.610469028879066</v>
      </c>
      <c r="CC1022" s="7">
        <v>4.8528032398595773</v>
      </c>
      <c r="CD1022" s="4"/>
      <c r="CE1022" s="4"/>
      <c r="CF1022" s="7"/>
      <c r="CG1022" s="4"/>
      <c r="CH1022" s="4"/>
      <c r="CI1022" s="4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</row>
    <row r="1023" spans="1:158" x14ac:dyDescent="0.25">
      <c r="A1023" t="s">
        <v>126</v>
      </c>
      <c r="C1023" s="5">
        <v>40311</v>
      </c>
      <c r="D1023" s="4"/>
      <c r="E1023" s="5"/>
      <c r="F1023" s="4">
        <v>145</v>
      </c>
      <c r="G1023" t="s">
        <v>76</v>
      </c>
      <c r="H1023" s="6">
        <v>7.1</v>
      </c>
      <c r="I1023">
        <v>750</v>
      </c>
      <c r="J1023" s="4">
        <f>1000000/H1023/I1023</f>
        <v>187.79342723004694</v>
      </c>
      <c r="K1023" s="4"/>
      <c r="L1023" s="7"/>
      <c r="M1023" s="7"/>
      <c r="N1023" s="7"/>
      <c r="O1023" s="7"/>
      <c r="P1023" s="7"/>
      <c r="Q1023" s="7"/>
      <c r="R1023" s="7"/>
      <c r="S1023" s="7"/>
      <c r="T1023" s="7"/>
      <c r="U1023" s="4"/>
      <c r="V1023" s="7"/>
      <c r="W1023" s="7"/>
      <c r="X1023" s="7"/>
      <c r="Y1023" s="7"/>
      <c r="Z1023" s="7"/>
      <c r="AA1023" s="7"/>
      <c r="AB1023" s="4"/>
      <c r="AC1023" s="7"/>
      <c r="AD1023" s="7"/>
      <c r="AE1023" s="7"/>
      <c r="AF1023" s="7"/>
      <c r="AG1023" s="7"/>
      <c r="AH1023" s="7"/>
      <c r="AI1023" s="8"/>
      <c r="AJ1023" s="7"/>
      <c r="AK1023" s="7"/>
      <c r="AL1023" s="7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7"/>
      <c r="BB1023" s="4"/>
      <c r="BC1023" s="4"/>
      <c r="BD1023" s="4"/>
      <c r="BE1023" s="7"/>
      <c r="BF1023" s="7"/>
      <c r="BG1023" s="6"/>
      <c r="BH1023" s="4"/>
      <c r="BI1023" s="4"/>
      <c r="BJ1023" s="4"/>
      <c r="BK1023" s="4"/>
      <c r="BL1023" s="6"/>
      <c r="BM1023" s="6"/>
      <c r="BN1023" s="6"/>
      <c r="BO1023" s="6"/>
      <c r="BP1023" s="6"/>
      <c r="BQ1023" s="6"/>
      <c r="BR1023" s="6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>
        <v>84.305234514439533</v>
      </c>
      <c r="CC1023" s="7">
        <v>4.6713247863247869</v>
      </c>
      <c r="CD1023" s="4"/>
      <c r="CE1023" s="4"/>
      <c r="CF1023" s="7"/>
      <c r="CG1023" s="4"/>
      <c r="CH1023" s="4"/>
      <c r="CI1023" s="4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</row>
    <row r="1024" spans="1:158" x14ac:dyDescent="0.25">
      <c r="A1024" t="s">
        <v>126</v>
      </c>
      <c r="C1024" s="5">
        <v>40319</v>
      </c>
      <c r="D1024" s="4"/>
      <c r="E1024" s="5"/>
      <c r="F1024" s="4">
        <v>153</v>
      </c>
      <c r="G1024" t="s">
        <v>76</v>
      </c>
      <c r="H1024" s="6">
        <v>7.1</v>
      </c>
      <c r="I1024">
        <v>750</v>
      </c>
      <c r="J1024" s="4">
        <f>1000000/H1024/I1024</f>
        <v>187.79342723004694</v>
      </c>
      <c r="K1024" s="4"/>
      <c r="L1024" s="7"/>
      <c r="M1024" s="7"/>
      <c r="N1024" s="7"/>
      <c r="O1024" s="7"/>
      <c r="P1024" s="7"/>
      <c r="Q1024" s="7"/>
      <c r="R1024" s="7"/>
      <c r="S1024" s="7"/>
      <c r="T1024" s="7"/>
      <c r="U1024" s="4"/>
      <c r="V1024" s="7"/>
      <c r="W1024" s="7"/>
      <c r="X1024" s="7"/>
      <c r="Y1024" s="7"/>
      <c r="Z1024" s="7"/>
      <c r="AA1024" s="7"/>
      <c r="AB1024" s="4"/>
      <c r="AC1024" s="7"/>
      <c r="AD1024" s="7"/>
      <c r="AE1024" s="7"/>
      <c r="AF1024" s="7"/>
      <c r="AG1024" s="7"/>
      <c r="AH1024" s="7"/>
      <c r="AI1024" s="8"/>
      <c r="AJ1024" s="7"/>
      <c r="AK1024" s="7"/>
      <c r="AL1024" s="7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7"/>
      <c r="BB1024" s="4"/>
      <c r="BC1024" s="4"/>
      <c r="BD1024" s="4"/>
      <c r="BE1024" s="7"/>
      <c r="BF1024" s="7"/>
      <c r="BG1024" s="6"/>
      <c r="BH1024" s="4"/>
      <c r="BI1024" s="4"/>
      <c r="BJ1024" s="4"/>
      <c r="BK1024" s="4"/>
      <c r="BL1024" s="6"/>
      <c r="BM1024" s="6"/>
      <c r="BN1024" s="6"/>
      <c r="BO1024" s="6"/>
      <c r="BP1024" s="6"/>
      <c r="BQ1024" s="6"/>
      <c r="BR1024" s="6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>
        <v>100</v>
      </c>
      <c r="CC1024" s="7">
        <v>3.815745951417004</v>
      </c>
      <c r="CD1024" s="4"/>
      <c r="CE1024" s="4"/>
      <c r="CF1024" s="7"/>
      <c r="CG1024" s="4"/>
      <c r="CH1024" s="4"/>
      <c r="CI1024" s="4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</row>
    <row r="1025" spans="1:158" x14ac:dyDescent="0.25">
      <c r="A1025" t="s">
        <v>126</v>
      </c>
      <c r="C1025" s="5">
        <v>40328</v>
      </c>
      <c r="D1025" s="4">
        <v>9</v>
      </c>
      <c r="E1025" s="5" t="s">
        <v>70</v>
      </c>
      <c r="F1025" s="4">
        <v>162</v>
      </c>
      <c r="G1025" t="s">
        <v>76</v>
      </c>
      <c r="H1025" s="6">
        <v>7.1</v>
      </c>
      <c r="I1025">
        <v>750</v>
      </c>
      <c r="J1025" s="4">
        <f>1000000/H1025/I1025</f>
        <v>187.79342723004694</v>
      </c>
      <c r="K1025" s="4"/>
      <c r="L1025" s="7"/>
      <c r="M1025" s="7"/>
      <c r="N1025" s="7"/>
      <c r="O1025" s="7"/>
      <c r="P1025" s="7"/>
      <c r="Q1025" s="7"/>
      <c r="R1025" s="7"/>
      <c r="S1025" s="7"/>
      <c r="T1025" s="7"/>
      <c r="U1025" s="4"/>
      <c r="V1025" s="7"/>
      <c r="W1025" s="7"/>
      <c r="X1025" s="7"/>
      <c r="Y1025" s="7"/>
      <c r="Z1025" s="7"/>
      <c r="AA1025" s="7"/>
      <c r="AB1025" s="4"/>
      <c r="AC1025" s="7"/>
      <c r="AD1025" s="7"/>
      <c r="AE1025" s="7"/>
      <c r="AF1025" s="7"/>
      <c r="AG1025" s="7"/>
      <c r="AH1025" s="7"/>
      <c r="AI1025" s="8"/>
      <c r="AJ1025" s="7"/>
      <c r="AK1025" s="7"/>
      <c r="AL1025" s="7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>
        <v>466.27141567424417</v>
      </c>
      <c r="AZ1025" s="4"/>
      <c r="BA1025" s="7"/>
      <c r="BB1025" s="4"/>
      <c r="BC1025" s="4"/>
      <c r="BD1025" s="4"/>
      <c r="BE1025" s="7"/>
      <c r="BF1025" s="4">
        <f>BH1025*(1/(BG1025/100))</f>
        <v>466.27141567424417</v>
      </c>
      <c r="BG1025" s="6">
        <v>36.213326869391089</v>
      </c>
      <c r="BH1025" s="4">
        <v>168.85239185665128</v>
      </c>
      <c r="BI1025" s="4">
        <f>BF1025-BH1025</f>
        <v>297.41902381759292</v>
      </c>
      <c r="BJ1025" s="4"/>
      <c r="BK1025" s="4"/>
      <c r="BL1025" s="6">
        <v>7.4384313593238449</v>
      </c>
      <c r="BM1025" s="6"/>
      <c r="BN1025" s="6"/>
      <c r="BO1025" s="6"/>
      <c r="BP1025" s="6"/>
      <c r="BQ1025" s="6"/>
      <c r="BR1025" s="6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7"/>
      <c r="CD1025" s="4"/>
      <c r="CE1025" s="4"/>
      <c r="CF1025" s="7"/>
      <c r="CG1025" s="4"/>
      <c r="CH1025" s="4"/>
      <c r="CI1025" s="4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</row>
    <row r="1026" spans="1:158" x14ac:dyDescent="0.25">
      <c r="A1026" t="s">
        <v>119</v>
      </c>
      <c r="C1026" s="5">
        <v>40166</v>
      </c>
      <c r="D1026" s="4">
        <v>1</v>
      </c>
      <c r="E1026" s="5" t="s">
        <v>167</v>
      </c>
      <c r="F1026" s="4">
        <v>0</v>
      </c>
      <c r="G1026" t="s">
        <v>77</v>
      </c>
      <c r="H1026" s="6">
        <v>7.1</v>
      </c>
      <c r="I1026">
        <v>750</v>
      </c>
      <c r="J1026" s="4">
        <f>1000000/H1026/I1026</f>
        <v>187.79342723004694</v>
      </c>
      <c r="K1026" s="4"/>
      <c r="L1026" s="7"/>
      <c r="M1026" s="7"/>
      <c r="N1026" s="7"/>
      <c r="O1026" s="7"/>
      <c r="P1026" s="7"/>
      <c r="Q1026" s="7"/>
      <c r="R1026" s="7"/>
      <c r="S1026" s="7"/>
      <c r="T1026" s="7"/>
      <c r="U1026" s="4"/>
      <c r="V1026" s="7"/>
      <c r="W1026" s="7"/>
      <c r="X1026" s="7"/>
      <c r="Y1026" s="7"/>
      <c r="Z1026" s="7"/>
      <c r="AA1026" s="7"/>
      <c r="AB1026" s="4"/>
      <c r="AC1026" s="7"/>
      <c r="AD1026" s="7"/>
      <c r="AE1026" s="7"/>
      <c r="AF1026" s="7"/>
      <c r="AG1026" s="7"/>
      <c r="AH1026" s="7"/>
      <c r="AI1026" s="8"/>
      <c r="AJ1026" s="7"/>
      <c r="AK1026" s="7"/>
      <c r="AL1026" s="7"/>
      <c r="AM1026" s="4">
        <v>0</v>
      </c>
      <c r="AN1026" s="4"/>
      <c r="AO1026" s="4"/>
      <c r="AP1026" s="4"/>
      <c r="AQ1026" s="4">
        <v>0</v>
      </c>
      <c r="AR1026" s="4"/>
      <c r="AS1026" s="4"/>
      <c r="AT1026" s="4"/>
      <c r="AU1026" s="4"/>
      <c r="AV1026" s="4"/>
      <c r="AW1026" s="4"/>
      <c r="AX1026" s="4">
        <v>0</v>
      </c>
      <c r="AY1026" s="4">
        <v>0</v>
      </c>
      <c r="AZ1026" s="4"/>
      <c r="BA1026" s="7"/>
      <c r="BB1026" s="4"/>
      <c r="BC1026" s="4"/>
      <c r="BD1026" s="4"/>
      <c r="BE1026" s="7"/>
      <c r="BF1026" s="7"/>
      <c r="BG1026" s="6"/>
      <c r="BH1026" s="4"/>
      <c r="BI1026" s="4"/>
      <c r="BJ1026" s="4"/>
      <c r="BK1026" s="4"/>
      <c r="BL1026" s="6"/>
      <c r="BM1026" s="6"/>
      <c r="BN1026" s="6"/>
      <c r="BO1026" s="6"/>
      <c r="BP1026" s="6"/>
      <c r="BQ1026" s="6"/>
      <c r="BR1026" s="6"/>
      <c r="BS1026" s="4">
        <v>0</v>
      </c>
      <c r="BT1026" s="4">
        <v>0</v>
      </c>
      <c r="BU1026" s="4">
        <v>0</v>
      </c>
      <c r="BV1026" s="4">
        <v>0</v>
      </c>
      <c r="BW1026" s="4"/>
      <c r="BX1026" s="4"/>
      <c r="BY1026" s="4"/>
      <c r="BZ1026" s="4"/>
      <c r="CA1026" s="4">
        <v>0</v>
      </c>
      <c r="CB1026" s="4"/>
      <c r="CC1026" s="7"/>
      <c r="CD1026" s="4"/>
      <c r="CE1026" s="4"/>
      <c r="CF1026" s="7"/>
      <c r="CG1026" s="4"/>
      <c r="CH1026" s="4"/>
      <c r="CI1026" s="4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</row>
    <row r="1027" spans="1:158" x14ac:dyDescent="0.25">
      <c r="A1027" t="s">
        <v>119</v>
      </c>
      <c r="C1027" s="5">
        <v>40189</v>
      </c>
      <c r="D1027" s="4"/>
      <c r="E1027" s="5"/>
      <c r="F1027" s="4">
        <v>23</v>
      </c>
      <c r="G1027" t="s">
        <v>77</v>
      </c>
      <c r="H1027" s="6">
        <v>7.1</v>
      </c>
      <c r="I1027">
        <v>750</v>
      </c>
      <c r="J1027" s="4">
        <f>1000000/H1027/I1027</f>
        <v>187.79342723004694</v>
      </c>
      <c r="K1027" s="4"/>
      <c r="L1027" s="7"/>
      <c r="M1027" s="6">
        <v>5.55</v>
      </c>
      <c r="N1027" s="6"/>
      <c r="O1027" s="6"/>
      <c r="P1027" s="7"/>
      <c r="Q1027" s="7"/>
      <c r="R1027" s="7"/>
      <c r="S1027" s="7"/>
      <c r="T1027" s="7"/>
      <c r="U1027" s="4"/>
      <c r="V1027" s="7"/>
      <c r="W1027" s="7"/>
      <c r="X1027" s="7"/>
      <c r="Y1027" s="7"/>
      <c r="Z1027" s="7"/>
      <c r="AA1027" s="7"/>
      <c r="AB1027" s="4"/>
      <c r="AC1027" s="7">
        <v>0.247334375</v>
      </c>
      <c r="AD1027" s="7"/>
      <c r="AE1027" s="7"/>
      <c r="AF1027" s="7"/>
      <c r="AG1027" s="7"/>
      <c r="AH1027" s="7"/>
      <c r="AI1027" s="8"/>
      <c r="AJ1027" s="7"/>
      <c r="AK1027" s="7"/>
      <c r="AL1027" s="7"/>
      <c r="AM1027" s="4">
        <v>0</v>
      </c>
      <c r="AN1027" s="4"/>
      <c r="AO1027" s="4"/>
      <c r="AP1027" s="4"/>
      <c r="AQ1027" s="4">
        <v>0</v>
      </c>
      <c r="AR1027" s="4"/>
      <c r="AS1027" s="4"/>
      <c r="AT1027" s="4"/>
      <c r="AU1027" s="4"/>
      <c r="AV1027" s="4"/>
      <c r="AW1027" s="4"/>
      <c r="AX1027" s="4">
        <v>0</v>
      </c>
      <c r="AY1027" s="4">
        <v>0</v>
      </c>
      <c r="AZ1027" s="4"/>
      <c r="BA1027" s="7"/>
      <c r="BB1027" s="4"/>
      <c r="BC1027" s="4"/>
      <c r="BD1027" s="4"/>
      <c r="BE1027" s="7"/>
      <c r="BF1027" s="7"/>
      <c r="BG1027" s="6"/>
      <c r="BH1027" s="4"/>
      <c r="BI1027" s="4"/>
      <c r="BJ1027" s="4"/>
      <c r="BK1027" s="4"/>
      <c r="BL1027" s="6"/>
      <c r="BM1027" s="6"/>
      <c r="BN1027" s="6"/>
      <c r="BO1027" s="6"/>
      <c r="BP1027" s="6"/>
      <c r="BQ1027" s="6"/>
      <c r="BR1027" s="6"/>
      <c r="BS1027" s="4">
        <v>0</v>
      </c>
      <c r="BT1027" s="4">
        <v>0</v>
      </c>
      <c r="BU1027" s="4">
        <v>0</v>
      </c>
      <c r="BV1027" s="4">
        <v>0</v>
      </c>
      <c r="BW1027" s="4"/>
      <c r="BX1027" s="4"/>
      <c r="BY1027" s="4"/>
      <c r="BZ1027" s="4"/>
      <c r="CA1027" s="4">
        <v>0</v>
      </c>
      <c r="CB1027" s="4"/>
      <c r="CC1027" s="7"/>
      <c r="CD1027" s="4"/>
      <c r="CE1027" s="4"/>
      <c r="CF1027" s="7"/>
      <c r="CG1027" s="4"/>
      <c r="CH1027" s="4"/>
      <c r="CI1027" s="4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</row>
    <row r="1028" spans="1:158" x14ac:dyDescent="0.25">
      <c r="A1028" t="s">
        <v>119</v>
      </c>
      <c r="C1028" s="5">
        <v>40191</v>
      </c>
      <c r="D1028" s="4">
        <v>4</v>
      </c>
      <c r="E1028" t="s">
        <v>168</v>
      </c>
      <c r="F1028" s="4">
        <v>25</v>
      </c>
      <c r="G1028" t="s">
        <v>77</v>
      </c>
      <c r="H1028" s="6">
        <v>7.1</v>
      </c>
      <c r="I1028">
        <v>750</v>
      </c>
      <c r="J1028" s="4">
        <f>1000000/H1028/I1028</f>
        <v>187.79342723004694</v>
      </c>
      <c r="K1028" s="4"/>
      <c r="L1028" s="7"/>
      <c r="M1028" s="7"/>
      <c r="N1028" s="7"/>
      <c r="O1028" s="7"/>
      <c r="P1028" s="7"/>
      <c r="Q1028" s="7"/>
      <c r="R1028" s="7"/>
      <c r="S1028" s="7"/>
      <c r="T1028" s="7"/>
      <c r="U1028" s="4"/>
      <c r="V1028" s="7"/>
      <c r="W1028" s="7"/>
      <c r="X1028" s="7"/>
      <c r="Y1028" s="7"/>
      <c r="Z1028" s="7"/>
      <c r="AA1028" s="7"/>
      <c r="AB1028" s="4"/>
      <c r="AC1028" s="7"/>
      <c r="AD1028" s="7"/>
      <c r="AE1028" s="7"/>
      <c r="AF1028" s="7"/>
      <c r="AG1028" s="7"/>
      <c r="AH1028" s="7"/>
      <c r="AI1028" s="8"/>
      <c r="AJ1028" s="7"/>
      <c r="AK1028" s="7"/>
      <c r="AL1028" s="7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7"/>
      <c r="BB1028" s="4"/>
      <c r="BC1028" s="4"/>
      <c r="BD1028" s="4"/>
      <c r="BE1028" s="7"/>
      <c r="BF1028" s="7"/>
      <c r="BG1028" s="6"/>
      <c r="BH1028" s="4"/>
      <c r="BI1028" s="4"/>
      <c r="BJ1028" s="4"/>
      <c r="BK1028" s="4"/>
      <c r="BL1028" s="6"/>
      <c r="BM1028" s="6"/>
      <c r="BN1028" s="6"/>
      <c r="BO1028" s="6"/>
      <c r="BP1028" s="6"/>
      <c r="BQ1028" s="6"/>
      <c r="BR1028" s="6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7"/>
      <c r="CD1028" s="4"/>
      <c r="CE1028" s="4"/>
      <c r="CF1028" s="7"/>
      <c r="CG1028" s="4"/>
      <c r="CH1028" s="4"/>
      <c r="CI1028" s="4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</row>
    <row r="1029" spans="1:158" x14ac:dyDescent="0.25">
      <c r="A1029" t="s">
        <v>119</v>
      </c>
      <c r="C1029" s="5">
        <v>40197</v>
      </c>
      <c r="D1029" s="4"/>
      <c r="E1029" s="5"/>
      <c r="F1029" s="4">
        <v>31</v>
      </c>
      <c r="G1029" t="s">
        <v>77</v>
      </c>
      <c r="H1029" s="6">
        <v>7.1</v>
      </c>
      <c r="I1029">
        <v>750</v>
      </c>
      <c r="J1029" s="4">
        <f>1000000/H1029/I1029</f>
        <v>187.79342723004694</v>
      </c>
      <c r="K1029" s="4"/>
      <c r="L1029" s="7"/>
      <c r="M1029" s="6">
        <v>8.4499999999999993</v>
      </c>
      <c r="N1029" s="6"/>
      <c r="O1029" s="6"/>
      <c r="P1029" s="7"/>
      <c r="Q1029" s="7"/>
      <c r="R1029" s="7"/>
      <c r="S1029" s="7"/>
      <c r="T1029" s="7"/>
      <c r="U1029" s="4"/>
      <c r="V1029" s="7"/>
      <c r="W1029" s="7"/>
      <c r="X1029" s="7"/>
      <c r="Y1029" s="7"/>
      <c r="Z1029" s="7"/>
      <c r="AA1029" s="7"/>
      <c r="AB1029" s="4"/>
      <c r="AC1029" s="7"/>
      <c r="AD1029" s="7"/>
      <c r="AE1029" s="7"/>
      <c r="AF1029" s="7"/>
      <c r="AG1029" s="7"/>
      <c r="AH1029" s="7"/>
      <c r="AI1029" s="8"/>
      <c r="AJ1029" s="7"/>
      <c r="AK1029" s="7"/>
      <c r="AL1029" s="7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7"/>
      <c r="BB1029" s="4"/>
      <c r="BC1029" s="4"/>
      <c r="BD1029" s="4"/>
      <c r="BE1029" s="7"/>
      <c r="BF1029" s="7"/>
      <c r="BG1029" s="6"/>
      <c r="BH1029" s="4"/>
      <c r="BI1029" s="4"/>
      <c r="BJ1029" s="4"/>
      <c r="BK1029" s="4"/>
      <c r="BL1029" s="6"/>
      <c r="BM1029" s="6"/>
      <c r="BN1029" s="6"/>
      <c r="BO1029" s="6"/>
      <c r="BP1029" s="6"/>
      <c r="BQ1029" s="6"/>
      <c r="BR1029" s="6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7"/>
      <c r="CD1029" s="4"/>
      <c r="CE1029" s="4"/>
      <c r="CF1029" s="7"/>
      <c r="CG1029" s="4"/>
      <c r="CH1029" s="4"/>
      <c r="CI1029" s="4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</row>
    <row r="1030" spans="1:158" x14ac:dyDescent="0.25">
      <c r="A1030" t="s">
        <v>119</v>
      </c>
      <c r="C1030" s="5">
        <v>40200</v>
      </c>
      <c r="D1030" s="4"/>
      <c r="E1030" s="5"/>
      <c r="F1030" s="4">
        <v>34</v>
      </c>
      <c r="G1030" t="s">
        <v>77</v>
      </c>
      <c r="H1030" s="6">
        <v>7.1</v>
      </c>
      <c r="I1030">
        <v>750</v>
      </c>
      <c r="J1030" s="4">
        <f>1000000/H1030/I1030</f>
        <v>187.79342723004694</v>
      </c>
      <c r="K1030" s="4"/>
      <c r="L1030" s="7"/>
      <c r="M1030" s="6">
        <v>9</v>
      </c>
      <c r="N1030" s="6"/>
      <c r="O1030" s="6"/>
      <c r="P1030" s="7"/>
      <c r="Q1030" s="7"/>
      <c r="R1030" s="7"/>
      <c r="S1030" s="7"/>
      <c r="T1030" s="7"/>
      <c r="U1030" s="4"/>
      <c r="V1030" s="7"/>
      <c r="W1030" s="7"/>
      <c r="X1030" s="7"/>
      <c r="Y1030" s="7"/>
      <c r="Z1030" s="7"/>
      <c r="AA1030" s="7"/>
      <c r="AB1030" s="4"/>
      <c r="AC1030" s="7"/>
      <c r="AD1030" s="7"/>
      <c r="AE1030" s="7"/>
      <c r="AF1030" s="7"/>
      <c r="AG1030" s="7"/>
      <c r="AH1030" s="7"/>
      <c r="AI1030" s="8"/>
      <c r="AJ1030" s="7"/>
      <c r="AK1030" s="7"/>
      <c r="AL1030" s="7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7"/>
      <c r="BB1030" s="4"/>
      <c r="BC1030" s="4"/>
      <c r="BD1030" s="4"/>
      <c r="BE1030" s="7"/>
      <c r="BF1030" s="7"/>
      <c r="BG1030" s="6"/>
      <c r="BH1030" s="4"/>
      <c r="BI1030" s="4"/>
      <c r="BJ1030" s="4"/>
      <c r="BK1030" s="4"/>
      <c r="BL1030" s="6"/>
      <c r="BM1030" s="6"/>
      <c r="BN1030" s="6"/>
      <c r="BO1030" s="6"/>
      <c r="BP1030" s="6"/>
      <c r="BQ1030" s="6"/>
      <c r="BR1030" s="6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7"/>
      <c r="CD1030" s="4"/>
      <c r="CE1030" s="4"/>
      <c r="CF1030" s="7"/>
      <c r="CG1030" s="4"/>
      <c r="CH1030" s="4"/>
      <c r="CI1030" s="4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</row>
    <row r="1031" spans="1:158" x14ac:dyDescent="0.25">
      <c r="A1031" t="s">
        <v>119</v>
      </c>
      <c r="C1031" s="5">
        <v>40203</v>
      </c>
      <c r="D1031" s="4"/>
      <c r="E1031" s="5"/>
      <c r="F1031" s="4">
        <v>37</v>
      </c>
      <c r="G1031" t="s">
        <v>77</v>
      </c>
      <c r="H1031" s="6">
        <v>7.1</v>
      </c>
      <c r="I1031">
        <v>750</v>
      </c>
      <c r="J1031" s="4">
        <f>1000000/H1031/I1031</f>
        <v>187.79342723004694</v>
      </c>
      <c r="K1031" s="4"/>
      <c r="L1031" s="7"/>
      <c r="M1031" s="7"/>
      <c r="N1031" s="7"/>
      <c r="O1031" s="7"/>
      <c r="P1031" s="7"/>
      <c r="Q1031" s="7"/>
      <c r="R1031" s="7"/>
      <c r="S1031" s="7"/>
      <c r="T1031" s="7"/>
      <c r="U1031" s="4">
        <v>36.166970057224795</v>
      </c>
      <c r="V1031" s="7"/>
      <c r="W1031" s="7"/>
      <c r="X1031" s="7"/>
      <c r="Y1031" s="7"/>
      <c r="Z1031" s="7"/>
      <c r="AA1031" s="7"/>
      <c r="AB1031" s="4">
        <v>50.67658647271503</v>
      </c>
      <c r="AC1031" s="7">
        <v>0.79707731886804256</v>
      </c>
      <c r="AD1031" s="7"/>
      <c r="AE1031" s="7"/>
      <c r="AF1031" s="7"/>
      <c r="AG1031" s="7"/>
      <c r="AH1031" s="7"/>
      <c r="AI1031" s="8">
        <f>AC1031/AB1031</f>
        <v>1.5728709732594163E-2</v>
      </c>
      <c r="AJ1031" s="7"/>
      <c r="AK1031" s="7"/>
      <c r="AL1031" s="7"/>
      <c r="AM1031" s="4">
        <v>4.1212680983667234</v>
      </c>
      <c r="AN1031" s="4"/>
      <c r="AO1031" s="4"/>
      <c r="AP1031" s="4"/>
      <c r="AQ1031" s="4">
        <v>0</v>
      </c>
      <c r="AR1031" s="4"/>
      <c r="AS1031" s="4"/>
      <c r="AT1031" s="4"/>
      <c r="AU1031" s="4"/>
      <c r="AV1031" s="4"/>
      <c r="AW1031" s="4"/>
      <c r="AX1031" s="4">
        <v>0</v>
      </c>
      <c r="AY1031" s="4">
        <v>0</v>
      </c>
      <c r="AZ1031" s="4">
        <v>4.1212680983667234</v>
      </c>
      <c r="BA1031" s="7"/>
      <c r="BB1031" s="4"/>
      <c r="BC1031" s="4">
        <f>U1031+AB1031+AZ1031</f>
        <v>90.964824628306559</v>
      </c>
      <c r="BD1031" s="4"/>
      <c r="BE1031" s="7">
        <f>AZ1031/BC1031</f>
        <v>4.5306173185148554E-2</v>
      </c>
      <c r="BF1031" s="7"/>
      <c r="BG1031" s="6"/>
      <c r="BH1031" s="4"/>
      <c r="BI1031" s="4"/>
      <c r="BJ1031" s="4"/>
      <c r="BK1031" s="4"/>
      <c r="BL1031" s="6"/>
      <c r="BM1031" s="6"/>
      <c r="BN1031" s="6"/>
      <c r="BO1031" s="6"/>
      <c r="BP1031" s="7">
        <f>U1031/BC1031</f>
        <v>0.39759291797689356</v>
      </c>
      <c r="BQ1031" s="7">
        <f>AB1031/BC1031</f>
        <v>0.55710090883795782</v>
      </c>
      <c r="BR1031" s="7">
        <f>AZ1031/BC1031</f>
        <v>4.5306173185148554E-2</v>
      </c>
      <c r="BS1031" s="4">
        <v>96.767483587583214</v>
      </c>
      <c r="BT1031" s="4">
        <v>96.767483587583214</v>
      </c>
      <c r="BU1031" s="4">
        <v>0</v>
      </c>
      <c r="BV1031" s="4">
        <v>0</v>
      </c>
      <c r="BW1031" s="4"/>
      <c r="BX1031" s="4"/>
      <c r="BY1031" s="4"/>
      <c r="BZ1031" s="4"/>
      <c r="CA1031" s="4">
        <v>0</v>
      </c>
      <c r="CB1031" s="4"/>
      <c r="CC1031" s="7"/>
      <c r="CD1031" s="4"/>
      <c r="CE1031" s="4"/>
      <c r="CF1031" s="7"/>
      <c r="CG1031" s="4"/>
      <c r="CH1031" s="4"/>
      <c r="CI1031" s="4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</row>
    <row r="1032" spans="1:158" x14ac:dyDescent="0.25">
      <c r="A1032" t="s">
        <v>119</v>
      </c>
      <c r="C1032" s="5">
        <v>40210</v>
      </c>
      <c r="D1032" s="4"/>
      <c r="E1032" s="5"/>
      <c r="F1032" s="4">
        <v>44</v>
      </c>
      <c r="G1032" t="s">
        <v>77</v>
      </c>
      <c r="H1032" s="6">
        <v>7.1</v>
      </c>
      <c r="I1032">
        <v>750</v>
      </c>
      <c r="J1032" s="4">
        <f>1000000/H1032/I1032</f>
        <v>187.79342723004694</v>
      </c>
      <c r="K1032" s="4"/>
      <c r="L1032" s="7"/>
      <c r="M1032" s="6">
        <v>11.35</v>
      </c>
      <c r="N1032" s="6"/>
      <c r="O1032" s="6"/>
      <c r="P1032" s="7"/>
      <c r="Q1032" s="7"/>
      <c r="R1032" s="7"/>
      <c r="S1032" s="7"/>
      <c r="T1032" s="7"/>
      <c r="U1032" s="4"/>
      <c r="V1032" s="7"/>
      <c r="W1032" s="7"/>
      <c r="X1032" s="7"/>
      <c r="Y1032" s="7"/>
      <c r="Z1032" s="7"/>
      <c r="AA1032" s="7"/>
      <c r="AB1032" s="4"/>
      <c r="AC1032" s="7"/>
      <c r="AD1032" s="7"/>
      <c r="AE1032" s="7"/>
      <c r="AF1032" s="7"/>
      <c r="AG1032" s="7"/>
      <c r="AH1032" s="7"/>
      <c r="AI1032" s="8"/>
      <c r="AJ1032" s="7"/>
      <c r="AK1032" s="7"/>
      <c r="AL1032" s="7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7"/>
      <c r="BB1032" s="4"/>
      <c r="BC1032" s="4"/>
      <c r="BD1032" s="4"/>
      <c r="BE1032" s="7"/>
      <c r="BF1032" s="7"/>
      <c r="BG1032" s="6"/>
      <c r="BH1032" s="4"/>
      <c r="BI1032" s="4"/>
      <c r="BJ1032" s="4"/>
      <c r="BK1032" s="4"/>
      <c r="BL1032" s="6"/>
      <c r="BM1032" s="6"/>
      <c r="BN1032" s="6"/>
      <c r="BO1032" s="6"/>
      <c r="BP1032" s="6"/>
      <c r="BQ1032" s="6"/>
      <c r="BR1032" s="6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7"/>
      <c r="CD1032" s="4"/>
      <c r="CE1032" s="4"/>
      <c r="CF1032" s="7"/>
      <c r="CG1032" s="4"/>
      <c r="CH1032" s="4"/>
      <c r="CI1032" s="4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</row>
    <row r="1033" spans="1:158" x14ac:dyDescent="0.25">
      <c r="A1033" t="s">
        <v>119</v>
      </c>
      <c r="C1033" s="5">
        <v>40217</v>
      </c>
      <c r="D1033" s="4"/>
      <c r="E1033" s="5"/>
      <c r="F1033" s="4">
        <v>51</v>
      </c>
      <c r="G1033" t="s">
        <v>77</v>
      </c>
      <c r="H1033" s="6">
        <v>7.1</v>
      </c>
      <c r="I1033">
        <v>750</v>
      </c>
      <c r="J1033" s="4">
        <f>1000000/H1033/I1033</f>
        <v>187.79342723004694</v>
      </c>
      <c r="K1033" s="4"/>
      <c r="L1033" s="7"/>
      <c r="M1033" s="6">
        <v>15.3</v>
      </c>
      <c r="N1033" s="6"/>
      <c r="O1033" s="6"/>
      <c r="P1033" s="7"/>
      <c r="Q1033" s="7"/>
      <c r="R1033" s="7"/>
      <c r="S1033" s="7"/>
      <c r="T1033" s="7"/>
      <c r="U1033" s="4"/>
      <c r="V1033" s="7"/>
      <c r="W1033" s="7"/>
      <c r="X1033" s="7"/>
      <c r="Y1033" s="7"/>
      <c r="Z1033" s="7"/>
      <c r="AA1033" s="7"/>
      <c r="AB1033" s="4"/>
      <c r="AC1033" s="7"/>
      <c r="AD1033" s="7"/>
      <c r="AE1033" s="7"/>
      <c r="AF1033" s="7"/>
      <c r="AG1033" s="7"/>
      <c r="AH1033" s="7"/>
      <c r="AI1033" s="8"/>
      <c r="AJ1033" s="7"/>
      <c r="AK1033" s="7"/>
      <c r="AL1033" s="7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7"/>
      <c r="BB1033" s="4"/>
      <c r="BC1033" s="4"/>
      <c r="BD1033" s="4"/>
      <c r="BE1033" s="7"/>
      <c r="BF1033" s="7"/>
      <c r="BG1033" s="6"/>
      <c r="BH1033" s="4"/>
      <c r="BI1033" s="4"/>
      <c r="BJ1033" s="4"/>
      <c r="BK1033" s="4"/>
      <c r="BL1033" s="6"/>
      <c r="BM1033" s="6"/>
      <c r="BN1033" s="6"/>
      <c r="BO1033" s="6"/>
      <c r="BP1033" s="6"/>
      <c r="BQ1033" s="6"/>
      <c r="BR1033" s="6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7"/>
      <c r="CD1033" s="4"/>
      <c r="CE1033" s="4"/>
      <c r="CF1033" s="7"/>
      <c r="CG1033" s="4"/>
      <c r="CH1033" s="4"/>
      <c r="CI1033" s="4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</row>
    <row r="1034" spans="1:158" x14ac:dyDescent="0.25">
      <c r="A1034" t="s">
        <v>119</v>
      </c>
      <c r="C1034" s="5">
        <v>40218</v>
      </c>
      <c r="D1034" s="4">
        <v>5</v>
      </c>
      <c r="E1034" t="s">
        <v>164</v>
      </c>
      <c r="F1034" s="4">
        <v>52</v>
      </c>
      <c r="G1034" t="s">
        <v>77</v>
      </c>
      <c r="H1034" s="6">
        <v>7.1</v>
      </c>
      <c r="I1034">
        <v>750</v>
      </c>
      <c r="J1034" s="4">
        <f>1000000/H1034/I1034</f>
        <v>187.79342723004694</v>
      </c>
      <c r="K1034" s="4"/>
      <c r="L1034" s="7"/>
      <c r="M1034" s="7"/>
      <c r="N1034" s="7"/>
      <c r="O1034" s="7"/>
      <c r="P1034" s="7"/>
      <c r="Q1034" s="7"/>
      <c r="R1034" s="7"/>
      <c r="S1034" s="7"/>
      <c r="T1034" s="7"/>
      <c r="U1034" s="4">
        <v>150.12037451314183</v>
      </c>
      <c r="V1034" s="7"/>
      <c r="W1034" s="7"/>
      <c r="X1034" s="7"/>
      <c r="Y1034" s="7"/>
      <c r="Z1034" s="7"/>
      <c r="AA1034" s="7"/>
      <c r="AB1034" s="4">
        <v>138.00620083835562</v>
      </c>
      <c r="AC1034" s="7">
        <v>2.3028186453652024</v>
      </c>
      <c r="AD1034" s="7"/>
      <c r="AE1034" s="7"/>
      <c r="AF1034" s="7"/>
      <c r="AG1034" s="7"/>
      <c r="AH1034" s="7"/>
      <c r="AI1034" s="8">
        <f>AC1034/AB1034</f>
        <v>1.6686341855482682E-2</v>
      </c>
      <c r="AJ1034" s="7"/>
      <c r="AK1034" s="7"/>
      <c r="AL1034" s="7"/>
      <c r="AM1034" s="4">
        <v>12.72638384696053</v>
      </c>
      <c r="AN1034" s="4"/>
      <c r="AO1034" s="4"/>
      <c r="AP1034" s="4"/>
      <c r="AQ1034" s="4">
        <v>0</v>
      </c>
      <c r="AR1034" s="4"/>
      <c r="AS1034" s="4"/>
      <c r="AT1034" s="4"/>
      <c r="AU1034" s="4"/>
      <c r="AV1034" s="4"/>
      <c r="AW1034" s="4"/>
      <c r="AX1034" s="4">
        <v>0</v>
      </c>
      <c r="AY1034" s="4">
        <v>0</v>
      </c>
      <c r="AZ1034" s="4">
        <v>12.72638384696053</v>
      </c>
      <c r="BA1034" s="7"/>
      <c r="BB1034" s="4"/>
      <c r="BC1034" s="4">
        <f>U1034+AB1034+AZ1034</f>
        <v>300.85295919845794</v>
      </c>
      <c r="BD1034" s="4"/>
      <c r="BE1034" s="7">
        <f>AZ1034/BC1034</f>
        <v>4.2301009373039135E-2</v>
      </c>
      <c r="BF1034" s="7"/>
      <c r="BG1034" s="6"/>
      <c r="BH1034" s="4"/>
      <c r="BI1034" s="4"/>
      <c r="BJ1034" s="4"/>
      <c r="BK1034" s="4"/>
      <c r="BL1034" s="6"/>
      <c r="BM1034" s="6"/>
      <c r="BN1034" s="6"/>
      <c r="BO1034" s="6"/>
      <c r="BP1034" s="7">
        <f>U1034/BC1034</f>
        <v>0.49898254254535945</v>
      </c>
      <c r="BQ1034" s="7">
        <f>AB1034/BC1034</f>
        <v>0.45871644808160156</v>
      </c>
      <c r="BR1034" s="7">
        <f>AZ1034/BC1034</f>
        <v>4.2301009373039135E-2</v>
      </c>
      <c r="BS1034" s="4">
        <v>171.66267223573234</v>
      </c>
      <c r="BT1034" s="4">
        <v>171.66267223573234</v>
      </c>
      <c r="BU1034" s="4">
        <v>0</v>
      </c>
      <c r="BV1034" s="4">
        <v>0</v>
      </c>
      <c r="BW1034" s="4"/>
      <c r="BX1034" s="4"/>
      <c r="BY1034" s="4"/>
      <c r="BZ1034" s="4"/>
      <c r="CA1034" s="4">
        <v>0</v>
      </c>
      <c r="CB1034" s="4"/>
      <c r="CC1034" s="7"/>
      <c r="CD1034" s="4"/>
      <c r="CE1034" s="4"/>
      <c r="CF1034" s="7"/>
      <c r="CG1034" s="4"/>
      <c r="CH1034" s="4"/>
      <c r="CI1034" s="4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</row>
    <row r="1035" spans="1:158" x14ac:dyDescent="0.25">
      <c r="A1035" t="s">
        <v>119</v>
      </c>
      <c r="C1035" s="5">
        <v>40225</v>
      </c>
      <c r="D1035" s="4"/>
      <c r="E1035" s="5"/>
      <c r="F1035" s="4">
        <v>59</v>
      </c>
      <c r="G1035" t="s">
        <v>77</v>
      </c>
      <c r="H1035" s="6">
        <v>7.1</v>
      </c>
      <c r="I1035">
        <v>750</v>
      </c>
      <c r="J1035" s="4">
        <f>1000000/H1035/I1035</f>
        <v>187.79342723004694</v>
      </c>
      <c r="K1035" s="4"/>
      <c r="L1035" s="7"/>
      <c r="M1035" s="6">
        <v>17.05</v>
      </c>
      <c r="N1035" s="6"/>
      <c r="O1035" s="6"/>
      <c r="P1035" s="7"/>
      <c r="Q1035" s="7"/>
      <c r="R1035" s="7"/>
      <c r="S1035" s="7"/>
      <c r="T1035" s="7"/>
      <c r="U1035" s="4"/>
      <c r="V1035" s="7"/>
      <c r="W1035" s="7"/>
      <c r="X1035" s="7"/>
      <c r="Y1035" s="7"/>
      <c r="Z1035" s="7"/>
      <c r="AA1035" s="7"/>
      <c r="AB1035" s="4"/>
      <c r="AC1035" s="7"/>
      <c r="AD1035" s="7"/>
      <c r="AE1035" s="7"/>
      <c r="AF1035" s="7"/>
      <c r="AG1035" s="7"/>
      <c r="AH1035" s="7"/>
      <c r="AI1035" s="8"/>
      <c r="AJ1035" s="7"/>
      <c r="AK1035" s="7"/>
      <c r="AL1035" s="7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7"/>
      <c r="BB1035" s="4"/>
      <c r="BC1035" s="4"/>
      <c r="BD1035" s="4"/>
      <c r="BE1035" s="7"/>
      <c r="BF1035" s="7"/>
      <c r="BG1035" s="6"/>
      <c r="BH1035" s="4"/>
      <c r="BI1035" s="4"/>
      <c r="BJ1035" s="4"/>
      <c r="BK1035" s="4"/>
      <c r="BL1035" s="6"/>
      <c r="BM1035" s="6"/>
      <c r="BN1035" s="6"/>
      <c r="BO1035" s="6"/>
      <c r="BP1035" s="6"/>
      <c r="BQ1035" s="6"/>
      <c r="BR1035" s="6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7"/>
      <c r="CD1035" s="4"/>
      <c r="CE1035" s="4"/>
      <c r="CF1035" s="7"/>
      <c r="CG1035" s="4"/>
      <c r="CH1035" s="4"/>
      <c r="CI1035" s="4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</row>
    <row r="1036" spans="1:158" x14ac:dyDescent="0.25">
      <c r="A1036" t="s">
        <v>119</v>
      </c>
      <c r="C1036" s="5">
        <v>40231</v>
      </c>
      <c r="D1036" s="4"/>
      <c r="E1036" s="5"/>
      <c r="F1036" s="4">
        <v>65</v>
      </c>
      <c r="G1036" t="s">
        <v>77</v>
      </c>
      <c r="H1036" s="6">
        <v>7.1</v>
      </c>
      <c r="I1036">
        <v>750</v>
      </c>
      <c r="J1036" s="4">
        <f>1000000/H1036/I1036</f>
        <v>187.79342723004694</v>
      </c>
      <c r="K1036" s="4"/>
      <c r="L1036" s="7"/>
      <c r="M1036" s="7"/>
      <c r="N1036" s="7"/>
      <c r="O1036" s="7"/>
      <c r="P1036" s="7"/>
      <c r="Q1036" s="7"/>
      <c r="R1036" s="7"/>
      <c r="S1036" s="7"/>
      <c r="T1036" s="7"/>
      <c r="U1036" s="4">
        <v>331.27700077544779</v>
      </c>
      <c r="V1036" s="7"/>
      <c r="W1036" s="7"/>
      <c r="X1036" s="7"/>
      <c r="Y1036" s="7"/>
      <c r="Z1036" s="7"/>
      <c r="AA1036" s="7"/>
      <c r="AB1036" s="4">
        <v>266.81326257206626</v>
      </c>
      <c r="AC1036" s="7">
        <v>3.8025329691891208</v>
      </c>
      <c r="AD1036" s="7"/>
      <c r="AE1036" s="7"/>
      <c r="AF1036" s="7"/>
      <c r="AG1036" s="7"/>
      <c r="AH1036" s="7"/>
      <c r="AI1036" s="8">
        <f>AC1036/AB1036</f>
        <v>1.425166400100541E-2</v>
      </c>
      <c r="AJ1036" s="7"/>
      <c r="AK1036" s="7"/>
      <c r="AL1036" s="7"/>
      <c r="AM1036" s="4">
        <v>21.352599784322656</v>
      </c>
      <c r="AN1036" s="4"/>
      <c r="AO1036" s="4"/>
      <c r="AP1036" s="4"/>
      <c r="AQ1036" s="4">
        <v>22.235546196998452</v>
      </c>
      <c r="AR1036" s="4"/>
      <c r="AS1036" s="4"/>
      <c r="AT1036" s="4"/>
      <c r="AU1036" s="4"/>
      <c r="AV1036" s="4"/>
      <c r="AW1036" s="4"/>
      <c r="AX1036" s="4">
        <v>0</v>
      </c>
      <c r="AY1036" s="4">
        <v>0</v>
      </c>
      <c r="AZ1036" s="4">
        <v>43.588145981321112</v>
      </c>
      <c r="BA1036" s="7"/>
      <c r="BB1036" s="4"/>
      <c r="BC1036" s="4">
        <f>U1036+AB1036+AZ1036</f>
        <v>641.67840932883519</v>
      </c>
      <c r="BD1036" s="4"/>
      <c r="BE1036" s="7">
        <f>AZ1036/BC1036</f>
        <v>6.7928335047009333E-2</v>
      </c>
      <c r="BF1036" s="7"/>
      <c r="BG1036" s="6"/>
      <c r="BH1036" s="4"/>
      <c r="BI1036" s="4"/>
      <c r="BJ1036" s="4"/>
      <c r="BK1036" s="4"/>
      <c r="BL1036" s="6"/>
      <c r="BM1036" s="6"/>
      <c r="BN1036" s="6"/>
      <c r="BO1036" s="6"/>
      <c r="BP1036" s="7">
        <f>U1036/BC1036</f>
        <v>0.51626639755878279</v>
      </c>
      <c r="BQ1036" s="7">
        <f>AB1036/BC1036</f>
        <v>0.41580526739420781</v>
      </c>
      <c r="BR1036" s="7">
        <f>AZ1036/BC1036</f>
        <v>6.7928335047009333E-2</v>
      </c>
      <c r="BS1036" s="4">
        <v>240.55559434018852</v>
      </c>
      <c r="BT1036" s="4">
        <v>232.74582257088218</v>
      </c>
      <c r="BU1036" s="4">
        <v>7.8097717693063515</v>
      </c>
      <c r="BV1036" s="4">
        <v>0</v>
      </c>
      <c r="BW1036" s="4"/>
      <c r="BX1036" s="4"/>
      <c r="BY1036" s="4"/>
      <c r="BZ1036" s="4"/>
      <c r="CA1036" s="4">
        <v>0</v>
      </c>
      <c r="CB1036" s="4"/>
      <c r="CC1036" s="7"/>
      <c r="CD1036" s="4"/>
      <c r="CE1036" s="4"/>
      <c r="CF1036" s="7"/>
      <c r="CG1036" s="4"/>
      <c r="CH1036" s="4"/>
      <c r="CI1036" s="4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</row>
    <row r="1037" spans="1:158" x14ac:dyDescent="0.25">
      <c r="A1037" t="s">
        <v>119</v>
      </c>
      <c r="C1037" s="5">
        <v>40233</v>
      </c>
      <c r="D1037" s="4"/>
      <c r="E1037" s="5"/>
      <c r="F1037" s="4">
        <v>67</v>
      </c>
      <c r="G1037" t="s">
        <v>77</v>
      </c>
      <c r="H1037" s="6">
        <v>7.1</v>
      </c>
      <c r="I1037">
        <v>750</v>
      </c>
      <c r="J1037" s="4">
        <f>1000000/H1037/I1037</f>
        <v>187.79342723004694</v>
      </c>
      <c r="K1037" s="4"/>
      <c r="L1037" s="7"/>
      <c r="M1037" s="6">
        <v>18.399999999999999</v>
      </c>
      <c r="N1037" s="6"/>
      <c r="O1037" s="6"/>
      <c r="P1037" s="7"/>
      <c r="Q1037" s="7"/>
      <c r="R1037" s="7"/>
      <c r="S1037" s="7"/>
      <c r="T1037" s="7"/>
      <c r="U1037" s="4"/>
      <c r="V1037" s="7"/>
      <c r="W1037" s="7"/>
      <c r="X1037" s="7"/>
      <c r="Y1037" s="7"/>
      <c r="Z1037" s="7"/>
      <c r="AA1037" s="7"/>
      <c r="AB1037" s="4"/>
      <c r="AC1037" s="7"/>
      <c r="AD1037" s="7"/>
      <c r="AE1037" s="7"/>
      <c r="AF1037" s="7"/>
      <c r="AG1037" s="7"/>
      <c r="AH1037" s="7"/>
      <c r="AI1037" s="8"/>
      <c r="AJ1037" s="7"/>
      <c r="AK1037" s="7"/>
      <c r="AL1037" s="7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7"/>
      <c r="BB1037" s="4"/>
      <c r="BC1037" s="4"/>
      <c r="BD1037" s="4"/>
      <c r="BE1037" s="7"/>
      <c r="BF1037" s="7"/>
      <c r="BG1037" s="6"/>
      <c r="BH1037" s="4"/>
      <c r="BI1037" s="4"/>
      <c r="BJ1037" s="4"/>
      <c r="BK1037" s="4"/>
      <c r="BL1037" s="6"/>
      <c r="BM1037" s="6"/>
      <c r="BN1037" s="6"/>
      <c r="BO1037" s="6"/>
      <c r="BP1037" s="6"/>
      <c r="BQ1037" s="6"/>
      <c r="BR1037" s="6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7"/>
      <c r="CD1037" s="4"/>
      <c r="CE1037" s="4"/>
      <c r="CF1037" s="7"/>
      <c r="CG1037" s="4"/>
      <c r="CH1037" s="4"/>
      <c r="CI1037" s="4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</row>
    <row r="1038" spans="1:158" x14ac:dyDescent="0.25">
      <c r="A1038" t="s">
        <v>119</v>
      </c>
      <c r="C1038" s="5">
        <v>40240</v>
      </c>
      <c r="D1038" s="4"/>
      <c r="E1038" s="5"/>
      <c r="F1038" s="4">
        <v>74</v>
      </c>
      <c r="G1038" t="s">
        <v>77</v>
      </c>
      <c r="H1038" s="6">
        <v>7.1</v>
      </c>
      <c r="I1038">
        <v>750</v>
      </c>
      <c r="J1038" s="4">
        <f>1000000/H1038/I1038</f>
        <v>187.79342723004694</v>
      </c>
      <c r="K1038" s="4"/>
      <c r="L1038" s="7"/>
      <c r="M1038" s="6">
        <v>20.266666666666666</v>
      </c>
      <c r="N1038" s="6"/>
      <c r="O1038" s="6"/>
      <c r="P1038" s="7"/>
      <c r="Q1038" s="7"/>
      <c r="R1038" s="7"/>
      <c r="S1038" s="7"/>
      <c r="T1038" s="7"/>
      <c r="U1038" s="4"/>
      <c r="V1038" s="7"/>
      <c r="W1038" s="7"/>
      <c r="X1038" s="7"/>
      <c r="Y1038" s="7"/>
      <c r="Z1038" s="7"/>
      <c r="AA1038" s="7"/>
      <c r="AB1038" s="4"/>
      <c r="AC1038" s="7"/>
      <c r="AD1038" s="7"/>
      <c r="AE1038" s="7"/>
      <c r="AF1038" s="7"/>
      <c r="AG1038" s="7"/>
      <c r="AH1038" s="7"/>
      <c r="AI1038" s="8"/>
      <c r="AJ1038" s="7"/>
      <c r="AK1038" s="7"/>
      <c r="AL1038" s="7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7"/>
      <c r="BB1038" s="4"/>
      <c r="BC1038" s="4"/>
      <c r="BD1038" s="4"/>
      <c r="BE1038" s="7"/>
      <c r="BF1038" s="7"/>
      <c r="BG1038" s="6"/>
      <c r="BH1038" s="4"/>
      <c r="BI1038" s="4"/>
      <c r="BJ1038" s="4"/>
      <c r="BK1038" s="4"/>
      <c r="BL1038" s="6"/>
      <c r="BM1038" s="6"/>
      <c r="BN1038" s="6"/>
      <c r="BO1038" s="6"/>
      <c r="BP1038" s="6"/>
      <c r="BQ1038" s="6"/>
      <c r="BR1038" s="6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7"/>
      <c r="CD1038" s="4"/>
      <c r="CE1038" s="4"/>
      <c r="CF1038" s="7"/>
      <c r="CG1038" s="4"/>
      <c r="CH1038" s="4"/>
      <c r="CI1038" s="4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</row>
    <row r="1039" spans="1:158" x14ac:dyDescent="0.25">
      <c r="A1039" t="s">
        <v>119</v>
      </c>
      <c r="C1039" s="5">
        <v>40241</v>
      </c>
      <c r="D1039" s="4">
        <v>6</v>
      </c>
      <c r="E1039" s="5" t="s">
        <v>183</v>
      </c>
      <c r="F1039" s="4">
        <v>75</v>
      </c>
      <c r="G1039" t="s">
        <v>77</v>
      </c>
      <c r="H1039" s="6">
        <v>7.1</v>
      </c>
      <c r="I1039">
        <v>750</v>
      </c>
      <c r="J1039" s="4">
        <f>1000000/H1039/I1039</f>
        <v>187.79342723004694</v>
      </c>
      <c r="K1039" s="4"/>
      <c r="L1039" s="7"/>
      <c r="M1039" s="7"/>
      <c r="N1039" s="7"/>
      <c r="O1039" s="7"/>
      <c r="P1039" s="7"/>
      <c r="Q1039" s="7"/>
      <c r="R1039" s="7"/>
      <c r="S1039" s="7"/>
      <c r="T1039" s="7"/>
      <c r="U1039" s="4"/>
      <c r="V1039" s="7"/>
      <c r="W1039" s="7"/>
      <c r="X1039" s="7"/>
      <c r="Y1039" s="7"/>
      <c r="Z1039" s="7"/>
      <c r="AA1039" s="7"/>
      <c r="AB1039" s="4"/>
      <c r="AC1039" s="7"/>
      <c r="AD1039" s="7"/>
      <c r="AE1039" s="7"/>
      <c r="AF1039" s="7"/>
      <c r="AG1039" s="7"/>
      <c r="AH1039" s="7"/>
      <c r="AI1039" s="8"/>
      <c r="AJ1039" s="7"/>
      <c r="AK1039" s="7"/>
      <c r="AL1039" s="7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7"/>
      <c r="BB1039" s="4"/>
      <c r="BC1039" s="4"/>
      <c r="BD1039" s="4"/>
      <c r="BE1039" s="7"/>
      <c r="BF1039" s="7"/>
      <c r="BG1039" s="6"/>
      <c r="BH1039" s="4"/>
      <c r="BI1039" s="4"/>
      <c r="BJ1039" s="4"/>
      <c r="BK1039" s="4"/>
      <c r="BL1039" s="6"/>
      <c r="BM1039" s="6"/>
      <c r="BN1039" s="6"/>
      <c r="BO1039" s="6"/>
      <c r="BP1039" s="6"/>
      <c r="BQ1039" s="6"/>
      <c r="BR1039" s="6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7"/>
      <c r="CD1039" s="4"/>
      <c r="CE1039" s="4"/>
      <c r="CF1039" s="7"/>
      <c r="CG1039" s="4"/>
      <c r="CH1039" s="4"/>
      <c r="CI1039" s="4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</row>
    <row r="1040" spans="1:158" x14ac:dyDescent="0.25">
      <c r="A1040" t="s">
        <v>119</v>
      </c>
      <c r="C1040" s="5">
        <v>40245</v>
      </c>
      <c r="D1040" s="4"/>
      <c r="E1040" s="5"/>
      <c r="F1040" s="4">
        <v>79</v>
      </c>
      <c r="G1040" t="s">
        <v>77</v>
      </c>
      <c r="H1040" s="6">
        <v>7.1</v>
      </c>
      <c r="I1040">
        <v>750</v>
      </c>
      <c r="J1040" s="4">
        <f>1000000/H1040/I1040</f>
        <v>187.79342723004694</v>
      </c>
      <c r="K1040" s="4"/>
      <c r="L1040" s="7"/>
      <c r="M1040" s="6">
        <v>21.1</v>
      </c>
      <c r="N1040" s="6"/>
      <c r="O1040" s="6"/>
      <c r="P1040" s="7"/>
      <c r="Q1040" s="7"/>
      <c r="R1040" s="7"/>
      <c r="S1040" s="7"/>
      <c r="T1040" s="7"/>
      <c r="U1040" s="4">
        <v>342.19273001439234</v>
      </c>
      <c r="V1040" s="7"/>
      <c r="W1040" s="7"/>
      <c r="X1040" s="7"/>
      <c r="Y1040" s="7"/>
      <c r="Z1040" s="7"/>
      <c r="AA1040" s="7"/>
      <c r="AB1040" s="4">
        <v>219.48405831912365</v>
      </c>
      <c r="AC1040" s="7">
        <v>3.1499214190749236</v>
      </c>
      <c r="AD1040" s="7"/>
      <c r="AE1040" s="7"/>
      <c r="AF1040" s="7"/>
      <c r="AG1040" s="7"/>
      <c r="AH1040" s="7"/>
      <c r="AI1040" s="8">
        <f>AC1040/AB1040</f>
        <v>1.4351481575463792E-2</v>
      </c>
      <c r="AJ1040" s="7"/>
      <c r="AK1040" s="7"/>
      <c r="AL1040" s="7"/>
      <c r="AM1040" s="4">
        <v>10.047284258050317</v>
      </c>
      <c r="AN1040" s="4"/>
      <c r="AO1040" s="4"/>
      <c r="AP1040" s="4"/>
      <c r="AQ1040" s="4">
        <v>65.823454768313113</v>
      </c>
      <c r="AR1040" s="4"/>
      <c r="AS1040" s="4"/>
      <c r="AT1040" s="4"/>
      <c r="AU1040" s="4"/>
      <c r="AV1040" s="4"/>
      <c r="AW1040" s="4"/>
      <c r="AX1040" s="4">
        <v>0</v>
      </c>
      <c r="AY1040" s="4">
        <v>0</v>
      </c>
      <c r="AZ1040" s="4">
        <v>75.870739026363438</v>
      </c>
      <c r="BA1040" s="7"/>
      <c r="BB1040" s="4"/>
      <c r="BC1040" s="4">
        <f>U1040+AB1040+AZ1040</f>
        <v>637.5475273598795</v>
      </c>
      <c r="BD1040" s="4"/>
      <c r="BE1040" s="7">
        <f>AZ1040/BC1040</f>
        <v>0.11900405188699967</v>
      </c>
      <c r="BF1040" s="7"/>
      <c r="BG1040" s="6"/>
      <c r="BH1040" s="4"/>
      <c r="BI1040" s="4"/>
      <c r="BJ1040" s="4"/>
      <c r="BK1040" s="4"/>
      <c r="BL1040" s="6"/>
      <c r="BM1040" s="6"/>
      <c r="BN1040" s="6"/>
      <c r="BO1040" s="6"/>
      <c r="BP1040" s="7">
        <f>U1040/BC1040</f>
        <v>0.53673289492852694</v>
      </c>
      <c r="BQ1040" s="7">
        <f>AB1040/BC1040</f>
        <v>0.34426305318447331</v>
      </c>
      <c r="BR1040" s="7">
        <f>AZ1040/BC1040</f>
        <v>0.11900405188699967</v>
      </c>
      <c r="BS1040" s="4">
        <v>144.80591660312172</v>
      </c>
      <c r="BT1040" s="4">
        <v>95.132615494575447</v>
      </c>
      <c r="BU1040" s="4">
        <v>49.673301108546269</v>
      </c>
      <c r="BV1040" s="4">
        <v>0</v>
      </c>
      <c r="BW1040" s="4"/>
      <c r="BX1040" s="4"/>
      <c r="BY1040" s="4"/>
      <c r="BZ1040" s="4"/>
      <c r="CA1040" s="4">
        <v>0</v>
      </c>
      <c r="CB1040" s="4"/>
      <c r="CC1040" s="7"/>
      <c r="CD1040" s="4"/>
      <c r="CE1040" s="4"/>
      <c r="CF1040" s="7"/>
      <c r="CG1040" s="4"/>
      <c r="CH1040" s="4"/>
      <c r="CI1040" s="4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</row>
    <row r="1041" spans="1:158" x14ac:dyDescent="0.25">
      <c r="A1041" t="s">
        <v>119</v>
      </c>
      <c r="C1041" s="5">
        <v>40252</v>
      </c>
      <c r="D1041" s="4"/>
      <c r="E1041" s="5"/>
      <c r="F1041" s="4">
        <v>86</v>
      </c>
      <c r="G1041" t="s">
        <v>77</v>
      </c>
      <c r="H1041" s="6">
        <v>7.1</v>
      </c>
      <c r="I1041">
        <v>750</v>
      </c>
      <c r="J1041" s="4">
        <f>1000000/H1041/I1041</f>
        <v>187.79342723004694</v>
      </c>
      <c r="K1041" s="4"/>
      <c r="L1041" s="7"/>
      <c r="M1041" s="6">
        <v>22</v>
      </c>
      <c r="N1041" s="6"/>
      <c r="O1041" s="6"/>
      <c r="P1041" s="7"/>
      <c r="Q1041" s="7"/>
      <c r="R1041" s="7"/>
      <c r="S1041" s="7"/>
      <c r="T1041" s="7"/>
      <c r="U1041" s="4"/>
      <c r="V1041" s="7"/>
      <c r="W1041" s="7"/>
      <c r="X1041" s="7"/>
      <c r="Y1041" s="7"/>
      <c r="Z1041" s="7"/>
      <c r="AA1041" s="7"/>
      <c r="AB1041" s="4"/>
      <c r="AC1041" s="7"/>
      <c r="AD1041" s="7"/>
      <c r="AE1041" s="7"/>
      <c r="AF1041" s="7"/>
      <c r="AG1041" s="7"/>
      <c r="AH1041" s="7"/>
      <c r="AI1041" s="8"/>
      <c r="AJ1041" s="7"/>
      <c r="AK1041" s="7"/>
      <c r="AL1041" s="7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7"/>
      <c r="BB1041" s="4"/>
      <c r="BC1041" s="4"/>
      <c r="BD1041" s="4"/>
      <c r="BE1041" s="7"/>
      <c r="BF1041" s="7"/>
      <c r="BG1041" s="6"/>
      <c r="BH1041" s="4"/>
      <c r="BI1041" s="4"/>
      <c r="BJ1041" s="4"/>
      <c r="BK1041" s="4"/>
      <c r="BL1041" s="6"/>
      <c r="BM1041" s="6"/>
      <c r="BN1041" s="6"/>
      <c r="BO1041" s="6"/>
      <c r="BP1041" s="6"/>
      <c r="BQ1041" s="6"/>
      <c r="BR1041" s="6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7"/>
      <c r="CD1041" s="4"/>
      <c r="CE1041" s="4"/>
      <c r="CF1041" s="7"/>
      <c r="CG1041" s="4"/>
      <c r="CH1041" s="4"/>
      <c r="CI1041" s="4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</row>
    <row r="1042" spans="1:158" x14ac:dyDescent="0.25">
      <c r="A1042" t="s">
        <v>119</v>
      </c>
      <c r="C1042" s="5">
        <v>40259</v>
      </c>
      <c r="D1042" s="4"/>
      <c r="E1042" s="5"/>
      <c r="F1042" s="4">
        <v>93</v>
      </c>
      <c r="G1042" t="s">
        <v>77</v>
      </c>
      <c r="H1042" s="6">
        <v>7.1</v>
      </c>
      <c r="I1042">
        <v>750</v>
      </c>
      <c r="J1042" s="4">
        <f>1000000/H1042/I1042</f>
        <v>187.79342723004694</v>
      </c>
      <c r="K1042" s="4"/>
      <c r="L1042" s="7"/>
      <c r="M1042" s="7"/>
      <c r="N1042" s="7"/>
      <c r="O1042" s="7"/>
      <c r="P1042" s="7"/>
      <c r="Q1042" s="7"/>
      <c r="R1042" s="7"/>
      <c r="S1042" s="7"/>
      <c r="T1042" s="7"/>
      <c r="U1042" s="4"/>
      <c r="V1042" s="7"/>
      <c r="W1042" s="7"/>
      <c r="X1042" s="7"/>
      <c r="Y1042" s="7"/>
      <c r="Z1042" s="7"/>
      <c r="AA1042" s="7"/>
      <c r="AB1042" s="4"/>
      <c r="AC1042" s="7"/>
      <c r="AD1042" s="7"/>
      <c r="AE1042" s="7"/>
      <c r="AF1042" s="7"/>
      <c r="AG1042" s="7"/>
      <c r="AH1042" s="7"/>
      <c r="AI1042" s="8"/>
      <c r="AJ1042" s="7"/>
      <c r="AK1042" s="7"/>
      <c r="AL1042" s="7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7"/>
      <c r="BB1042" s="4"/>
      <c r="BC1042" s="4"/>
      <c r="BD1042" s="4"/>
      <c r="BE1042" s="7"/>
      <c r="BF1042" s="7"/>
      <c r="BG1042" s="6"/>
      <c r="BH1042" s="4"/>
      <c r="BI1042" s="4"/>
      <c r="BJ1042" s="4"/>
      <c r="BK1042" s="4"/>
      <c r="BL1042" s="6"/>
      <c r="BM1042" s="6"/>
      <c r="BN1042" s="6"/>
      <c r="BO1042" s="6"/>
      <c r="BP1042" s="6"/>
      <c r="BQ1042" s="6"/>
      <c r="BR1042" s="6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7"/>
      <c r="CD1042" s="4"/>
      <c r="CE1042" s="4"/>
      <c r="CF1042" s="7"/>
      <c r="CG1042" s="4"/>
      <c r="CH1042" s="4"/>
      <c r="CI1042" s="4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</row>
    <row r="1043" spans="1:158" x14ac:dyDescent="0.25">
      <c r="A1043" t="s">
        <v>119</v>
      </c>
      <c r="C1043" s="5">
        <v>40260</v>
      </c>
      <c r="D1043" s="4"/>
      <c r="E1043" s="5"/>
      <c r="F1043" s="4">
        <v>94</v>
      </c>
      <c r="G1043" t="s">
        <v>77</v>
      </c>
      <c r="H1043" s="6">
        <v>7.1</v>
      </c>
      <c r="I1043">
        <v>750</v>
      </c>
      <c r="J1043" s="4">
        <f>1000000/H1043/I1043</f>
        <v>187.79342723004694</v>
      </c>
      <c r="K1043" s="4"/>
      <c r="L1043" s="7"/>
      <c r="M1043" s="7"/>
      <c r="N1043" s="7"/>
      <c r="O1043" s="7"/>
      <c r="P1043" s="7"/>
      <c r="Q1043" s="7"/>
      <c r="R1043" s="7"/>
      <c r="S1043" s="7"/>
      <c r="T1043" s="7"/>
      <c r="U1043" s="4">
        <v>462.44388863948507</v>
      </c>
      <c r="V1043" s="7"/>
      <c r="W1043" s="7"/>
      <c r="X1043" s="7"/>
      <c r="Y1043" s="7"/>
      <c r="Z1043" s="7"/>
      <c r="AA1043" s="7"/>
      <c r="AB1043" s="4">
        <v>250.73574224796579</v>
      </c>
      <c r="AC1043" s="7">
        <v>3.9037634316965346</v>
      </c>
      <c r="AD1043" s="7"/>
      <c r="AE1043" s="7"/>
      <c r="AF1043" s="7"/>
      <c r="AG1043" s="7"/>
      <c r="AH1043" s="7"/>
      <c r="AI1043" s="8">
        <f>AC1043/AB1043</f>
        <v>1.5569233954032358E-2</v>
      </c>
      <c r="AJ1043" s="7"/>
      <c r="AK1043" s="7"/>
      <c r="AL1043" s="7"/>
      <c r="AM1043" s="4">
        <v>6.261561948321436</v>
      </c>
      <c r="AN1043" s="4"/>
      <c r="AO1043" s="4"/>
      <c r="AP1043" s="4"/>
      <c r="AQ1043" s="4">
        <v>262.84462301765109</v>
      </c>
      <c r="AR1043" s="4"/>
      <c r="AS1043" s="4"/>
      <c r="AT1043" s="4"/>
      <c r="AU1043" s="4"/>
      <c r="AV1043" s="4"/>
      <c r="AW1043" s="4"/>
      <c r="AX1043" s="4">
        <v>0</v>
      </c>
      <c r="AY1043" s="4">
        <v>0</v>
      </c>
      <c r="AZ1043" s="4">
        <v>269.10618496597249</v>
      </c>
      <c r="BA1043" s="7"/>
      <c r="BB1043" s="4"/>
      <c r="BC1043" s="4">
        <f>U1043+AB1043+AZ1043</f>
        <v>982.2858158534234</v>
      </c>
      <c r="BD1043" s="4"/>
      <c r="BE1043" s="7">
        <f>AZ1043/BC1043</f>
        <v>0.27395914775799685</v>
      </c>
      <c r="BF1043" s="7"/>
      <c r="BG1043" s="6"/>
      <c r="BH1043" s="4"/>
      <c r="BI1043" s="4"/>
      <c r="BJ1043" s="4"/>
      <c r="BK1043" s="4"/>
      <c r="BL1043" s="6"/>
      <c r="BM1043" s="6"/>
      <c r="BN1043" s="6"/>
      <c r="BO1043" s="6"/>
      <c r="BP1043" s="7">
        <f>U1043/BC1043</f>
        <v>0.47078343306597326</v>
      </c>
      <c r="BQ1043" s="7">
        <f>AB1043/BC1043</f>
        <v>0.2552574191760299</v>
      </c>
      <c r="BR1043" s="7">
        <f>AZ1043/BC1043</f>
        <v>0.27395914775799685</v>
      </c>
      <c r="BS1043" s="4">
        <v>129.94201940432418</v>
      </c>
      <c r="BT1043" s="4">
        <v>37.581450995180283</v>
      </c>
      <c r="BU1043" s="4">
        <v>92.360568409143895</v>
      </c>
      <c r="BV1043" s="4">
        <v>0</v>
      </c>
      <c r="BW1043" s="4"/>
      <c r="BX1043" s="4"/>
      <c r="BY1043" s="4"/>
      <c r="BZ1043" s="4"/>
      <c r="CA1043" s="4">
        <v>0</v>
      </c>
      <c r="CB1043" s="4"/>
      <c r="CC1043" s="7"/>
      <c r="CD1043" s="4"/>
      <c r="CE1043" s="4"/>
      <c r="CF1043" s="7"/>
      <c r="CG1043" s="4"/>
      <c r="CH1043" s="4"/>
      <c r="CI1043" s="4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</row>
    <row r="1044" spans="1:158" x14ac:dyDescent="0.25">
      <c r="A1044" t="s">
        <v>119</v>
      </c>
      <c r="C1044" s="5">
        <v>40267</v>
      </c>
      <c r="D1044" s="4"/>
      <c r="E1044" s="5"/>
      <c r="F1044" s="4">
        <v>101</v>
      </c>
      <c r="G1044" t="s">
        <v>77</v>
      </c>
      <c r="H1044" s="6">
        <v>7.1</v>
      </c>
      <c r="I1044">
        <v>750</v>
      </c>
      <c r="J1044" s="4">
        <f>1000000/H1044/I1044</f>
        <v>187.79342723004694</v>
      </c>
      <c r="K1044" s="4"/>
      <c r="L1044" s="7"/>
      <c r="M1044" s="6">
        <v>21.85</v>
      </c>
      <c r="N1044" s="6"/>
      <c r="O1044" s="6"/>
      <c r="P1044" s="7"/>
      <c r="Q1044" s="7"/>
      <c r="R1044" s="7"/>
      <c r="S1044" s="7"/>
      <c r="T1044" s="7"/>
      <c r="U1044" s="4"/>
      <c r="V1044" s="7"/>
      <c r="W1044" s="7"/>
      <c r="X1044" s="7"/>
      <c r="Y1044" s="7"/>
      <c r="Z1044" s="7"/>
      <c r="AA1044" s="7"/>
      <c r="AB1044" s="4"/>
      <c r="AC1044" s="7"/>
      <c r="AD1044" s="7"/>
      <c r="AE1044" s="7"/>
      <c r="AF1044" s="7"/>
      <c r="AG1044" s="7"/>
      <c r="AH1044" s="7"/>
      <c r="AI1044" s="8"/>
      <c r="AJ1044" s="7"/>
      <c r="AK1044" s="7"/>
      <c r="AL1044" s="7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7"/>
      <c r="BB1044" s="4"/>
      <c r="BC1044" s="4"/>
      <c r="BD1044" s="4"/>
      <c r="BE1044" s="7"/>
      <c r="BF1044" s="7"/>
      <c r="BG1044" s="6"/>
      <c r="BH1044" s="4"/>
      <c r="BI1044" s="4"/>
      <c r="BJ1044" s="4"/>
      <c r="BK1044" s="4"/>
      <c r="BL1044" s="6"/>
      <c r="BM1044" s="6"/>
      <c r="BN1044" s="6"/>
      <c r="BO1044" s="6"/>
      <c r="BP1044" s="6"/>
      <c r="BQ1044" s="6"/>
      <c r="BR1044" s="6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7"/>
      <c r="CD1044" s="4"/>
      <c r="CE1044" s="4"/>
      <c r="CF1044" s="7"/>
      <c r="CG1044" s="4"/>
      <c r="CH1044" s="4"/>
      <c r="CI1044" s="4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</row>
    <row r="1045" spans="1:158" x14ac:dyDescent="0.25">
      <c r="A1045" t="s">
        <v>119</v>
      </c>
      <c r="C1045" s="5">
        <v>40273</v>
      </c>
      <c r="D1045" s="4">
        <v>7</v>
      </c>
      <c r="E1045" t="s">
        <v>166</v>
      </c>
      <c r="F1045" s="4">
        <v>107</v>
      </c>
      <c r="G1045" t="s">
        <v>77</v>
      </c>
      <c r="H1045" s="6">
        <v>7.1</v>
      </c>
      <c r="I1045">
        <v>750</v>
      </c>
      <c r="J1045" s="4">
        <f>1000000/H1045/I1045</f>
        <v>187.79342723004694</v>
      </c>
      <c r="K1045" s="4"/>
      <c r="L1045" s="7"/>
      <c r="M1045" s="7"/>
      <c r="N1045" s="7"/>
      <c r="O1045" s="7"/>
      <c r="P1045" s="7"/>
      <c r="Q1045" s="7"/>
      <c r="R1045" s="7"/>
      <c r="S1045" s="7"/>
      <c r="T1045" s="7"/>
      <c r="U1045" s="4"/>
      <c r="V1045" s="7"/>
      <c r="W1045" s="7"/>
      <c r="X1045" s="7"/>
      <c r="Y1045" s="7"/>
      <c r="Z1045" s="7"/>
      <c r="AA1045" s="7"/>
      <c r="AB1045" s="4"/>
      <c r="AC1045" s="7"/>
      <c r="AD1045" s="7"/>
      <c r="AE1045" s="7"/>
      <c r="AF1045" s="7"/>
      <c r="AG1045" s="7"/>
      <c r="AH1045" s="7"/>
      <c r="AI1045" s="8"/>
      <c r="AJ1045" s="7"/>
      <c r="AK1045" s="7"/>
      <c r="AL1045" s="7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7"/>
      <c r="BB1045" s="4"/>
      <c r="BC1045" s="4"/>
      <c r="BD1045" s="4"/>
      <c r="BE1045" s="7"/>
      <c r="BF1045" s="7"/>
      <c r="BG1045" s="6"/>
      <c r="BH1045" s="4"/>
      <c r="BI1045" s="4"/>
      <c r="BJ1045" s="4"/>
      <c r="BK1045" s="4"/>
      <c r="BL1045" s="6"/>
      <c r="BM1045" s="6"/>
      <c r="BN1045" s="6"/>
      <c r="BO1045" s="6"/>
      <c r="BP1045" s="6"/>
      <c r="BQ1045" s="6"/>
      <c r="BR1045" s="6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7"/>
      <c r="CD1045" s="4"/>
      <c r="CE1045" s="4"/>
      <c r="CF1045" s="7"/>
      <c r="CG1045" s="4"/>
      <c r="CH1045" s="4"/>
      <c r="CI1045" s="4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</row>
    <row r="1046" spans="1:158" x14ac:dyDescent="0.25">
      <c r="A1046" t="s">
        <v>119</v>
      </c>
      <c r="C1046" s="5">
        <v>40275</v>
      </c>
      <c r="D1046" s="4"/>
      <c r="E1046" s="5"/>
      <c r="F1046" s="4">
        <v>109</v>
      </c>
      <c r="G1046" t="s">
        <v>77</v>
      </c>
      <c r="H1046" s="6">
        <v>7.1</v>
      </c>
      <c r="I1046">
        <v>750</v>
      </c>
      <c r="J1046" s="4">
        <f>1000000/H1046/I1046</f>
        <v>187.79342723004694</v>
      </c>
      <c r="K1046" s="4"/>
      <c r="L1046" s="7"/>
      <c r="M1046" s="7"/>
      <c r="N1046" s="7"/>
      <c r="O1046" s="7"/>
      <c r="P1046" s="7"/>
      <c r="Q1046" s="7"/>
      <c r="R1046" s="7"/>
      <c r="S1046" s="7"/>
      <c r="T1046" s="7"/>
      <c r="U1046" s="4">
        <v>460.86333837259963</v>
      </c>
      <c r="V1046" s="7"/>
      <c r="W1046" s="7"/>
      <c r="X1046" s="7"/>
      <c r="Y1046" s="7"/>
      <c r="Z1046" s="7"/>
      <c r="AA1046" s="7"/>
      <c r="AB1046" s="4">
        <v>235.04389575279316</v>
      </c>
      <c r="AC1046" s="7">
        <v>3.3742764294118963</v>
      </c>
      <c r="AD1046" s="7"/>
      <c r="AE1046" s="7"/>
      <c r="AF1046" s="7"/>
      <c r="AG1046" s="7"/>
      <c r="AH1046" s="7"/>
      <c r="AI1046" s="8">
        <f>AC1046/AB1046</f>
        <v>1.4355941551278504E-2</v>
      </c>
      <c r="AJ1046" s="7"/>
      <c r="AK1046" s="7"/>
      <c r="AL1046" s="7"/>
      <c r="AM1046" s="4">
        <v>0</v>
      </c>
      <c r="AN1046" s="4"/>
      <c r="AO1046" s="4"/>
      <c r="AP1046" s="4"/>
      <c r="AQ1046" s="4">
        <v>402.17612188410078</v>
      </c>
      <c r="AR1046" s="4"/>
      <c r="AS1046" s="4"/>
      <c r="AT1046" s="4"/>
      <c r="AU1046" s="4"/>
      <c r="AV1046" s="4"/>
      <c r="AW1046" s="4"/>
      <c r="AX1046" s="4">
        <v>18.395661356923974</v>
      </c>
      <c r="AY1046" s="4">
        <v>32.19907221204285</v>
      </c>
      <c r="AZ1046" s="4">
        <v>452.77085545306755</v>
      </c>
      <c r="BA1046" s="7"/>
      <c r="BB1046" s="4"/>
      <c r="BC1046" s="4">
        <f>U1046+AB1046+AZ1046</f>
        <v>1148.6780895784602</v>
      </c>
      <c r="BD1046" s="4"/>
      <c r="BE1046" s="7">
        <f>AZ1046/BC1046</f>
        <v>0.39416687717898802</v>
      </c>
      <c r="BF1046" s="7"/>
      <c r="BG1046" s="6"/>
      <c r="BH1046" s="4"/>
      <c r="BI1046" s="4"/>
      <c r="BJ1046" s="4"/>
      <c r="BK1046" s="4"/>
      <c r="BL1046" s="6"/>
      <c r="BM1046" s="6"/>
      <c r="BN1046" s="6"/>
      <c r="BO1046" s="6"/>
      <c r="BP1046" s="7">
        <f>U1046/BC1046</f>
        <v>0.40121191703214815</v>
      </c>
      <c r="BQ1046" s="7">
        <f>AB1046/BC1046</f>
        <v>0.20462120578886392</v>
      </c>
      <c r="BR1046" s="7">
        <f>AZ1046/BC1046</f>
        <v>0.39416687717898802</v>
      </c>
      <c r="BS1046" s="4">
        <v>76.675916301215892</v>
      </c>
      <c r="BT1046" s="4">
        <v>0</v>
      </c>
      <c r="BU1046" s="4">
        <v>65.798408399377763</v>
      </c>
      <c r="BV1046" s="4">
        <v>6.8906230953484107</v>
      </c>
      <c r="BW1046" s="4"/>
      <c r="BX1046" s="4"/>
      <c r="BY1046" s="4"/>
      <c r="BZ1046" s="4"/>
      <c r="CA1046" s="4">
        <v>3.9868848064897149</v>
      </c>
      <c r="CB1046" s="4"/>
      <c r="CC1046" s="7"/>
      <c r="CD1046" s="4"/>
      <c r="CE1046" s="4"/>
      <c r="CF1046" s="7"/>
      <c r="CG1046" s="4"/>
      <c r="CH1046" s="4"/>
      <c r="CI1046" s="4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</row>
    <row r="1047" spans="1:158" x14ac:dyDescent="0.25">
      <c r="A1047" t="s">
        <v>119</v>
      </c>
      <c r="C1047" s="5">
        <v>40280</v>
      </c>
      <c r="D1047" s="4"/>
      <c r="E1047" s="5"/>
      <c r="F1047" s="4">
        <v>114</v>
      </c>
      <c r="G1047" t="s">
        <v>77</v>
      </c>
      <c r="H1047" s="6">
        <v>7.1</v>
      </c>
      <c r="I1047">
        <v>750</v>
      </c>
      <c r="J1047" s="4">
        <f>1000000/H1047/I1047</f>
        <v>187.79342723004694</v>
      </c>
      <c r="K1047" s="4"/>
      <c r="L1047" s="7"/>
      <c r="M1047" s="6">
        <v>22.9</v>
      </c>
      <c r="N1047" s="6"/>
      <c r="O1047" s="6"/>
      <c r="P1047" s="7"/>
      <c r="Q1047" s="7"/>
      <c r="R1047" s="7"/>
      <c r="S1047" s="7"/>
      <c r="T1047" s="7"/>
      <c r="U1047" s="4"/>
      <c r="V1047" s="7"/>
      <c r="W1047" s="7"/>
      <c r="X1047" s="7"/>
      <c r="Y1047" s="7"/>
      <c r="Z1047" s="7"/>
      <c r="AA1047" s="7"/>
      <c r="AB1047" s="4"/>
      <c r="AC1047" s="7"/>
      <c r="AD1047" s="7"/>
      <c r="AE1047" s="7"/>
      <c r="AF1047" s="7"/>
      <c r="AG1047" s="7"/>
      <c r="AH1047" s="7"/>
      <c r="AI1047" s="8"/>
      <c r="AJ1047" s="7"/>
      <c r="AK1047" s="7"/>
      <c r="AL1047" s="7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7"/>
      <c r="BB1047" s="4"/>
      <c r="BC1047" s="4"/>
      <c r="BD1047" s="4"/>
      <c r="BE1047" s="7"/>
      <c r="BF1047" s="7"/>
      <c r="BG1047" s="6"/>
      <c r="BH1047" s="4"/>
      <c r="BI1047" s="4"/>
      <c r="BJ1047" s="4"/>
      <c r="BK1047" s="4"/>
      <c r="BL1047" s="6"/>
      <c r="BM1047" s="6"/>
      <c r="BN1047" s="6"/>
      <c r="BO1047" s="6"/>
      <c r="BP1047" s="6"/>
      <c r="BQ1047" s="6"/>
      <c r="BR1047" s="6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7"/>
      <c r="CD1047" s="4"/>
      <c r="CE1047" s="4"/>
      <c r="CF1047" s="7"/>
      <c r="CG1047" s="4"/>
      <c r="CH1047" s="4"/>
      <c r="CI1047" s="4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</row>
    <row r="1048" spans="1:158" x14ac:dyDescent="0.25">
      <c r="A1048" t="s">
        <v>119</v>
      </c>
      <c r="C1048" s="5">
        <v>40284</v>
      </c>
      <c r="D1048" s="4"/>
      <c r="E1048" s="5"/>
      <c r="F1048" s="4">
        <v>118</v>
      </c>
      <c r="G1048" t="s">
        <v>77</v>
      </c>
      <c r="H1048" s="6">
        <v>7.1</v>
      </c>
      <c r="I1048">
        <v>750</v>
      </c>
      <c r="J1048" s="4">
        <f>1000000/H1048/I1048</f>
        <v>187.79342723004694</v>
      </c>
      <c r="K1048" s="4"/>
      <c r="L1048" s="7"/>
      <c r="M1048" s="7"/>
      <c r="N1048" s="7"/>
      <c r="O1048" s="7"/>
      <c r="P1048" s="7"/>
      <c r="Q1048" s="7"/>
      <c r="R1048" s="7"/>
      <c r="S1048" s="7"/>
      <c r="T1048" s="7"/>
      <c r="U1048" s="4"/>
      <c r="V1048" s="7"/>
      <c r="W1048" s="7"/>
      <c r="X1048" s="7"/>
      <c r="Y1048" s="7"/>
      <c r="Z1048" s="7"/>
      <c r="AA1048" s="7"/>
      <c r="AB1048" s="4"/>
      <c r="AC1048" s="7"/>
      <c r="AD1048" s="7"/>
      <c r="AE1048" s="7"/>
      <c r="AF1048" s="7"/>
      <c r="AG1048" s="7"/>
      <c r="AH1048" s="7"/>
      <c r="AI1048" s="8"/>
      <c r="AJ1048" s="7"/>
      <c r="AK1048" s="7"/>
      <c r="AL1048" s="7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7"/>
      <c r="BB1048" s="4"/>
      <c r="BC1048" s="4"/>
      <c r="BD1048" s="4"/>
      <c r="BE1048" s="7"/>
      <c r="BF1048" s="7"/>
      <c r="BG1048" s="6"/>
      <c r="BH1048" s="4"/>
      <c r="BI1048" s="4"/>
      <c r="BJ1048" s="4"/>
      <c r="BK1048" s="4"/>
      <c r="BL1048" s="6"/>
      <c r="BM1048" s="6"/>
      <c r="BN1048" s="6"/>
      <c r="BO1048" s="6"/>
      <c r="BP1048" s="6"/>
      <c r="BQ1048" s="6"/>
      <c r="BR1048" s="6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>
        <v>8.429086163361422</v>
      </c>
      <c r="CC1048" s="7">
        <v>4.3134095634095635</v>
      </c>
      <c r="CD1048" s="4"/>
      <c r="CE1048" s="4"/>
      <c r="CF1048" s="7"/>
      <c r="CG1048" s="4"/>
      <c r="CH1048" s="4"/>
      <c r="CI1048" s="4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</row>
    <row r="1049" spans="1:158" x14ac:dyDescent="0.25">
      <c r="A1049" t="s">
        <v>119</v>
      </c>
      <c r="C1049" s="5">
        <v>40290</v>
      </c>
      <c r="D1049" s="4"/>
      <c r="E1049" s="5"/>
      <c r="F1049" s="4">
        <v>124</v>
      </c>
      <c r="G1049" t="s">
        <v>77</v>
      </c>
      <c r="H1049" s="6">
        <v>7.1</v>
      </c>
      <c r="I1049">
        <v>750</v>
      </c>
      <c r="J1049" s="4">
        <f>1000000/H1049/I1049</f>
        <v>187.79342723004694</v>
      </c>
      <c r="K1049" s="4"/>
      <c r="L1049" s="7"/>
      <c r="M1049" s="7"/>
      <c r="N1049" s="7"/>
      <c r="O1049" s="7"/>
      <c r="P1049" s="7"/>
      <c r="Q1049" s="7"/>
      <c r="R1049" s="7"/>
      <c r="S1049" s="7"/>
      <c r="T1049" s="7"/>
      <c r="U1049" s="4"/>
      <c r="V1049" s="7"/>
      <c r="W1049" s="7"/>
      <c r="X1049" s="7"/>
      <c r="Y1049" s="7"/>
      <c r="Z1049" s="7"/>
      <c r="AA1049" s="7"/>
      <c r="AB1049" s="4"/>
      <c r="AC1049" s="7"/>
      <c r="AD1049" s="7"/>
      <c r="AE1049" s="7"/>
      <c r="AF1049" s="7"/>
      <c r="AG1049" s="7"/>
      <c r="AH1049" s="7"/>
      <c r="AI1049" s="8"/>
      <c r="AJ1049" s="7"/>
      <c r="AK1049" s="7"/>
      <c r="AL1049" s="7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7"/>
      <c r="BB1049" s="4"/>
      <c r="BC1049" s="4"/>
      <c r="BD1049" s="4"/>
      <c r="BE1049" s="7"/>
      <c r="BF1049" s="7"/>
      <c r="BG1049" s="6"/>
      <c r="BH1049" s="4"/>
      <c r="BI1049" s="4"/>
      <c r="BJ1049" s="4"/>
      <c r="BK1049" s="4"/>
      <c r="BL1049" s="6"/>
      <c r="BM1049" s="6"/>
      <c r="BN1049" s="6"/>
      <c r="BO1049" s="6"/>
      <c r="BP1049" s="6"/>
      <c r="BQ1049" s="6"/>
      <c r="BR1049" s="6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>
        <v>14.287740800635515</v>
      </c>
      <c r="CC1049" s="7">
        <v>4.8210714285714289</v>
      </c>
      <c r="CD1049" s="4"/>
      <c r="CE1049" s="4"/>
      <c r="CF1049" s="7"/>
      <c r="CG1049" s="4"/>
      <c r="CH1049" s="4"/>
      <c r="CI1049" s="4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</row>
    <row r="1050" spans="1:158" x14ac:dyDescent="0.25">
      <c r="A1050" t="s">
        <v>119</v>
      </c>
      <c r="C1050" s="5">
        <v>40293</v>
      </c>
      <c r="D1050" s="4">
        <v>8</v>
      </c>
      <c r="E1050" s="5" t="s">
        <v>165</v>
      </c>
      <c r="F1050" s="4">
        <v>127</v>
      </c>
      <c r="G1050" t="s">
        <v>77</v>
      </c>
      <c r="H1050" s="6">
        <v>7.1</v>
      </c>
      <c r="I1050">
        <v>750</v>
      </c>
      <c r="J1050" s="4">
        <f>1000000/H1050/I1050</f>
        <v>187.79342723004694</v>
      </c>
      <c r="K1050" s="4"/>
      <c r="L1050" s="7"/>
      <c r="M1050" s="7"/>
      <c r="N1050" s="7"/>
      <c r="O1050" s="7"/>
      <c r="P1050" s="7"/>
      <c r="Q1050" s="7"/>
      <c r="R1050" s="7"/>
      <c r="S1050" s="7"/>
      <c r="T1050" s="7"/>
      <c r="U1050" s="4"/>
      <c r="V1050" s="7"/>
      <c r="W1050" s="7"/>
      <c r="X1050" s="7"/>
      <c r="Y1050" s="7"/>
      <c r="Z1050" s="7"/>
      <c r="AA1050" s="7"/>
      <c r="AB1050" s="4"/>
      <c r="AC1050" s="7"/>
      <c r="AD1050" s="7"/>
      <c r="AE1050" s="7"/>
      <c r="AF1050" s="7"/>
      <c r="AG1050" s="7"/>
      <c r="AH1050" s="7"/>
      <c r="AI1050" s="8"/>
      <c r="AJ1050" s="7"/>
      <c r="AK1050" s="7"/>
      <c r="AL1050" s="7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7"/>
      <c r="BB1050" s="4"/>
      <c r="BC1050" s="4"/>
      <c r="BD1050" s="4"/>
      <c r="BE1050" s="7"/>
      <c r="BF1050" s="7"/>
      <c r="BG1050" s="6"/>
      <c r="BH1050" s="4"/>
      <c r="BI1050" s="4"/>
      <c r="BJ1050" s="4"/>
      <c r="BK1050" s="4"/>
      <c r="BL1050" s="6"/>
      <c r="BM1050" s="6"/>
      <c r="BN1050" s="6"/>
      <c r="BO1050" s="6"/>
      <c r="BP1050" s="6"/>
      <c r="BQ1050" s="6"/>
      <c r="BR1050" s="6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7"/>
      <c r="CD1050" s="4"/>
      <c r="CE1050" s="4"/>
      <c r="CF1050" s="7"/>
      <c r="CG1050" s="4"/>
      <c r="CH1050" s="4"/>
      <c r="CI1050" s="4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</row>
    <row r="1051" spans="1:158" x14ac:dyDescent="0.25">
      <c r="A1051" t="s">
        <v>119</v>
      </c>
      <c r="C1051" s="5">
        <v>40298</v>
      </c>
      <c r="D1051" s="4"/>
      <c r="E1051" s="5"/>
      <c r="F1051" s="4">
        <v>132</v>
      </c>
      <c r="G1051" t="s">
        <v>77</v>
      </c>
      <c r="H1051" s="6">
        <v>7.1</v>
      </c>
      <c r="I1051">
        <v>750</v>
      </c>
      <c r="J1051" s="4">
        <f>1000000/H1051/I1051</f>
        <v>187.79342723004694</v>
      </c>
      <c r="K1051" s="4"/>
      <c r="L1051" s="7"/>
      <c r="M1051" s="7"/>
      <c r="N1051" s="7"/>
      <c r="O1051" s="7"/>
      <c r="P1051" s="7"/>
      <c r="Q1051" s="7"/>
      <c r="R1051" s="7"/>
      <c r="S1051" s="7"/>
      <c r="T1051" s="7"/>
      <c r="U1051" s="4"/>
      <c r="V1051" s="7"/>
      <c r="W1051" s="7"/>
      <c r="X1051" s="7"/>
      <c r="Y1051" s="7"/>
      <c r="Z1051" s="7"/>
      <c r="AA1051" s="7"/>
      <c r="AB1051" s="4"/>
      <c r="AC1051" s="7"/>
      <c r="AD1051" s="7"/>
      <c r="AE1051" s="7"/>
      <c r="AF1051" s="7"/>
      <c r="AG1051" s="7"/>
      <c r="AH1051" s="7"/>
      <c r="AI1051" s="8"/>
      <c r="AJ1051" s="7"/>
      <c r="AK1051" s="7"/>
      <c r="AL1051" s="7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7"/>
      <c r="BB1051" s="4"/>
      <c r="BC1051" s="4"/>
      <c r="BD1051" s="4"/>
      <c r="BE1051" s="7"/>
      <c r="BF1051" s="7"/>
      <c r="BG1051" s="6"/>
      <c r="BH1051" s="4"/>
      <c r="BI1051" s="4"/>
      <c r="BJ1051" s="4"/>
      <c r="BK1051" s="4"/>
      <c r="BL1051" s="6"/>
      <c r="BM1051" s="6"/>
      <c r="BN1051" s="6"/>
      <c r="BO1051" s="6"/>
      <c r="BP1051" s="6"/>
      <c r="BQ1051" s="6"/>
      <c r="BR1051" s="6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>
        <v>43.705847306153714</v>
      </c>
      <c r="CC1051" s="7">
        <v>5.0955466027874561</v>
      </c>
      <c r="CD1051" s="4"/>
      <c r="CE1051" s="4"/>
      <c r="CF1051" s="7"/>
      <c r="CG1051" s="4"/>
      <c r="CH1051" s="4"/>
      <c r="CI1051" s="4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</row>
    <row r="1052" spans="1:158" x14ac:dyDescent="0.25">
      <c r="A1052" t="s">
        <v>119</v>
      </c>
      <c r="C1052" s="5">
        <v>40302</v>
      </c>
      <c r="D1052" s="4"/>
      <c r="E1052" s="5"/>
      <c r="F1052" s="4">
        <v>136</v>
      </c>
      <c r="G1052" t="s">
        <v>77</v>
      </c>
      <c r="H1052" s="6">
        <v>7.1</v>
      </c>
      <c r="I1052">
        <v>750</v>
      </c>
      <c r="J1052" s="4">
        <f>1000000/H1052/I1052</f>
        <v>187.79342723004694</v>
      </c>
      <c r="K1052" s="4"/>
      <c r="L1052" s="7"/>
      <c r="M1052" s="7"/>
      <c r="N1052" s="7"/>
      <c r="O1052" s="7"/>
      <c r="P1052" s="7"/>
      <c r="Q1052" s="7"/>
      <c r="R1052" s="7"/>
      <c r="S1052" s="7"/>
      <c r="T1052" s="7"/>
      <c r="U1052" s="4">
        <v>542.3744553150824</v>
      </c>
      <c r="V1052" s="7"/>
      <c r="W1052" s="7"/>
      <c r="X1052" s="7"/>
      <c r="Y1052" s="7"/>
      <c r="Z1052" s="7"/>
      <c r="AA1052" s="7"/>
      <c r="AB1052" s="4">
        <v>249.78945914602377</v>
      </c>
      <c r="AC1052" s="7"/>
      <c r="AD1052" s="7"/>
      <c r="AE1052" s="7"/>
      <c r="AF1052" s="7"/>
      <c r="AG1052" s="7"/>
      <c r="AH1052" s="7"/>
      <c r="AI1052" s="8"/>
      <c r="AJ1052" s="7"/>
      <c r="AK1052" s="7"/>
      <c r="AL1052" s="7"/>
      <c r="AM1052" s="4">
        <v>0</v>
      </c>
      <c r="AN1052" s="4"/>
      <c r="AO1052" s="4"/>
      <c r="AP1052" s="4"/>
      <c r="AQ1052" s="4">
        <v>290.2921128768287</v>
      </c>
      <c r="AR1052" s="4"/>
      <c r="AS1052" s="4"/>
      <c r="AT1052" s="4"/>
      <c r="AU1052" s="4"/>
      <c r="AV1052" s="4"/>
      <c r="AW1052" s="4"/>
      <c r="AX1052" s="4">
        <v>56.735401138141114</v>
      </c>
      <c r="AY1052" s="4">
        <v>342.82960404834517</v>
      </c>
      <c r="AZ1052" s="4">
        <v>689.85711806331494</v>
      </c>
      <c r="BA1052" s="7"/>
      <c r="BB1052" s="4"/>
      <c r="BC1052" s="4">
        <f>U1052+AB1052+AZ1052</f>
        <v>1482.0210325244211</v>
      </c>
      <c r="BD1052" s="4"/>
      <c r="BE1052" s="7">
        <f>AZ1052/BC1052</f>
        <v>0.46548402682803847</v>
      </c>
      <c r="BF1052" s="7"/>
      <c r="BG1052" s="6"/>
      <c r="BH1052" s="4"/>
      <c r="BI1052" s="4"/>
      <c r="BJ1052" s="4"/>
      <c r="BK1052" s="4"/>
      <c r="BL1052" s="6"/>
      <c r="BM1052" s="6"/>
      <c r="BN1052" s="6"/>
      <c r="BO1052" s="6"/>
      <c r="BP1052" s="7">
        <f>U1052/BC1052</f>
        <v>0.36596947237059202</v>
      </c>
      <c r="BQ1052" s="7">
        <f>AB1052/BC1052</f>
        <v>0.16854650080136949</v>
      </c>
      <c r="BR1052" s="7">
        <f>AZ1052/BC1052</f>
        <v>0.46548402682803847</v>
      </c>
      <c r="BS1052" s="4">
        <v>103.37087520684935</v>
      </c>
      <c r="BT1052" s="4">
        <v>0</v>
      </c>
      <c r="BU1052" s="4">
        <v>32.70788447894757</v>
      </c>
      <c r="BV1052" s="4">
        <v>59.818226002590194</v>
      </c>
      <c r="BW1052" s="4"/>
      <c r="BX1052" s="4"/>
      <c r="BY1052" s="4"/>
      <c r="BZ1052" s="4"/>
      <c r="CA1052" s="4">
        <v>10.844764725311592</v>
      </c>
      <c r="CB1052" s="4"/>
      <c r="CC1052" s="7"/>
      <c r="CD1052" s="4"/>
      <c r="CE1052" s="4"/>
      <c r="CF1052" s="7"/>
      <c r="CG1052" s="4"/>
      <c r="CH1052" s="4"/>
      <c r="CI1052" s="4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</row>
    <row r="1053" spans="1:158" x14ac:dyDescent="0.25">
      <c r="A1053" t="s">
        <v>119</v>
      </c>
      <c r="C1053" s="5">
        <v>40305</v>
      </c>
      <c r="D1053" s="4"/>
      <c r="E1053" s="5"/>
      <c r="F1053" s="4">
        <v>139</v>
      </c>
      <c r="G1053" t="s">
        <v>77</v>
      </c>
      <c r="H1053" s="6">
        <v>7.1</v>
      </c>
      <c r="I1053">
        <v>750</v>
      </c>
      <c r="J1053" s="4">
        <f>1000000/H1053/I1053</f>
        <v>187.79342723004694</v>
      </c>
      <c r="K1053" s="4"/>
      <c r="L1053" s="7"/>
      <c r="M1053" s="7"/>
      <c r="N1053" s="7"/>
      <c r="O1053" s="7"/>
      <c r="P1053" s="7"/>
      <c r="Q1053" s="7"/>
      <c r="R1053" s="7"/>
      <c r="S1053" s="7"/>
      <c r="T1053" s="7"/>
      <c r="U1053" s="4"/>
      <c r="V1053" s="7"/>
      <c r="W1053" s="7"/>
      <c r="X1053" s="7"/>
      <c r="Y1053" s="7"/>
      <c r="Z1053" s="7"/>
      <c r="AA1053" s="7"/>
      <c r="AB1053" s="4"/>
      <c r="AC1053" s="7"/>
      <c r="AD1053" s="7"/>
      <c r="AE1053" s="7"/>
      <c r="AF1053" s="7"/>
      <c r="AG1053" s="7"/>
      <c r="AH1053" s="7"/>
      <c r="AI1053" s="8"/>
      <c r="AJ1053" s="7"/>
      <c r="AK1053" s="7"/>
      <c r="AL1053" s="7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7"/>
      <c r="BB1053" s="4"/>
      <c r="BC1053" s="4"/>
      <c r="BD1053" s="4"/>
      <c r="BE1053" s="7"/>
      <c r="BF1053" s="7"/>
      <c r="BG1053" s="6"/>
      <c r="BH1053" s="4"/>
      <c r="BI1053" s="4"/>
      <c r="BJ1053" s="4"/>
      <c r="BK1053" s="4"/>
      <c r="BL1053" s="6"/>
      <c r="BM1053" s="6"/>
      <c r="BN1053" s="6"/>
      <c r="BO1053" s="6"/>
      <c r="BP1053" s="6"/>
      <c r="BQ1053" s="6"/>
      <c r="BR1053" s="6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>
        <v>68.746276278832227</v>
      </c>
      <c r="CC1053" s="7">
        <v>4.1650243891734169</v>
      </c>
      <c r="CD1053" s="4"/>
      <c r="CE1053" s="4"/>
      <c r="CF1053" s="7"/>
      <c r="CG1053" s="4"/>
      <c r="CH1053" s="4"/>
      <c r="CI1053" s="4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</row>
    <row r="1054" spans="1:158" x14ac:dyDescent="0.25">
      <c r="A1054" t="s">
        <v>119</v>
      </c>
      <c r="C1054" s="5">
        <v>40311</v>
      </c>
      <c r="D1054" s="4"/>
      <c r="E1054" s="5"/>
      <c r="F1054" s="4">
        <v>145</v>
      </c>
      <c r="G1054" t="s">
        <v>77</v>
      </c>
      <c r="H1054" s="6">
        <v>7.1</v>
      </c>
      <c r="I1054">
        <v>750</v>
      </c>
      <c r="J1054" s="4">
        <f>1000000/H1054/I1054</f>
        <v>187.79342723004694</v>
      </c>
      <c r="K1054" s="4"/>
      <c r="L1054" s="7"/>
      <c r="M1054" s="7"/>
      <c r="N1054" s="7"/>
      <c r="O1054" s="7"/>
      <c r="P1054" s="7"/>
      <c r="Q1054" s="7"/>
      <c r="R1054" s="7"/>
      <c r="S1054" s="7"/>
      <c r="T1054" s="7"/>
      <c r="U1054" s="4"/>
      <c r="V1054" s="7"/>
      <c r="W1054" s="7"/>
      <c r="X1054" s="7"/>
      <c r="Y1054" s="7"/>
      <c r="Z1054" s="7"/>
      <c r="AA1054" s="7"/>
      <c r="AB1054" s="4"/>
      <c r="AC1054" s="7"/>
      <c r="AD1054" s="7"/>
      <c r="AE1054" s="7"/>
      <c r="AF1054" s="7"/>
      <c r="AG1054" s="7"/>
      <c r="AH1054" s="7"/>
      <c r="AI1054" s="8"/>
      <c r="AJ1054" s="7"/>
      <c r="AK1054" s="7"/>
      <c r="AL1054" s="7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7"/>
      <c r="BB1054" s="4"/>
      <c r="BC1054" s="4"/>
      <c r="BD1054" s="4"/>
      <c r="BE1054" s="7"/>
      <c r="BF1054" s="7"/>
      <c r="BG1054" s="6"/>
      <c r="BH1054" s="4"/>
      <c r="BI1054" s="4"/>
      <c r="BJ1054" s="4"/>
      <c r="BK1054" s="4"/>
      <c r="BL1054" s="6"/>
      <c r="BM1054" s="6"/>
      <c r="BN1054" s="6"/>
      <c r="BO1054" s="6"/>
      <c r="BP1054" s="6"/>
      <c r="BQ1054" s="6"/>
      <c r="BR1054" s="6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>
        <v>83.575907169404488</v>
      </c>
      <c r="CC1054" s="7">
        <v>4.1970833333333335</v>
      </c>
      <c r="CD1054" s="4"/>
      <c r="CE1054" s="4"/>
      <c r="CF1054" s="7"/>
      <c r="CG1054" s="4"/>
      <c r="CH1054" s="4"/>
      <c r="CI1054" s="4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</row>
    <row r="1055" spans="1:158" x14ac:dyDescent="0.25">
      <c r="A1055" t="s">
        <v>119</v>
      </c>
      <c r="C1055" s="5">
        <v>40319</v>
      </c>
      <c r="D1055" s="4"/>
      <c r="E1055" s="5"/>
      <c r="F1055" s="4">
        <v>153</v>
      </c>
      <c r="G1055" t="s">
        <v>77</v>
      </c>
      <c r="H1055" s="6">
        <v>7.1</v>
      </c>
      <c r="I1055">
        <v>750</v>
      </c>
      <c r="J1055" s="4">
        <f>1000000/H1055/I1055</f>
        <v>187.79342723004694</v>
      </c>
      <c r="K1055" s="4"/>
      <c r="L1055" s="7"/>
      <c r="M1055" s="7"/>
      <c r="N1055" s="7"/>
      <c r="O1055" s="7"/>
      <c r="P1055" s="7"/>
      <c r="Q1055" s="7"/>
      <c r="R1055" s="7"/>
      <c r="S1055" s="7"/>
      <c r="T1055" s="7"/>
      <c r="U1055" s="4"/>
      <c r="V1055" s="7"/>
      <c r="W1055" s="7"/>
      <c r="X1055" s="7"/>
      <c r="Y1055" s="7"/>
      <c r="Z1055" s="7"/>
      <c r="AA1055" s="7"/>
      <c r="AB1055" s="4"/>
      <c r="AC1055" s="7"/>
      <c r="AD1055" s="7"/>
      <c r="AE1055" s="7"/>
      <c r="AF1055" s="7"/>
      <c r="AG1055" s="7"/>
      <c r="AH1055" s="7"/>
      <c r="AI1055" s="8"/>
      <c r="AJ1055" s="7"/>
      <c r="AK1055" s="7"/>
      <c r="AL1055" s="7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7"/>
      <c r="BB1055" s="4"/>
      <c r="BC1055" s="4"/>
      <c r="BD1055" s="4"/>
      <c r="BE1055" s="7"/>
      <c r="BF1055" s="7"/>
      <c r="BG1055" s="6"/>
      <c r="BH1055" s="4"/>
      <c r="BI1055" s="4"/>
      <c r="BJ1055" s="4"/>
      <c r="BK1055" s="4"/>
      <c r="BL1055" s="6"/>
      <c r="BM1055" s="6"/>
      <c r="BN1055" s="6"/>
      <c r="BO1055" s="6"/>
      <c r="BP1055" s="6"/>
      <c r="BQ1055" s="6"/>
      <c r="BR1055" s="6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>
        <v>100</v>
      </c>
      <c r="CC1055" s="7">
        <v>4.1537681569515188</v>
      </c>
      <c r="CD1055" s="4"/>
      <c r="CE1055" s="4"/>
      <c r="CF1055" s="7"/>
      <c r="CG1055" s="4"/>
      <c r="CH1055" s="4"/>
      <c r="CI1055" s="4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</row>
    <row r="1056" spans="1:158" x14ac:dyDescent="0.25">
      <c r="A1056" t="s">
        <v>119</v>
      </c>
      <c r="C1056" s="5">
        <v>40328</v>
      </c>
      <c r="D1056" s="4">
        <v>9</v>
      </c>
      <c r="E1056" s="5" t="s">
        <v>70</v>
      </c>
      <c r="F1056" s="4">
        <v>162</v>
      </c>
      <c r="G1056" t="s">
        <v>77</v>
      </c>
      <c r="H1056" s="6">
        <v>7.1</v>
      </c>
      <c r="I1056">
        <v>750</v>
      </c>
      <c r="J1056" s="4">
        <f>1000000/H1056/I1056</f>
        <v>187.79342723004694</v>
      </c>
      <c r="K1056" s="4"/>
      <c r="L1056" s="7"/>
      <c r="M1056" s="7"/>
      <c r="N1056" s="7"/>
      <c r="O1056" s="7"/>
      <c r="P1056" s="7"/>
      <c r="Q1056" s="7"/>
      <c r="R1056" s="7"/>
      <c r="S1056" s="7"/>
      <c r="T1056" s="7"/>
      <c r="U1056" s="4"/>
      <c r="V1056" s="7"/>
      <c r="W1056" s="7"/>
      <c r="X1056" s="7"/>
      <c r="Y1056" s="7"/>
      <c r="Z1056" s="7"/>
      <c r="AA1056" s="7"/>
      <c r="AB1056" s="4"/>
      <c r="AC1056" s="7"/>
      <c r="AD1056" s="7"/>
      <c r="AE1056" s="7"/>
      <c r="AF1056" s="7"/>
      <c r="AG1056" s="7"/>
      <c r="AH1056" s="7"/>
      <c r="AI1056" s="8"/>
      <c r="AJ1056" s="7"/>
      <c r="AK1056" s="7"/>
      <c r="AL1056" s="7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>
        <v>457.86154990628268</v>
      </c>
      <c r="AZ1056" s="4"/>
      <c r="BA1056" s="7"/>
      <c r="BB1056" s="4"/>
      <c r="BC1056" s="4"/>
      <c r="BD1056" s="4"/>
      <c r="BE1056" s="7"/>
      <c r="BF1056" s="4">
        <f>BH1056*(1/(BG1056/100))</f>
        <v>457.86154990628268</v>
      </c>
      <c r="BG1056" s="6">
        <v>36.465318730002437</v>
      </c>
      <c r="BH1056" s="4">
        <v>166.96067351545517</v>
      </c>
      <c r="BI1056" s="4">
        <f>BF1056-BH1056</f>
        <v>290.90087639082753</v>
      </c>
      <c r="BJ1056" s="4"/>
      <c r="BK1056" s="4"/>
      <c r="BL1056" s="6">
        <v>7.3550957495795233</v>
      </c>
      <c r="BM1056" s="6"/>
      <c r="BN1056" s="6"/>
      <c r="BO1056" s="6"/>
      <c r="BP1056" s="6"/>
      <c r="BQ1056" s="6"/>
      <c r="BR1056" s="6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7"/>
      <c r="CD1056" s="4"/>
      <c r="CE1056" s="4"/>
      <c r="CF1056" s="7"/>
      <c r="CG1056" s="4"/>
      <c r="CH1056" s="4"/>
      <c r="CI1056" s="4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</row>
    <row r="1057" spans="1:158" x14ac:dyDescent="0.25">
      <c r="A1057" t="s">
        <v>105</v>
      </c>
      <c r="C1057" s="5">
        <v>40166</v>
      </c>
      <c r="D1057" s="4">
        <v>1</v>
      </c>
      <c r="E1057" s="5" t="s">
        <v>167</v>
      </c>
      <c r="F1057" s="4">
        <v>0</v>
      </c>
      <c r="G1057" t="s">
        <v>78</v>
      </c>
      <c r="H1057" s="6">
        <v>7.1</v>
      </c>
      <c r="I1057">
        <v>750</v>
      </c>
      <c r="J1057" s="4">
        <f>1000000/H1057/I1057</f>
        <v>187.79342723004694</v>
      </c>
      <c r="K1057" s="4"/>
      <c r="L1057" s="7"/>
      <c r="M1057" s="7"/>
      <c r="N1057" s="7"/>
      <c r="O1057" s="7"/>
      <c r="P1057" s="7"/>
      <c r="Q1057" s="7"/>
      <c r="R1057" s="7"/>
      <c r="S1057" s="7"/>
      <c r="T1057" s="7"/>
      <c r="U1057" s="4"/>
      <c r="V1057" s="7"/>
      <c r="W1057" s="7"/>
      <c r="X1057" s="7"/>
      <c r="Y1057" s="7"/>
      <c r="Z1057" s="7"/>
      <c r="AA1057" s="7"/>
      <c r="AB1057" s="4"/>
      <c r="AC1057" s="7"/>
      <c r="AD1057" s="7"/>
      <c r="AE1057" s="7"/>
      <c r="AF1057" s="7"/>
      <c r="AG1057" s="7"/>
      <c r="AH1057" s="7"/>
      <c r="AI1057" s="8"/>
      <c r="AJ1057" s="7"/>
      <c r="AK1057" s="7"/>
      <c r="AL1057" s="7"/>
      <c r="AM1057" s="4">
        <v>0</v>
      </c>
      <c r="AN1057" s="4"/>
      <c r="AO1057" s="4"/>
      <c r="AP1057" s="4"/>
      <c r="AQ1057" s="4">
        <v>0</v>
      </c>
      <c r="AR1057" s="4"/>
      <c r="AS1057" s="4"/>
      <c r="AT1057" s="4"/>
      <c r="AU1057" s="4"/>
      <c r="AV1057" s="4"/>
      <c r="AW1057" s="4"/>
      <c r="AX1057" s="4">
        <v>0</v>
      </c>
      <c r="AY1057" s="4">
        <v>0</v>
      </c>
      <c r="AZ1057" s="4"/>
      <c r="BA1057" s="7"/>
      <c r="BB1057" s="4"/>
      <c r="BC1057" s="4"/>
      <c r="BD1057" s="4"/>
      <c r="BE1057" s="7"/>
      <c r="BF1057" s="7"/>
      <c r="BG1057" s="6"/>
      <c r="BH1057" s="4"/>
      <c r="BI1057" s="4"/>
      <c r="BJ1057" s="4"/>
      <c r="BK1057" s="4"/>
      <c r="BL1057" s="6"/>
      <c r="BM1057" s="6"/>
      <c r="BN1057" s="6"/>
      <c r="BO1057" s="6"/>
      <c r="BP1057" s="6"/>
      <c r="BQ1057" s="6"/>
      <c r="BR1057" s="6"/>
      <c r="BS1057" s="4">
        <v>0</v>
      </c>
      <c r="BT1057" s="4">
        <v>0</v>
      </c>
      <c r="BU1057" s="4">
        <v>0</v>
      </c>
      <c r="BV1057" s="4">
        <v>0</v>
      </c>
      <c r="BW1057" s="4"/>
      <c r="BX1057" s="4"/>
      <c r="BY1057" s="4"/>
      <c r="BZ1057" s="4"/>
      <c r="CA1057" s="4">
        <v>0</v>
      </c>
      <c r="CB1057" s="4"/>
      <c r="CC1057" s="7"/>
      <c r="CD1057" s="4"/>
      <c r="CE1057" s="4"/>
      <c r="CF1057" s="7"/>
      <c r="CG1057" s="4"/>
      <c r="CH1057" s="4"/>
      <c r="CI1057" s="4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</row>
    <row r="1058" spans="1:158" x14ac:dyDescent="0.25">
      <c r="A1058" t="s">
        <v>105</v>
      </c>
      <c r="C1058" s="5">
        <v>40189</v>
      </c>
      <c r="D1058" s="4"/>
      <c r="E1058" s="5"/>
      <c r="F1058" s="4">
        <v>23</v>
      </c>
      <c r="G1058" t="s">
        <v>78</v>
      </c>
      <c r="H1058" s="6">
        <v>7.1</v>
      </c>
      <c r="I1058">
        <v>750</v>
      </c>
      <c r="J1058" s="4">
        <f>1000000/H1058/I1058</f>
        <v>187.79342723004694</v>
      </c>
      <c r="K1058" s="4"/>
      <c r="L1058" s="7"/>
      <c r="M1058" s="6">
        <v>5.75</v>
      </c>
      <c r="N1058" s="6"/>
      <c r="O1058" s="6"/>
      <c r="P1058" s="7"/>
      <c r="Q1058" s="7"/>
      <c r="R1058" s="7"/>
      <c r="S1058" s="7"/>
      <c r="T1058" s="7"/>
      <c r="U1058" s="4"/>
      <c r="V1058" s="7"/>
      <c r="W1058" s="7"/>
      <c r="X1058" s="7"/>
      <c r="Y1058" s="7"/>
      <c r="Z1058" s="7"/>
      <c r="AA1058" s="7"/>
      <c r="AB1058" s="4"/>
      <c r="AC1058" s="7">
        <v>0.174340625</v>
      </c>
      <c r="AD1058" s="7"/>
      <c r="AE1058" s="7"/>
      <c r="AF1058" s="7"/>
      <c r="AG1058" s="7"/>
      <c r="AH1058" s="7"/>
      <c r="AI1058" s="8"/>
      <c r="AJ1058" s="7"/>
      <c r="AK1058" s="7"/>
      <c r="AL1058" s="7"/>
      <c r="AM1058" s="4">
        <v>0</v>
      </c>
      <c r="AN1058" s="4"/>
      <c r="AO1058" s="4"/>
      <c r="AP1058" s="4"/>
      <c r="AQ1058" s="4">
        <v>0</v>
      </c>
      <c r="AR1058" s="4"/>
      <c r="AS1058" s="4"/>
      <c r="AT1058" s="4"/>
      <c r="AU1058" s="4"/>
      <c r="AV1058" s="4"/>
      <c r="AW1058" s="4"/>
      <c r="AX1058" s="4">
        <v>0</v>
      </c>
      <c r="AY1058" s="4">
        <v>0</v>
      </c>
      <c r="AZ1058" s="4"/>
      <c r="BA1058" s="7"/>
      <c r="BB1058" s="4"/>
      <c r="BC1058" s="4"/>
      <c r="BD1058" s="4"/>
      <c r="BE1058" s="7"/>
      <c r="BF1058" s="7"/>
      <c r="BG1058" s="6"/>
      <c r="BH1058" s="4"/>
      <c r="BI1058" s="4"/>
      <c r="BJ1058" s="4"/>
      <c r="BK1058" s="4"/>
      <c r="BL1058" s="6"/>
      <c r="BM1058" s="6"/>
      <c r="BN1058" s="6"/>
      <c r="BO1058" s="6"/>
      <c r="BP1058" s="6"/>
      <c r="BQ1058" s="6"/>
      <c r="BR1058" s="6"/>
      <c r="BS1058" s="4">
        <v>0</v>
      </c>
      <c r="BT1058" s="4">
        <v>0</v>
      </c>
      <c r="BU1058" s="4">
        <v>0</v>
      </c>
      <c r="BV1058" s="4">
        <v>0</v>
      </c>
      <c r="BW1058" s="4"/>
      <c r="BX1058" s="4"/>
      <c r="BY1058" s="4"/>
      <c r="BZ1058" s="4"/>
      <c r="CA1058" s="4">
        <v>0</v>
      </c>
      <c r="CB1058" s="4"/>
      <c r="CC1058" s="7"/>
      <c r="CD1058" s="4"/>
      <c r="CE1058" s="4"/>
      <c r="CF1058" s="7"/>
      <c r="CG1058" s="4"/>
      <c r="CH1058" s="4"/>
      <c r="CI1058" s="4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</row>
    <row r="1059" spans="1:158" x14ac:dyDescent="0.25">
      <c r="A1059" t="s">
        <v>105</v>
      </c>
      <c r="C1059" s="5">
        <v>40191</v>
      </c>
      <c r="D1059" s="4">
        <v>4</v>
      </c>
      <c r="E1059" t="s">
        <v>168</v>
      </c>
      <c r="F1059" s="4">
        <v>25</v>
      </c>
      <c r="G1059" t="s">
        <v>78</v>
      </c>
      <c r="H1059" s="6">
        <v>7.1</v>
      </c>
      <c r="I1059">
        <v>750</v>
      </c>
      <c r="J1059" s="4">
        <f>1000000/H1059/I1059</f>
        <v>187.79342723004694</v>
      </c>
      <c r="K1059" s="4"/>
      <c r="L1059" s="7"/>
      <c r="M1059" s="7"/>
      <c r="N1059" s="7"/>
      <c r="O1059" s="7"/>
      <c r="P1059" s="7"/>
      <c r="Q1059" s="7"/>
      <c r="R1059" s="7"/>
      <c r="S1059" s="7"/>
      <c r="T1059" s="7"/>
      <c r="U1059" s="4"/>
      <c r="V1059" s="7"/>
      <c r="W1059" s="7"/>
      <c r="X1059" s="7"/>
      <c r="Y1059" s="7"/>
      <c r="Z1059" s="7"/>
      <c r="AA1059" s="7"/>
      <c r="AB1059" s="4"/>
      <c r="AC1059" s="7"/>
      <c r="AD1059" s="7"/>
      <c r="AE1059" s="7"/>
      <c r="AF1059" s="7"/>
      <c r="AG1059" s="7"/>
      <c r="AH1059" s="7"/>
      <c r="AI1059" s="8"/>
      <c r="AJ1059" s="7"/>
      <c r="AK1059" s="7"/>
      <c r="AL1059" s="7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7"/>
      <c r="BB1059" s="4"/>
      <c r="BC1059" s="4"/>
      <c r="BD1059" s="4"/>
      <c r="BE1059" s="7"/>
      <c r="BF1059" s="7"/>
      <c r="BG1059" s="6"/>
      <c r="BH1059" s="4"/>
      <c r="BI1059" s="4"/>
      <c r="BJ1059" s="4"/>
      <c r="BK1059" s="4"/>
      <c r="BL1059" s="6"/>
      <c r="BM1059" s="6"/>
      <c r="BN1059" s="6"/>
      <c r="BO1059" s="6"/>
      <c r="BP1059" s="6"/>
      <c r="BQ1059" s="6"/>
      <c r="BR1059" s="6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7"/>
      <c r="CD1059" s="4"/>
      <c r="CE1059" s="4"/>
      <c r="CF1059" s="7"/>
      <c r="CG1059" s="4"/>
      <c r="CH1059" s="4"/>
      <c r="CI1059" s="4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</row>
    <row r="1060" spans="1:158" x14ac:dyDescent="0.25">
      <c r="A1060" t="s">
        <v>105</v>
      </c>
      <c r="C1060" s="5">
        <v>40197</v>
      </c>
      <c r="D1060" s="4"/>
      <c r="E1060" s="5"/>
      <c r="F1060" s="4">
        <v>31</v>
      </c>
      <c r="G1060" t="s">
        <v>78</v>
      </c>
      <c r="H1060" s="6">
        <v>7.1</v>
      </c>
      <c r="I1060">
        <v>750</v>
      </c>
      <c r="J1060" s="4">
        <f>1000000/H1060/I1060</f>
        <v>187.79342723004694</v>
      </c>
      <c r="K1060" s="4"/>
      <c r="L1060" s="7"/>
      <c r="M1060" s="6">
        <v>8.5</v>
      </c>
      <c r="N1060" s="6"/>
      <c r="O1060" s="6"/>
      <c r="P1060" s="7"/>
      <c r="Q1060" s="7"/>
      <c r="R1060" s="7"/>
      <c r="S1060" s="7"/>
      <c r="T1060" s="7"/>
      <c r="U1060" s="4"/>
      <c r="V1060" s="7"/>
      <c r="W1060" s="7"/>
      <c r="X1060" s="7"/>
      <c r="Y1060" s="7"/>
      <c r="Z1060" s="7"/>
      <c r="AA1060" s="7"/>
      <c r="AB1060" s="4"/>
      <c r="AC1060" s="7"/>
      <c r="AD1060" s="7"/>
      <c r="AE1060" s="7"/>
      <c r="AF1060" s="7"/>
      <c r="AG1060" s="7"/>
      <c r="AH1060" s="7"/>
      <c r="AI1060" s="8"/>
      <c r="AJ1060" s="7"/>
      <c r="AK1060" s="7"/>
      <c r="AL1060" s="7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7"/>
      <c r="BB1060" s="4"/>
      <c r="BC1060" s="4"/>
      <c r="BD1060" s="4"/>
      <c r="BE1060" s="7"/>
      <c r="BF1060" s="7"/>
      <c r="BG1060" s="6"/>
      <c r="BH1060" s="4"/>
      <c r="BI1060" s="4"/>
      <c r="BJ1060" s="4"/>
      <c r="BK1060" s="4"/>
      <c r="BL1060" s="6"/>
      <c r="BM1060" s="6"/>
      <c r="BN1060" s="6"/>
      <c r="BO1060" s="6"/>
      <c r="BP1060" s="6"/>
      <c r="BQ1060" s="6"/>
      <c r="BR1060" s="6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7"/>
      <c r="CD1060" s="4"/>
      <c r="CE1060" s="4"/>
      <c r="CF1060" s="7"/>
      <c r="CG1060" s="4"/>
      <c r="CH1060" s="4"/>
      <c r="CI1060" s="4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</row>
    <row r="1061" spans="1:158" x14ac:dyDescent="0.25">
      <c r="A1061" t="s">
        <v>105</v>
      </c>
      <c r="C1061" s="5">
        <v>40200</v>
      </c>
      <c r="D1061" s="4"/>
      <c r="E1061" s="5"/>
      <c r="F1061" s="4">
        <v>34</v>
      </c>
      <c r="G1061" t="s">
        <v>78</v>
      </c>
      <c r="H1061" s="6">
        <v>7.1</v>
      </c>
      <c r="I1061">
        <v>750</v>
      </c>
      <c r="J1061" s="4">
        <f>1000000/H1061/I1061</f>
        <v>187.79342723004694</v>
      </c>
      <c r="K1061" s="4"/>
      <c r="L1061" s="7"/>
      <c r="M1061" s="6">
        <v>8.9499999999999993</v>
      </c>
      <c r="N1061" s="6"/>
      <c r="O1061" s="6"/>
      <c r="P1061" s="7"/>
      <c r="Q1061" s="7"/>
      <c r="R1061" s="7"/>
      <c r="S1061" s="7"/>
      <c r="T1061" s="7"/>
      <c r="U1061" s="4"/>
      <c r="V1061" s="7"/>
      <c r="W1061" s="7"/>
      <c r="X1061" s="7"/>
      <c r="Y1061" s="7"/>
      <c r="Z1061" s="7"/>
      <c r="AA1061" s="7"/>
      <c r="AB1061" s="4"/>
      <c r="AC1061" s="7"/>
      <c r="AD1061" s="7"/>
      <c r="AE1061" s="7"/>
      <c r="AF1061" s="7"/>
      <c r="AG1061" s="7"/>
      <c r="AH1061" s="7"/>
      <c r="AI1061" s="8"/>
      <c r="AJ1061" s="7"/>
      <c r="AK1061" s="7"/>
      <c r="AL1061" s="7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7"/>
      <c r="BB1061" s="4"/>
      <c r="BC1061" s="4"/>
      <c r="BD1061" s="4"/>
      <c r="BE1061" s="7"/>
      <c r="BF1061" s="7"/>
      <c r="BG1061" s="6"/>
      <c r="BH1061" s="4"/>
      <c r="BI1061" s="4"/>
      <c r="BJ1061" s="4"/>
      <c r="BK1061" s="4"/>
      <c r="BL1061" s="6"/>
      <c r="BM1061" s="6"/>
      <c r="BN1061" s="6"/>
      <c r="BO1061" s="6"/>
      <c r="BP1061" s="6"/>
      <c r="BQ1061" s="6"/>
      <c r="BR1061" s="6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7"/>
      <c r="CD1061" s="4"/>
      <c r="CE1061" s="4"/>
      <c r="CF1061" s="7"/>
      <c r="CG1061" s="4"/>
      <c r="CH1061" s="4"/>
      <c r="CI1061" s="4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</row>
    <row r="1062" spans="1:158" x14ac:dyDescent="0.25">
      <c r="A1062" t="s">
        <v>105</v>
      </c>
      <c r="C1062" s="5">
        <v>40203</v>
      </c>
      <c r="D1062" s="4"/>
      <c r="E1062" s="5"/>
      <c r="F1062" s="4">
        <v>37</v>
      </c>
      <c r="G1062" t="s">
        <v>78</v>
      </c>
      <c r="H1062" s="6">
        <v>7.1</v>
      </c>
      <c r="I1062">
        <v>750</v>
      </c>
      <c r="J1062" s="4">
        <f>1000000/H1062/I1062</f>
        <v>187.79342723004694</v>
      </c>
      <c r="K1062" s="4"/>
      <c r="L1062" s="7"/>
      <c r="M1062" s="7"/>
      <c r="N1062" s="7"/>
      <c r="O1062" s="7"/>
      <c r="P1062" s="7"/>
      <c r="Q1062" s="7"/>
      <c r="R1062" s="7"/>
      <c r="S1062" s="7"/>
      <c r="T1062" s="7"/>
      <c r="U1062" s="4">
        <v>33.931928134347935</v>
      </c>
      <c r="V1062" s="7"/>
      <c r="W1062" s="7"/>
      <c r="X1062" s="7"/>
      <c r="Y1062" s="7"/>
      <c r="Z1062" s="7"/>
      <c r="AA1062" s="7"/>
      <c r="AB1062" s="4">
        <v>50.136234979193176</v>
      </c>
      <c r="AC1062" s="7">
        <v>0.88363893326297205</v>
      </c>
      <c r="AD1062" s="7"/>
      <c r="AE1062" s="7"/>
      <c r="AF1062" s="7"/>
      <c r="AG1062" s="7"/>
      <c r="AH1062" s="7"/>
      <c r="AI1062" s="8">
        <f>AC1062/AB1062</f>
        <v>1.7624756498562114E-2</v>
      </c>
      <c r="AJ1062" s="7"/>
      <c r="AK1062" s="7"/>
      <c r="AL1062" s="7"/>
      <c r="AM1062" s="4">
        <v>3.6791033608412569</v>
      </c>
      <c r="AN1062" s="4"/>
      <c r="AO1062" s="4"/>
      <c r="AP1062" s="4"/>
      <c r="AQ1062" s="4">
        <v>0</v>
      </c>
      <c r="AR1062" s="4"/>
      <c r="AS1062" s="4"/>
      <c r="AT1062" s="4"/>
      <c r="AU1062" s="4"/>
      <c r="AV1062" s="4"/>
      <c r="AW1062" s="4"/>
      <c r="AX1062" s="4">
        <v>0</v>
      </c>
      <c r="AY1062" s="4">
        <v>0</v>
      </c>
      <c r="AZ1062" s="4">
        <v>3.6791033608412569</v>
      </c>
      <c r="BA1062" s="7"/>
      <c r="BB1062" s="4"/>
      <c r="BC1062" s="4">
        <f>U1062+AB1062+AZ1062</f>
        <v>87.747266474382371</v>
      </c>
      <c r="BD1062" s="4"/>
      <c r="BE1062" s="7">
        <f>AZ1062/BC1062</f>
        <v>4.1928409951270257E-2</v>
      </c>
      <c r="BF1062" s="7"/>
      <c r="BG1062" s="6"/>
      <c r="BH1062" s="4"/>
      <c r="BI1062" s="4"/>
      <c r="BJ1062" s="4"/>
      <c r="BK1062" s="4"/>
      <c r="BL1062" s="6"/>
      <c r="BM1062" s="6"/>
      <c r="BN1062" s="6"/>
      <c r="BO1062" s="6"/>
      <c r="BP1062" s="7">
        <f>U1062/BC1062</f>
        <v>0.38670068593252749</v>
      </c>
      <c r="BQ1062" s="7">
        <f>AB1062/BC1062</f>
        <v>0.57137090411620228</v>
      </c>
      <c r="BR1062" s="7">
        <f>AZ1062/BC1062</f>
        <v>4.1928409951270257E-2</v>
      </c>
      <c r="BS1062" s="4">
        <v>92.362562482625066</v>
      </c>
      <c r="BT1062" s="4">
        <v>92.362562482625066</v>
      </c>
      <c r="BU1062" s="4">
        <v>0</v>
      </c>
      <c r="BV1062" s="4">
        <v>0</v>
      </c>
      <c r="BW1062" s="4"/>
      <c r="BX1062" s="4"/>
      <c r="BY1062" s="4"/>
      <c r="BZ1062" s="4"/>
      <c r="CA1062" s="4">
        <v>0</v>
      </c>
      <c r="CB1062" s="4"/>
      <c r="CC1062" s="7"/>
      <c r="CD1062" s="4"/>
      <c r="CE1062" s="4"/>
      <c r="CF1062" s="7"/>
      <c r="CG1062" s="4"/>
      <c r="CH1062" s="4"/>
      <c r="CI1062" s="4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</row>
    <row r="1063" spans="1:158" x14ac:dyDescent="0.25">
      <c r="A1063" t="s">
        <v>105</v>
      </c>
      <c r="C1063" s="5">
        <v>40210</v>
      </c>
      <c r="D1063" s="4"/>
      <c r="E1063" s="5"/>
      <c r="F1063" s="4">
        <v>44</v>
      </c>
      <c r="G1063" t="s">
        <v>78</v>
      </c>
      <c r="H1063" s="6">
        <v>7.1</v>
      </c>
      <c r="I1063">
        <v>750</v>
      </c>
      <c r="J1063" s="4">
        <f>1000000/H1063/I1063</f>
        <v>187.79342723004694</v>
      </c>
      <c r="K1063" s="4"/>
      <c r="L1063" s="7"/>
      <c r="M1063" s="6">
        <v>13.2</v>
      </c>
      <c r="N1063" s="6"/>
      <c r="O1063" s="6"/>
      <c r="P1063" s="7"/>
      <c r="Q1063" s="7"/>
      <c r="R1063" s="7"/>
      <c r="S1063" s="7"/>
      <c r="T1063" s="7"/>
      <c r="U1063" s="4"/>
      <c r="V1063" s="7"/>
      <c r="W1063" s="7"/>
      <c r="X1063" s="7"/>
      <c r="Y1063" s="7"/>
      <c r="Z1063" s="7"/>
      <c r="AA1063" s="7"/>
      <c r="AB1063" s="4"/>
      <c r="AC1063" s="7"/>
      <c r="AD1063" s="7"/>
      <c r="AE1063" s="7"/>
      <c r="AF1063" s="7"/>
      <c r="AG1063" s="7"/>
      <c r="AH1063" s="7"/>
      <c r="AI1063" s="8"/>
      <c r="AJ1063" s="7"/>
      <c r="AK1063" s="7"/>
      <c r="AL1063" s="7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7"/>
      <c r="BB1063" s="4"/>
      <c r="BC1063" s="4"/>
      <c r="BD1063" s="4"/>
      <c r="BE1063" s="7"/>
      <c r="BF1063" s="7"/>
      <c r="BG1063" s="6"/>
      <c r="BH1063" s="4"/>
      <c r="BI1063" s="4"/>
      <c r="BJ1063" s="4"/>
      <c r="BK1063" s="4"/>
      <c r="BL1063" s="6"/>
      <c r="BM1063" s="6"/>
      <c r="BN1063" s="6"/>
      <c r="BO1063" s="6"/>
      <c r="BP1063" s="6"/>
      <c r="BQ1063" s="6"/>
      <c r="BR1063" s="6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7"/>
      <c r="CD1063" s="4"/>
      <c r="CE1063" s="4"/>
      <c r="CF1063" s="7"/>
      <c r="CG1063" s="4"/>
      <c r="CH1063" s="4"/>
      <c r="CI1063" s="4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</row>
    <row r="1064" spans="1:158" x14ac:dyDescent="0.25">
      <c r="A1064" t="s">
        <v>105</v>
      </c>
      <c r="C1064" s="5">
        <v>40217</v>
      </c>
      <c r="D1064" s="4"/>
      <c r="E1064" s="5"/>
      <c r="F1064" s="4">
        <v>51</v>
      </c>
      <c r="G1064" t="s">
        <v>78</v>
      </c>
      <c r="H1064" s="6">
        <v>7.1</v>
      </c>
      <c r="I1064">
        <v>750</v>
      </c>
      <c r="J1064" s="4">
        <f>1000000/H1064/I1064</f>
        <v>187.79342723004694</v>
      </c>
      <c r="K1064" s="4"/>
      <c r="L1064" s="7"/>
      <c r="M1064" s="6">
        <v>16.399999999999999</v>
      </c>
      <c r="N1064" s="6"/>
      <c r="O1064" s="6"/>
      <c r="P1064" s="7"/>
      <c r="Q1064" s="7"/>
      <c r="R1064" s="7"/>
      <c r="S1064" s="7"/>
      <c r="T1064" s="7"/>
      <c r="U1064" s="4"/>
      <c r="V1064" s="7"/>
      <c r="W1064" s="7"/>
      <c r="X1064" s="7"/>
      <c r="Y1064" s="7"/>
      <c r="Z1064" s="7"/>
      <c r="AA1064" s="7"/>
      <c r="AB1064" s="4"/>
      <c r="AC1064" s="7"/>
      <c r="AD1064" s="7"/>
      <c r="AE1064" s="7"/>
      <c r="AF1064" s="7"/>
      <c r="AG1064" s="7"/>
      <c r="AH1064" s="7"/>
      <c r="AI1064" s="8"/>
      <c r="AJ1064" s="7"/>
      <c r="AK1064" s="7"/>
      <c r="AL1064" s="7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7"/>
      <c r="BB1064" s="4"/>
      <c r="BC1064" s="4"/>
      <c r="BD1064" s="4"/>
      <c r="BE1064" s="7"/>
      <c r="BF1064" s="7"/>
      <c r="BG1064" s="6"/>
      <c r="BH1064" s="4"/>
      <c r="BI1064" s="4"/>
      <c r="BJ1064" s="4"/>
      <c r="BK1064" s="4"/>
      <c r="BL1064" s="6"/>
      <c r="BM1064" s="6"/>
      <c r="BN1064" s="6"/>
      <c r="BO1064" s="6"/>
      <c r="BP1064" s="6"/>
      <c r="BQ1064" s="6"/>
      <c r="BR1064" s="6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7"/>
      <c r="CD1064" s="4"/>
      <c r="CE1064" s="4"/>
      <c r="CF1064" s="7"/>
      <c r="CG1064" s="4"/>
      <c r="CH1064" s="4"/>
      <c r="CI1064" s="4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</row>
    <row r="1065" spans="1:158" x14ac:dyDescent="0.25">
      <c r="A1065" t="s">
        <v>105</v>
      </c>
      <c r="C1065" s="5">
        <v>40218</v>
      </c>
      <c r="D1065" s="4">
        <v>5</v>
      </c>
      <c r="E1065" t="s">
        <v>164</v>
      </c>
      <c r="F1065" s="4">
        <v>52</v>
      </c>
      <c r="G1065" t="s">
        <v>78</v>
      </c>
      <c r="H1065" s="6">
        <v>7.1</v>
      </c>
      <c r="I1065">
        <v>750</v>
      </c>
      <c r="J1065" s="4">
        <f>1000000/H1065/I1065</f>
        <v>187.79342723004694</v>
      </c>
      <c r="K1065" s="4"/>
      <c r="L1065" s="7"/>
      <c r="M1065" s="7"/>
      <c r="N1065" s="7"/>
      <c r="O1065" s="7"/>
      <c r="P1065" s="7"/>
      <c r="Q1065" s="7"/>
      <c r="R1065" s="7"/>
      <c r="S1065" s="7"/>
      <c r="T1065" s="7"/>
      <c r="U1065" s="4">
        <v>144.40955298633534</v>
      </c>
      <c r="V1065" s="7"/>
      <c r="W1065" s="7"/>
      <c r="X1065" s="7"/>
      <c r="Y1065" s="7"/>
      <c r="Z1065" s="7"/>
      <c r="AA1065" s="7"/>
      <c r="AB1065" s="4">
        <v>139.81412467386909</v>
      </c>
      <c r="AC1065" s="7">
        <v>2.4177083684861858</v>
      </c>
      <c r="AD1065" s="7"/>
      <c r="AE1065" s="7"/>
      <c r="AF1065" s="7"/>
      <c r="AG1065" s="7"/>
      <c r="AH1065" s="7"/>
      <c r="AI1065" s="8">
        <f>AC1065/AB1065</f>
        <v>1.7292304151141673E-2</v>
      </c>
      <c r="AJ1065" s="7"/>
      <c r="AK1065" s="7"/>
      <c r="AL1065" s="7"/>
      <c r="AM1065" s="4">
        <v>9.232109929017593</v>
      </c>
      <c r="AN1065" s="4"/>
      <c r="AO1065" s="4"/>
      <c r="AP1065" s="4"/>
      <c r="AQ1065" s="4">
        <v>0</v>
      </c>
      <c r="AR1065" s="4"/>
      <c r="AS1065" s="4"/>
      <c r="AT1065" s="4"/>
      <c r="AU1065" s="4"/>
      <c r="AV1065" s="4"/>
      <c r="AW1065" s="4"/>
      <c r="AX1065" s="4">
        <v>0</v>
      </c>
      <c r="AY1065" s="4">
        <v>0</v>
      </c>
      <c r="AZ1065" s="4">
        <v>9.232109929017593</v>
      </c>
      <c r="BA1065" s="7"/>
      <c r="BB1065" s="4"/>
      <c r="BC1065" s="4">
        <f>U1065+AB1065+AZ1065</f>
        <v>293.45578758922204</v>
      </c>
      <c r="BD1065" s="4"/>
      <c r="BE1065" s="7">
        <f>AZ1065/BC1065</f>
        <v>3.145996882481205E-2</v>
      </c>
      <c r="BF1065" s="7"/>
      <c r="BG1065" s="6"/>
      <c r="BH1065" s="4"/>
      <c r="BI1065" s="4"/>
      <c r="BJ1065" s="4"/>
      <c r="BK1065" s="4"/>
      <c r="BL1065" s="6"/>
      <c r="BM1065" s="6"/>
      <c r="BN1065" s="6"/>
      <c r="BO1065" s="6"/>
      <c r="BP1065" s="7">
        <f>U1065/BC1065</f>
        <v>0.49209986339911321</v>
      </c>
      <c r="BQ1065" s="7">
        <f>AB1065/BC1065</f>
        <v>0.47644016777607467</v>
      </c>
      <c r="BR1065" s="7">
        <f>AZ1065/BC1065</f>
        <v>3.145996882481205E-2</v>
      </c>
      <c r="BS1065" s="4">
        <v>153.86851051725375</v>
      </c>
      <c r="BT1065" s="4">
        <v>153.86851051725375</v>
      </c>
      <c r="BU1065" s="4">
        <v>0</v>
      </c>
      <c r="BV1065" s="4">
        <v>0</v>
      </c>
      <c r="BW1065" s="4"/>
      <c r="BX1065" s="4"/>
      <c r="BY1065" s="4"/>
      <c r="BZ1065" s="4"/>
      <c r="CA1065" s="4">
        <v>0</v>
      </c>
      <c r="CB1065" s="4"/>
      <c r="CC1065" s="7"/>
      <c r="CD1065" s="4"/>
      <c r="CE1065" s="4"/>
      <c r="CF1065" s="7"/>
      <c r="CG1065" s="4"/>
      <c r="CH1065" s="4"/>
      <c r="CI1065" s="4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</row>
    <row r="1066" spans="1:158" x14ac:dyDescent="0.25">
      <c r="A1066" t="s">
        <v>105</v>
      </c>
      <c r="C1066" s="5">
        <v>40225</v>
      </c>
      <c r="D1066" s="4"/>
      <c r="E1066" s="5"/>
      <c r="F1066" s="4">
        <v>59</v>
      </c>
      <c r="G1066" t="s">
        <v>78</v>
      </c>
      <c r="H1066" s="6">
        <v>7.1</v>
      </c>
      <c r="I1066">
        <v>750</v>
      </c>
      <c r="J1066" s="4">
        <f>1000000/H1066/I1066</f>
        <v>187.79342723004694</v>
      </c>
      <c r="K1066" s="4"/>
      <c r="L1066" s="7"/>
      <c r="M1066" s="6">
        <v>17.850000000000001</v>
      </c>
      <c r="N1066" s="6"/>
      <c r="O1066" s="6"/>
      <c r="P1066" s="7"/>
      <c r="Q1066" s="7"/>
      <c r="R1066" s="7"/>
      <c r="S1066" s="7"/>
      <c r="T1066" s="7"/>
      <c r="U1066" s="4"/>
      <c r="V1066" s="7"/>
      <c r="W1066" s="7"/>
      <c r="X1066" s="7"/>
      <c r="Y1066" s="7"/>
      <c r="Z1066" s="7"/>
      <c r="AA1066" s="7"/>
      <c r="AB1066" s="4"/>
      <c r="AC1066" s="7"/>
      <c r="AD1066" s="7"/>
      <c r="AE1066" s="7"/>
      <c r="AF1066" s="7"/>
      <c r="AG1066" s="7"/>
      <c r="AH1066" s="7"/>
      <c r="AI1066" s="8"/>
      <c r="AJ1066" s="7"/>
      <c r="AK1066" s="7"/>
      <c r="AL1066" s="7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7"/>
      <c r="BB1066" s="4"/>
      <c r="BC1066" s="4"/>
      <c r="BD1066" s="4"/>
      <c r="BE1066" s="7"/>
      <c r="BF1066" s="7"/>
      <c r="BG1066" s="6"/>
      <c r="BH1066" s="4"/>
      <c r="BI1066" s="4"/>
      <c r="BJ1066" s="4"/>
      <c r="BK1066" s="4"/>
      <c r="BL1066" s="6"/>
      <c r="BM1066" s="6"/>
      <c r="BN1066" s="6"/>
      <c r="BO1066" s="6"/>
      <c r="BP1066" s="6"/>
      <c r="BQ1066" s="6"/>
      <c r="BR1066" s="6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7"/>
      <c r="CD1066" s="4"/>
      <c r="CE1066" s="4"/>
      <c r="CF1066" s="7"/>
      <c r="CG1066" s="4"/>
      <c r="CH1066" s="4"/>
      <c r="CI1066" s="4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</row>
    <row r="1067" spans="1:158" x14ac:dyDescent="0.25">
      <c r="A1067" t="s">
        <v>105</v>
      </c>
      <c r="C1067" s="5">
        <v>40231</v>
      </c>
      <c r="D1067" s="4"/>
      <c r="E1067" s="5"/>
      <c r="F1067" s="4">
        <v>65</v>
      </c>
      <c r="G1067" t="s">
        <v>78</v>
      </c>
      <c r="H1067" s="6">
        <v>7.1</v>
      </c>
      <c r="I1067">
        <v>750</v>
      </c>
      <c r="J1067" s="4">
        <f>1000000/H1067/I1067</f>
        <v>187.79342723004694</v>
      </c>
      <c r="K1067" s="4"/>
      <c r="L1067" s="7"/>
      <c r="M1067" s="7"/>
      <c r="N1067" s="7"/>
      <c r="O1067" s="7"/>
      <c r="P1067" s="7"/>
      <c r="Q1067" s="7"/>
      <c r="R1067" s="7"/>
      <c r="S1067" s="7"/>
      <c r="T1067" s="7"/>
      <c r="U1067" s="4">
        <v>331.55349888469522</v>
      </c>
      <c r="V1067" s="7"/>
      <c r="W1067" s="7"/>
      <c r="X1067" s="7"/>
      <c r="Y1067" s="7"/>
      <c r="Z1067" s="7"/>
      <c r="AA1067" s="7"/>
      <c r="AB1067" s="4">
        <v>266.1432802702883</v>
      </c>
      <c r="AC1067" s="7">
        <v>3.7951800053002951</v>
      </c>
      <c r="AD1067" s="7"/>
      <c r="AE1067" s="7"/>
      <c r="AF1067" s="7"/>
      <c r="AG1067" s="7"/>
      <c r="AH1067" s="7"/>
      <c r="AI1067" s="8">
        <f>AC1067/AB1067</f>
        <v>1.4259912936543081E-2</v>
      </c>
      <c r="AJ1067" s="7"/>
      <c r="AK1067" s="7"/>
      <c r="AL1067" s="7"/>
      <c r="AM1067" s="4">
        <v>21.147526106515379</v>
      </c>
      <c r="AN1067" s="4"/>
      <c r="AO1067" s="4"/>
      <c r="AP1067" s="4"/>
      <c r="AQ1067" s="4">
        <v>8.3969988257107513</v>
      </c>
      <c r="AR1067" s="4"/>
      <c r="AS1067" s="4"/>
      <c r="AT1067" s="4"/>
      <c r="AU1067" s="4"/>
      <c r="AV1067" s="4"/>
      <c r="AW1067" s="4"/>
      <c r="AX1067" s="4">
        <v>0</v>
      </c>
      <c r="AY1067" s="4">
        <v>0</v>
      </c>
      <c r="AZ1067" s="4">
        <v>29.544524932226132</v>
      </c>
      <c r="BA1067" s="7"/>
      <c r="BB1067" s="4"/>
      <c r="BC1067" s="4">
        <f>U1067+AB1067+AZ1067</f>
        <v>627.24130408720964</v>
      </c>
      <c r="BD1067" s="4"/>
      <c r="BE1067" s="7">
        <f>AZ1067/BC1067</f>
        <v>4.7102326871188246E-2</v>
      </c>
      <c r="BF1067" s="7"/>
      <c r="BG1067" s="6"/>
      <c r="BH1067" s="4"/>
      <c r="BI1067" s="4"/>
      <c r="BJ1067" s="4"/>
      <c r="BK1067" s="4"/>
      <c r="BL1067" s="6"/>
      <c r="BM1067" s="6"/>
      <c r="BN1067" s="6"/>
      <c r="BO1067" s="6"/>
      <c r="BP1067" s="7">
        <f>U1067/BC1067</f>
        <v>0.52859002862891358</v>
      </c>
      <c r="BQ1067" s="7">
        <f>AB1067/BC1067</f>
        <v>0.42430764449989822</v>
      </c>
      <c r="BR1067" s="7">
        <f>AZ1067/BC1067</f>
        <v>4.7102326871188246E-2</v>
      </c>
      <c r="BS1067" s="4">
        <v>264.91457087343952</v>
      </c>
      <c r="BT1067" s="4">
        <v>262.12940219682343</v>
      </c>
      <c r="BU1067" s="4">
        <v>2.785168676616109</v>
      </c>
      <c r="BV1067" s="4">
        <v>0</v>
      </c>
      <c r="BW1067" s="4"/>
      <c r="BX1067" s="4"/>
      <c r="BY1067" s="4"/>
      <c r="BZ1067" s="4"/>
      <c r="CA1067" s="4">
        <v>0</v>
      </c>
      <c r="CB1067" s="4"/>
      <c r="CC1067" s="7"/>
      <c r="CD1067" s="4"/>
      <c r="CE1067" s="4"/>
      <c r="CF1067" s="7"/>
      <c r="CG1067" s="4"/>
      <c r="CH1067" s="4"/>
      <c r="CI1067" s="4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</row>
    <row r="1068" spans="1:158" x14ac:dyDescent="0.25">
      <c r="A1068" t="s">
        <v>105</v>
      </c>
      <c r="C1068" s="5">
        <v>40233</v>
      </c>
      <c r="D1068" s="4"/>
      <c r="E1068" s="5"/>
      <c r="F1068" s="4">
        <v>67</v>
      </c>
      <c r="G1068" t="s">
        <v>78</v>
      </c>
      <c r="H1068" s="6">
        <v>7.1</v>
      </c>
      <c r="I1068">
        <v>750</v>
      </c>
      <c r="J1068" s="4">
        <f>1000000/H1068/I1068</f>
        <v>187.79342723004694</v>
      </c>
      <c r="K1068" s="4"/>
      <c r="L1068" s="7"/>
      <c r="M1068" s="6">
        <v>19.8</v>
      </c>
      <c r="N1068" s="6"/>
      <c r="O1068" s="6"/>
      <c r="P1068" s="7"/>
      <c r="Q1068" s="7"/>
      <c r="R1068" s="7"/>
      <c r="S1068" s="7"/>
      <c r="T1068" s="7"/>
      <c r="U1068" s="4"/>
      <c r="V1068" s="7"/>
      <c r="W1068" s="7"/>
      <c r="X1068" s="7"/>
      <c r="Y1068" s="7"/>
      <c r="Z1068" s="7"/>
      <c r="AA1068" s="7"/>
      <c r="AB1068" s="4"/>
      <c r="AC1068" s="7"/>
      <c r="AD1068" s="7"/>
      <c r="AE1068" s="7"/>
      <c r="AF1068" s="7"/>
      <c r="AG1068" s="7"/>
      <c r="AH1068" s="7"/>
      <c r="AI1068" s="8"/>
      <c r="AJ1068" s="7"/>
      <c r="AK1068" s="7"/>
      <c r="AL1068" s="7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7"/>
      <c r="BB1068" s="4"/>
      <c r="BC1068" s="4"/>
      <c r="BD1068" s="4"/>
      <c r="BE1068" s="7"/>
      <c r="BF1068" s="7"/>
      <c r="BG1068" s="6"/>
      <c r="BH1068" s="4"/>
      <c r="BI1068" s="4"/>
      <c r="BJ1068" s="4"/>
      <c r="BK1068" s="4"/>
      <c r="BL1068" s="6"/>
      <c r="BM1068" s="6"/>
      <c r="BN1068" s="6"/>
      <c r="BO1068" s="6"/>
      <c r="BP1068" s="6"/>
      <c r="BQ1068" s="6"/>
      <c r="BR1068" s="6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7"/>
      <c r="CD1068" s="4"/>
      <c r="CE1068" s="4"/>
      <c r="CF1068" s="7"/>
      <c r="CG1068" s="4"/>
      <c r="CH1068" s="4"/>
      <c r="CI1068" s="4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</row>
    <row r="1069" spans="1:158" x14ac:dyDescent="0.25">
      <c r="A1069" t="s">
        <v>105</v>
      </c>
      <c r="C1069" s="5">
        <v>40240</v>
      </c>
      <c r="D1069" s="4"/>
      <c r="E1069" s="5"/>
      <c r="F1069" s="4">
        <v>74</v>
      </c>
      <c r="G1069" t="s">
        <v>78</v>
      </c>
      <c r="H1069" s="6">
        <v>7.1</v>
      </c>
      <c r="I1069">
        <v>750</v>
      </c>
      <c r="J1069" s="4">
        <f>1000000/H1069/I1069</f>
        <v>187.79342723004694</v>
      </c>
      <c r="K1069" s="4"/>
      <c r="L1069" s="7"/>
      <c r="M1069" s="6">
        <v>21.95</v>
      </c>
      <c r="N1069" s="6"/>
      <c r="O1069" s="6"/>
      <c r="P1069" s="7"/>
      <c r="Q1069" s="7"/>
      <c r="R1069" s="7"/>
      <c r="S1069" s="7"/>
      <c r="T1069" s="7"/>
      <c r="U1069" s="4"/>
      <c r="V1069" s="7"/>
      <c r="W1069" s="7"/>
      <c r="X1069" s="7"/>
      <c r="Y1069" s="7"/>
      <c r="Z1069" s="7"/>
      <c r="AA1069" s="7"/>
      <c r="AB1069" s="4"/>
      <c r="AC1069" s="7"/>
      <c r="AD1069" s="7"/>
      <c r="AE1069" s="7"/>
      <c r="AF1069" s="7"/>
      <c r="AG1069" s="7"/>
      <c r="AH1069" s="7"/>
      <c r="AI1069" s="8"/>
      <c r="AJ1069" s="7"/>
      <c r="AK1069" s="7"/>
      <c r="AL1069" s="7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7"/>
      <c r="BB1069" s="4"/>
      <c r="BC1069" s="4"/>
      <c r="BD1069" s="4"/>
      <c r="BE1069" s="7"/>
      <c r="BF1069" s="7"/>
      <c r="BG1069" s="6"/>
      <c r="BH1069" s="4"/>
      <c r="BI1069" s="4"/>
      <c r="BJ1069" s="4"/>
      <c r="BK1069" s="4"/>
      <c r="BL1069" s="6"/>
      <c r="BM1069" s="6"/>
      <c r="BN1069" s="6"/>
      <c r="BO1069" s="6"/>
      <c r="BP1069" s="6"/>
      <c r="BQ1069" s="6"/>
      <c r="BR1069" s="6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7"/>
      <c r="CD1069" s="4"/>
      <c r="CE1069" s="4"/>
      <c r="CF1069" s="7"/>
      <c r="CG1069" s="4"/>
      <c r="CH1069" s="4"/>
      <c r="CI1069" s="4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</row>
    <row r="1070" spans="1:158" x14ac:dyDescent="0.25">
      <c r="A1070" t="s">
        <v>105</v>
      </c>
      <c r="C1070" s="5">
        <v>40241</v>
      </c>
      <c r="D1070" s="4">
        <v>6</v>
      </c>
      <c r="E1070" s="5" t="s">
        <v>183</v>
      </c>
      <c r="F1070" s="4">
        <v>75</v>
      </c>
      <c r="G1070" t="s">
        <v>78</v>
      </c>
      <c r="H1070" s="6">
        <v>7.1</v>
      </c>
      <c r="I1070">
        <v>750</v>
      </c>
      <c r="J1070" s="4">
        <f>1000000/H1070/I1070</f>
        <v>187.79342723004694</v>
      </c>
      <c r="K1070" s="4"/>
      <c r="L1070" s="7"/>
      <c r="M1070" s="7"/>
      <c r="N1070" s="7"/>
      <c r="O1070" s="7"/>
      <c r="P1070" s="7"/>
      <c r="Q1070" s="7"/>
      <c r="R1070" s="7"/>
      <c r="S1070" s="7"/>
      <c r="T1070" s="7"/>
      <c r="U1070" s="4"/>
      <c r="V1070" s="7"/>
      <c r="W1070" s="7"/>
      <c r="X1070" s="7"/>
      <c r="Y1070" s="7"/>
      <c r="Z1070" s="7"/>
      <c r="AA1070" s="7"/>
      <c r="AB1070" s="4"/>
      <c r="AC1070" s="7"/>
      <c r="AD1070" s="7"/>
      <c r="AE1070" s="7"/>
      <c r="AF1070" s="7"/>
      <c r="AG1070" s="7"/>
      <c r="AH1070" s="7"/>
      <c r="AI1070" s="8"/>
      <c r="AJ1070" s="7"/>
      <c r="AK1070" s="7"/>
      <c r="AL1070" s="7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7"/>
      <c r="BB1070" s="4"/>
      <c r="BC1070" s="4"/>
      <c r="BD1070" s="4"/>
      <c r="BE1070" s="7"/>
      <c r="BF1070" s="7"/>
      <c r="BG1070" s="6"/>
      <c r="BH1070" s="4"/>
      <c r="BI1070" s="4"/>
      <c r="BJ1070" s="4"/>
      <c r="BK1070" s="4"/>
      <c r="BL1070" s="6"/>
      <c r="BM1070" s="6"/>
      <c r="BN1070" s="6"/>
      <c r="BO1070" s="6"/>
      <c r="BP1070" s="6"/>
      <c r="BQ1070" s="6"/>
      <c r="BR1070" s="6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7"/>
      <c r="CD1070" s="4"/>
      <c r="CE1070" s="4"/>
      <c r="CF1070" s="7"/>
      <c r="CG1070" s="4"/>
      <c r="CH1070" s="4"/>
      <c r="CI1070" s="4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</row>
    <row r="1071" spans="1:158" x14ac:dyDescent="0.25">
      <c r="A1071" t="s">
        <v>105</v>
      </c>
      <c r="C1071" s="5">
        <v>40245</v>
      </c>
      <c r="D1071" s="4"/>
      <c r="E1071" s="5"/>
      <c r="F1071" s="4">
        <v>79</v>
      </c>
      <c r="G1071" t="s">
        <v>78</v>
      </c>
      <c r="H1071" s="6">
        <v>7.1</v>
      </c>
      <c r="I1071">
        <v>750</v>
      </c>
      <c r="J1071" s="4">
        <f>1000000/H1071/I1071</f>
        <v>187.79342723004694</v>
      </c>
      <c r="K1071" s="4"/>
      <c r="L1071" s="7"/>
      <c r="M1071" s="6">
        <v>22.9</v>
      </c>
      <c r="N1071" s="6"/>
      <c r="O1071" s="6"/>
      <c r="P1071" s="7"/>
      <c r="Q1071" s="7"/>
      <c r="R1071" s="7"/>
      <c r="S1071" s="7"/>
      <c r="T1071" s="7"/>
      <c r="U1071" s="4">
        <v>402.08209441600127</v>
      </c>
      <c r="V1071" s="7"/>
      <c r="W1071" s="7"/>
      <c r="X1071" s="7"/>
      <c r="Y1071" s="7"/>
      <c r="Z1071" s="7"/>
      <c r="AA1071" s="7"/>
      <c r="AB1071" s="4">
        <v>240.98925382224871</v>
      </c>
      <c r="AC1071" s="7">
        <v>3.3788333968953332</v>
      </c>
      <c r="AD1071" s="7"/>
      <c r="AE1071" s="7"/>
      <c r="AF1071" s="7"/>
      <c r="AG1071" s="7"/>
      <c r="AH1071" s="7"/>
      <c r="AI1071" s="8">
        <f>AC1071/AB1071</f>
        <v>1.4020680770220267E-2</v>
      </c>
      <c r="AJ1071" s="7"/>
      <c r="AK1071" s="7"/>
      <c r="AL1071" s="7"/>
      <c r="AM1071" s="4">
        <v>9.0029648241812481</v>
      </c>
      <c r="AN1071" s="4"/>
      <c r="AO1071" s="4"/>
      <c r="AP1071" s="4"/>
      <c r="AQ1071" s="4">
        <v>50.547805670127509</v>
      </c>
      <c r="AR1071" s="4"/>
      <c r="AS1071" s="4"/>
      <c r="AT1071" s="4"/>
      <c r="AU1071" s="4"/>
      <c r="AV1071" s="4"/>
      <c r="AW1071" s="4"/>
      <c r="AX1071" s="4">
        <v>0</v>
      </c>
      <c r="AY1071" s="4">
        <v>0</v>
      </c>
      <c r="AZ1071" s="4">
        <v>59.550770494308757</v>
      </c>
      <c r="BA1071" s="7"/>
      <c r="BB1071" s="4"/>
      <c r="BC1071" s="4">
        <f>U1071+AB1071+AZ1071</f>
        <v>702.62211873255876</v>
      </c>
      <c r="BD1071" s="4"/>
      <c r="BE1071" s="7">
        <f>AZ1071/BC1071</f>
        <v>8.4755046712350582E-2</v>
      </c>
      <c r="BF1071" s="7"/>
      <c r="BG1071" s="6"/>
      <c r="BH1071" s="4"/>
      <c r="BI1071" s="4"/>
      <c r="BJ1071" s="4"/>
      <c r="BK1071" s="4"/>
      <c r="BL1071" s="6"/>
      <c r="BM1071" s="6"/>
      <c r="BN1071" s="6"/>
      <c r="BO1071" s="6"/>
      <c r="BP1071" s="7">
        <f>U1071/BC1071</f>
        <v>0.57225937484192269</v>
      </c>
      <c r="BQ1071" s="7">
        <f>AB1071/BC1071</f>
        <v>0.34298557844572669</v>
      </c>
      <c r="BR1071" s="7">
        <f>AZ1071/BC1071</f>
        <v>8.4755046712350582E-2</v>
      </c>
      <c r="BS1071" s="4">
        <v>150.71142952245987</v>
      </c>
      <c r="BT1071" s="4">
        <v>105.39159558365171</v>
      </c>
      <c r="BU1071" s="4">
        <v>45.319833938808173</v>
      </c>
      <c r="BV1071" s="4">
        <v>0</v>
      </c>
      <c r="BW1071" s="4"/>
      <c r="BX1071" s="4"/>
      <c r="BY1071" s="4"/>
      <c r="BZ1071" s="4"/>
      <c r="CA1071" s="4">
        <v>0</v>
      </c>
      <c r="CB1071" s="4"/>
      <c r="CC1071" s="7"/>
      <c r="CD1071" s="4"/>
      <c r="CE1071" s="4"/>
      <c r="CF1071" s="7"/>
      <c r="CG1071" s="4"/>
      <c r="CH1071" s="4"/>
      <c r="CI1071" s="4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</row>
    <row r="1072" spans="1:158" x14ac:dyDescent="0.25">
      <c r="A1072" t="s">
        <v>105</v>
      </c>
      <c r="C1072" s="5">
        <v>40252</v>
      </c>
      <c r="D1072" s="4"/>
      <c r="E1072" s="5"/>
      <c r="F1072" s="4">
        <v>86</v>
      </c>
      <c r="G1072" t="s">
        <v>78</v>
      </c>
      <c r="H1072" s="6">
        <v>7.1</v>
      </c>
      <c r="I1072">
        <v>750</v>
      </c>
      <c r="J1072" s="4">
        <f>1000000/H1072/I1072</f>
        <v>187.79342723004694</v>
      </c>
      <c r="K1072" s="4"/>
      <c r="L1072" s="7"/>
      <c r="M1072" s="6">
        <v>23.55</v>
      </c>
      <c r="N1072" s="6"/>
      <c r="O1072" s="6"/>
      <c r="P1072" s="7"/>
      <c r="Q1072" s="7"/>
      <c r="R1072" s="7"/>
      <c r="S1072" s="7"/>
      <c r="T1072" s="7"/>
      <c r="U1072" s="4"/>
      <c r="V1072" s="7"/>
      <c r="W1072" s="7"/>
      <c r="X1072" s="7"/>
      <c r="Y1072" s="7"/>
      <c r="Z1072" s="7"/>
      <c r="AA1072" s="7"/>
      <c r="AB1072" s="4"/>
      <c r="AC1072" s="7"/>
      <c r="AD1072" s="7"/>
      <c r="AE1072" s="7"/>
      <c r="AF1072" s="7"/>
      <c r="AG1072" s="7"/>
      <c r="AH1072" s="7"/>
      <c r="AI1072" s="8"/>
      <c r="AJ1072" s="7"/>
      <c r="AK1072" s="7"/>
      <c r="AL1072" s="7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7"/>
      <c r="BB1072" s="4"/>
      <c r="BC1072" s="4"/>
      <c r="BD1072" s="4"/>
      <c r="BE1072" s="7"/>
      <c r="BF1072" s="7"/>
      <c r="BG1072" s="6"/>
      <c r="BH1072" s="4"/>
      <c r="BI1072" s="4"/>
      <c r="BJ1072" s="4"/>
      <c r="BK1072" s="4"/>
      <c r="BL1072" s="6"/>
      <c r="BM1072" s="6"/>
      <c r="BN1072" s="6"/>
      <c r="BO1072" s="6"/>
      <c r="BP1072" s="6"/>
      <c r="BQ1072" s="6"/>
      <c r="BR1072" s="6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7"/>
      <c r="CD1072" s="4"/>
      <c r="CE1072" s="4"/>
      <c r="CF1072" s="7"/>
      <c r="CG1072" s="4"/>
      <c r="CH1072" s="4"/>
      <c r="CI1072" s="4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</row>
    <row r="1073" spans="1:158" x14ac:dyDescent="0.25">
      <c r="A1073" t="s">
        <v>105</v>
      </c>
      <c r="C1073" s="5">
        <v>40259</v>
      </c>
      <c r="D1073" s="4"/>
      <c r="E1073" s="5"/>
      <c r="F1073" s="4">
        <v>93</v>
      </c>
      <c r="G1073" t="s">
        <v>78</v>
      </c>
      <c r="H1073" s="6">
        <v>7.1</v>
      </c>
      <c r="I1073">
        <v>750</v>
      </c>
      <c r="J1073" s="4">
        <f>1000000/H1073/I1073</f>
        <v>187.79342723004694</v>
      </c>
      <c r="K1073" s="4"/>
      <c r="L1073" s="7"/>
      <c r="M1073" s="7"/>
      <c r="N1073" s="7"/>
      <c r="O1073" s="7"/>
      <c r="P1073" s="7"/>
      <c r="Q1073" s="7"/>
      <c r="R1073" s="7"/>
      <c r="S1073" s="7"/>
      <c r="T1073" s="7"/>
      <c r="U1073" s="4"/>
      <c r="V1073" s="7"/>
      <c r="W1073" s="7"/>
      <c r="X1073" s="7"/>
      <c r="Y1073" s="7"/>
      <c r="Z1073" s="7"/>
      <c r="AA1073" s="7"/>
      <c r="AB1073" s="4"/>
      <c r="AC1073" s="7"/>
      <c r="AD1073" s="7"/>
      <c r="AE1073" s="7"/>
      <c r="AF1073" s="7"/>
      <c r="AG1073" s="7"/>
      <c r="AH1073" s="7"/>
      <c r="AI1073" s="8"/>
      <c r="AJ1073" s="7"/>
      <c r="AK1073" s="7"/>
      <c r="AL1073" s="7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7"/>
      <c r="BB1073" s="4"/>
      <c r="BC1073" s="4"/>
      <c r="BD1073" s="4"/>
      <c r="BE1073" s="7"/>
      <c r="BF1073" s="7"/>
      <c r="BG1073" s="6"/>
      <c r="BH1073" s="4"/>
      <c r="BI1073" s="4"/>
      <c r="BJ1073" s="4"/>
      <c r="BK1073" s="4"/>
      <c r="BL1073" s="6"/>
      <c r="BM1073" s="6"/>
      <c r="BN1073" s="6"/>
      <c r="BO1073" s="6"/>
      <c r="BP1073" s="6"/>
      <c r="BQ1073" s="6"/>
      <c r="BR1073" s="6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7"/>
      <c r="CD1073" s="4"/>
      <c r="CE1073" s="4"/>
      <c r="CF1073" s="7"/>
      <c r="CG1073" s="4"/>
      <c r="CH1073" s="4"/>
      <c r="CI1073" s="4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</row>
    <row r="1074" spans="1:158" x14ac:dyDescent="0.25">
      <c r="A1074" t="s">
        <v>105</v>
      </c>
      <c r="C1074" s="5">
        <v>40260</v>
      </c>
      <c r="D1074" s="4"/>
      <c r="E1074" s="5"/>
      <c r="F1074" s="4">
        <v>94</v>
      </c>
      <c r="G1074" t="s">
        <v>78</v>
      </c>
      <c r="H1074" s="6">
        <v>7.1</v>
      </c>
      <c r="I1074">
        <v>750</v>
      </c>
      <c r="J1074" s="4">
        <f>1000000/H1074/I1074</f>
        <v>187.79342723004694</v>
      </c>
      <c r="K1074" s="4"/>
      <c r="L1074" s="7"/>
      <c r="M1074" s="7"/>
      <c r="N1074" s="7"/>
      <c r="O1074" s="7"/>
      <c r="P1074" s="7"/>
      <c r="Q1074" s="7"/>
      <c r="R1074" s="7"/>
      <c r="S1074" s="7"/>
      <c r="T1074" s="7"/>
      <c r="U1074" s="4">
        <v>462.09795464796298</v>
      </c>
      <c r="V1074" s="7"/>
      <c r="W1074" s="7"/>
      <c r="X1074" s="7"/>
      <c r="Y1074" s="7"/>
      <c r="Z1074" s="7"/>
      <c r="AA1074" s="7"/>
      <c r="AB1074" s="4">
        <v>241.84446066381716</v>
      </c>
      <c r="AC1074" s="7">
        <v>3.706368306901723</v>
      </c>
      <c r="AD1074" s="7"/>
      <c r="AE1074" s="7"/>
      <c r="AF1074" s="7"/>
      <c r="AG1074" s="7"/>
      <c r="AH1074" s="7"/>
      <c r="AI1074" s="8">
        <f>AC1074/AB1074</f>
        <v>1.5325421540474589E-2</v>
      </c>
      <c r="AJ1074" s="7"/>
      <c r="AK1074" s="7"/>
      <c r="AL1074" s="7"/>
      <c r="AM1074" s="4">
        <v>9.889513736787066</v>
      </c>
      <c r="AN1074" s="4"/>
      <c r="AO1074" s="4"/>
      <c r="AP1074" s="4"/>
      <c r="AQ1074" s="4">
        <v>169.05256250480599</v>
      </c>
      <c r="AR1074" s="4"/>
      <c r="AS1074" s="4"/>
      <c r="AT1074" s="4"/>
      <c r="AU1074" s="4"/>
      <c r="AV1074" s="4"/>
      <c r="AW1074" s="4"/>
      <c r="AX1074" s="4">
        <v>0</v>
      </c>
      <c r="AY1074" s="4">
        <v>0</v>
      </c>
      <c r="AZ1074" s="4">
        <v>178.94207624159304</v>
      </c>
      <c r="BA1074" s="7"/>
      <c r="BB1074" s="4"/>
      <c r="BC1074" s="4">
        <f>U1074+AB1074+AZ1074</f>
        <v>882.88449155337321</v>
      </c>
      <c r="BD1074" s="4"/>
      <c r="BE1074" s="7">
        <f>AZ1074/BC1074</f>
        <v>0.2026789211426254</v>
      </c>
      <c r="BF1074" s="7"/>
      <c r="BG1074" s="6"/>
      <c r="BH1074" s="4"/>
      <c r="BI1074" s="4"/>
      <c r="BJ1074" s="4"/>
      <c r="BK1074" s="4"/>
      <c r="BL1074" s="6"/>
      <c r="BM1074" s="6"/>
      <c r="BN1074" s="6"/>
      <c r="BO1074" s="6"/>
      <c r="BP1074" s="7">
        <f>U1074/BC1074</f>
        <v>0.52339570925629708</v>
      </c>
      <c r="BQ1074" s="7">
        <f>AB1074/BC1074</f>
        <v>0.2739253696010775</v>
      </c>
      <c r="BR1074" s="7">
        <f>AZ1074/BC1074</f>
        <v>0.2026789211426254</v>
      </c>
      <c r="BS1074" s="4">
        <v>133.98371629152609</v>
      </c>
      <c r="BT1074" s="4">
        <v>78.771521906406505</v>
      </c>
      <c r="BU1074" s="4">
        <v>55.212194385119574</v>
      </c>
      <c r="BV1074" s="4">
        <v>0</v>
      </c>
      <c r="BW1074" s="4"/>
      <c r="BX1074" s="4"/>
      <c r="BY1074" s="4"/>
      <c r="BZ1074" s="4"/>
      <c r="CA1074" s="4">
        <v>0</v>
      </c>
      <c r="CB1074" s="4"/>
      <c r="CC1074" s="7"/>
      <c r="CD1074" s="4"/>
      <c r="CE1074" s="4"/>
      <c r="CF1074" s="7"/>
      <c r="CG1074" s="4"/>
      <c r="CH1074" s="4"/>
      <c r="CI1074" s="4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</row>
    <row r="1075" spans="1:158" x14ac:dyDescent="0.25">
      <c r="A1075" t="s">
        <v>105</v>
      </c>
      <c r="C1075" s="5">
        <v>40267</v>
      </c>
      <c r="D1075" s="4"/>
      <c r="E1075" s="5"/>
      <c r="F1075" s="4">
        <v>101</v>
      </c>
      <c r="G1075" t="s">
        <v>78</v>
      </c>
      <c r="H1075" s="6">
        <v>7.1</v>
      </c>
      <c r="I1075">
        <v>750</v>
      </c>
      <c r="J1075" s="4">
        <f>1000000/H1075/I1075</f>
        <v>187.79342723004694</v>
      </c>
      <c r="K1075" s="4"/>
      <c r="L1075" s="7"/>
      <c r="M1075" s="6">
        <v>23.55</v>
      </c>
      <c r="N1075" s="6"/>
      <c r="O1075" s="6"/>
      <c r="P1075" s="7"/>
      <c r="Q1075" s="7"/>
      <c r="R1075" s="7"/>
      <c r="S1075" s="7"/>
      <c r="T1075" s="7"/>
      <c r="U1075" s="4"/>
      <c r="V1075" s="7"/>
      <c r="W1075" s="7"/>
      <c r="X1075" s="7"/>
      <c r="Y1075" s="7"/>
      <c r="Z1075" s="7"/>
      <c r="AA1075" s="7"/>
      <c r="AB1075" s="4"/>
      <c r="AC1075" s="7"/>
      <c r="AD1075" s="7"/>
      <c r="AE1075" s="7"/>
      <c r="AF1075" s="7"/>
      <c r="AG1075" s="7"/>
      <c r="AH1075" s="7"/>
      <c r="AI1075" s="8"/>
      <c r="AJ1075" s="7"/>
      <c r="AK1075" s="7"/>
      <c r="AL1075" s="7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7"/>
      <c r="BB1075" s="4"/>
      <c r="BC1075" s="4"/>
      <c r="BD1075" s="4"/>
      <c r="BE1075" s="7"/>
      <c r="BF1075" s="7"/>
      <c r="BG1075" s="6"/>
      <c r="BH1075" s="4"/>
      <c r="BI1075" s="4"/>
      <c r="BJ1075" s="4"/>
      <c r="BK1075" s="4"/>
      <c r="BL1075" s="6"/>
      <c r="BM1075" s="6"/>
      <c r="BN1075" s="6"/>
      <c r="BO1075" s="6"/>
      <c r="BP1075" s="6"/>
      <c r="BQ1075" s="6"/>
      <c r="BR1075" s="6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7"/>
      <c r="CD1075" s="4"/>
      <c r="CE1075" s="4"/>
      <c r="CF1075" s="7"/>
      <c r="CG1075" s="4"/>
      <c r="CH1075" s="4"/>
      <c r="CI1075" s="4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</row>
    <row r="1076" spans="1:158" x14ac:dyDescent="0.25">
      <c r="A1076" t="s">
        <v>105</v>
      </c>
      <c r="C1076" s="5">
        <v>40275</v>
      </c>
      <c r="D1076" s="4"/>
      <c r="E1076" s="5"/>
      <c r="F1076" s="4">
        <v>109</v>
      </c>
      <c r="G1076" t="s">
        <v>78</v>
      </c>
      <c r="H1076" s="6">
        <v>7.1</v>
      </c>
      <c r="I1076">
        <v>750</v>
      </c>
      <c r="J1076" s="4">
        <f>1000000/H1076/I1076</f>
        <v>187.79342723004694</v>
      </c>
      <c r="K1076" s="4"/>
      <c r="L1076" s="7"/>
      <c r="M1076" s="7"/>
      <c r="N1076" s="7"/>
      <c r="O1076" s="7"/>
      <c r="P1076" s="7"/>
      <c r="Q1076" s="7"/>
      <c r="R1076" s="7"/>
      <c r="S1076" s="7"/>
      <c r="T1076" s="7"/>
      <c r="U1076" s="4">
        <v>479.93262164205771</v>
      </c>
      <c r="V1076" s="7"/>
      <c r="W1076" s="7"/>
      <c r="X1076" s="7"/>
      <c r="Y1076" s="7"/>
      <c r="Z1076" s="7"/>
      <c r="AA1076" s="7"/>
      <c r="AB1076" s="4">
        <v>236.10272916301352</v>
      </c>
      <c r="AC1076" s="7">
        <v>3.491528365675391</v>
      </c>
      <c r="AD1076" s="7"/>
      <c r="AE1076" s="7"/>
      <c r="AF1076" s="7"/>
      <c r="AG1076" s="7"/>
      <c r="AH1076" s="7"/>
      <c r="AI1076" s="8">
        <f>AC1076/AB1076</f>
        <v>1.4788174529167423E-2</v>
      </c>
      <c r="AJ1076" s="7"/>
      <c r="AK1076" s="7"/>
      <c r="AL1076" s="7"/>
      <c r="AM1076" s="4">
        <v>3.9729312936453249</v>
      </c>
      <c r="AN1076" s="4"/>
      <c r="AO1076" s="4"/>
      <c r="AP1076" s="4"/>
      <c r="AQ1076" s="4">
        <v>281.63121580176153</v>
      </c>
      <c r="AR1076" s="4"/>
      <c r="AS1076" s="4"/>
      <c r="AT1076" s="4"/>
      <c r="AU1076" s="4"/>
      <c r="AV1076" s="4"/>
      <c r="AW1076" s="4"/>
      <c r="AX1076" s="4">
        <v>13.47009752490176</v>
      </c>
      <c r="AY1076" s="4">
        <v>0</v>
      </c>
      <c r="AZ1076" s="4">
        <v>299.0742446203086</v>
      </c>
      <c r="BA1076" s="7"/>
      <c r="BB1076" s="4"/>
      <c r="BC1076" s="4">
        <f>U1076+AB1076+AZ1076</f>
        <v>1015.1095954253798</v>
      </c>
      <c r="BD1076" s="4"/>
      <c r="BE1076" s="7">
        <f>AZ1076/BC1076</f>
        <v>0.29462261608805118</v>
      </c>
      <c r="BF1076" s="7"/>
      <c r="BG1076" s="6"/>
      <c r="BH1076" s="4"/>
      <c r="BI1076" s="4"/>
      <c r="BJ1076" s="4"/>
      <c r="BK1076" s="4"/>
      <c r="BL1076" s="6"/>
      <c r="BM1076" s="6"/>
      <c r="BN1076" s="6"/>
      <c r="BO1076" s="6"/>
      <c r="BP1076" s="7">
        <f>U1076/BC1076</f>
        <v>0.47278897156020167</v>
      </c>
      <c r="BQ1076" s="7">
        <f>AB1076/BC1076</f>
        <v>0.23258841235174721</v>
      </c>
      <c r="BR1076" s="7">
        <f>AZ1076/BC1076</f>
        <v>0.29462261608805118</v>
      </c>
      <c r="BS1076" s="4">
        <v>97.743232388537479</v>
      </c>
      <c r="BT1076" s="4">
        <v>28.506472833000039</v>
      </c>
      <c r="BU1076" s="4">
        <v>65.672672427494689</v>
      </c>
      <c r="BV1076" s="4">
        <v>0</v>
      </c>
      <c r="BW1076" s="4"/>
      <c r="BX1076" s="4"/>
      <c r="BY1076" s="4"/>
      <c r="BZ1076" s="4"/>
      <c r="CA1076" s="4">
        <v>3.5640871280427646</v>
      </c>
      <c r="CB1076" s="4"/>
      <c r="CC1076" s="7"/>
      <c r="CD1076" s="4"/>
      <c r="CE1076" s="4"/>
      <c r="CF1076" s="7"/>
      <c r="CG1076" s="4"/>
      <c r="CH1076" s="4"/>
      <c r="CI1076" s="4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</row>
    <row r="1077" spans="1:158" x14ac:dyDescent="0.25">
      <c r="A1077" t="s">
        <v>105</v>
      </c>
      <c r="C1077" s="5">
        <v>40280</v>
      </c>
      <c r="D1077" s="4">
        <v>7</v>
      </c>
      <c r="E1077" t="s">
        <v>166</v>
      </c>
      <c r="F1077" s="4">
        <v>114</v>
      </c>
      <c r="G1077" t="s">
        <v>78</v>
      </c>
      <c r="H1077" s="6">
        <v>7.1</v>
      </c>
      <c r="I1077">
        <v>750</v>
      </c>
      <c r="J1077" s="4">
        <f>1000000/H1077/I1077</f>
        <v>187.79342723004694</v>
      </c>
      <c r="K1077" s="4"/>
      <c r="L1077" s="7"/>
      <c r="M1077" s="6">
        <v>26.6</v>
      </c>
      <c r="N1077" s="6"/>
      <c r="O1077" s="6"/>
      <c r="P1077" s="7"/>
      <c r="Q1077" s="7"/>
      <c r="R1077" s="7"/>
      <c r="S1077" s="7"/>
      <c r="T1077" s="7"/>
      <c r="U1077" s="4"/>
      <c r="V1077" s="7"/>
      <c r="W1077" s="7"/>
      <c r="X1077" s="7"/>
      <c r="Y1077" s="7"/>
      <c r="Z1077" s="7"/>
      <c r="AA1077" s="7"/>
      <c r="AB1077" s="4"/>
      <c r="AC1077" s="7"/>
      <c r="AD1077" s="7"/>
      <c r="AE1077" s="7"/>
      <c r="AF1077" s="7"/>
      <c r="AG1077" s="7"/>
      <c r="AH1077" s="7"/>
      <c r="AI1077" s="8"/>
      <c r="AJ1077" s="7"/>
      <c r="AK1077" s="7"/>
      <c r="AL1077" s="7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7"/>
      <c r="BB1077" s="4"/>
      <c r="BC1077" s="4"/>
      <c r="BD1077" s="4"/>
      <c r="BE1077" s="7"/>
      <c r="BF1077" s="7"/>
      <c r="BG1077" s="6"/>
      <c r="BH1077" s="4"/>
      <c r="BI1077" s="4"/>
      <c r="BJ1077" s="4"/>
      <c r="BK1077" s="4"/>
      <c r="BL1077" s="6"/>
      <c r="BM1077" s="6"/>
      <c r="BN1077" s="6"/>
      <c r="BO1077" s="6"/>
      <c r="BP1077" s="6"/>
      <c r="BQ1077" s="6"/>
      <c r="BR1077" s="6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7"/>
      <c r="CD1077" s="4"/>
      <c r="CE1077" s="4"/>
      <c r="CF1077" s="7"/>
      <c r="CG1077" s="4"/>
      <c r="CH1077" s="4"/>
      <c r="CI1077" s="4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</row>
    <row r="1078" spans="1:158" x14ac:dyDescent="0.25">
      <c r="A1078" t="s">
        <v>105</v>
      </c>
      <c r="C1078" s="5">
        <v>40284</v>
      </c>
      <c r="D1078" s="4"/>
      <c r="E1078" s="5"/>
      <c r="F1078" s="4">
        <v>118</v>
      </c>
      <c r="G1078" t="s">
        <v>78</v>
      </c>
      <c r="H1078" s="6">
        <v>7.1</v>
      </c>
      <c r="I1078">
        <v>750</v>
      </c>
      <c r="J1078" s="4">
        <f>1000000/H1078/I1078</f>
        <v>187.79342723004694</v>
      </c>
      <c r="K1078" s="4"/>
      <c r="L1078" s="7"/>
      <c r="M1078" s="7"/>
      <c r="N1078" s="7"/>
      <c r="O1078" s="7"/>
      <c r="P1078" s="7"/>
      <c r="Q1078" s="7"/>
      <c r="R1078" s="7"/>
      <c r="S1078" s="7"/>
      <c r="T1078" s="7"/>
      <c r="U1078" s="4"/>
      <c r="V1078" s="7"/>
      <c r="W1078" s="7"/>
      <c r="X1078" s="7"/>
      <c r="Y1078" s="7"/>
      <c r="Z1078" s="7"/>
      <c r="AA1078" s="7"/>
      <c r="AB1078" s="4"/>
      <c r="AC1078" s="7"/>
      <c r="AD1078" s="7"/>
      <c r="AE1078" s="7"/>
      <c r="AF1078" s="7"/>
      <c r="AG1078" s="7"/>
      <c r="AH1078" s="7"/>
      <c r="AI1078" s="8"/>
      <c r="AJ1078" s="7"/>
      <c r="AK1078" s="7"/>
      <c r="AL1078" s="7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7"/>
      <c r="BB1078" s="4"/>
      <c r="BC1078" s="4"/>
      <c r="BD1078" s="4"/>
      <c r="BE1078" s="7"/>
      <c r="BF1078" s="7"/>
      <c r="BG1078" s="6"/>
      <c r="BH1078" s="4"/>
      <c r="BI1078" s="4"/>
      <c r="BJ1078" s="4"/>
      <c r="BK1078" s="4"/>
      <c r="BL1078" s="6"/>
      <c r="BM1078" s="6"/>
      <c r="BN1078" s="6"/>
      <c r="BO1078" s="6"/>
      <c r="BP1078" s="6"/>
      <c r="BQ1078" s="6"/>
      <c r="BR1078" s="6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>
        <v>2.6779924782777851</v>
      </c>
      <c r="CC1078" s="7">
        <v>4.2666666666666666</v>
      </c>
      <c r="CD1078" s="4"/>
      <c r="CE1078" s="4"/>
      <c r="CF1078" s="7"/>
      <c r="CG1078" s="4"/>
      <c r="CH1078" s="4"/>
      <c r="CI1078" s="4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</row>
    <row r="1079" spans="1:158" x14ac:dyDescent="0.25">
      <c r="A1079" t="s">
        <v>105</v>
      </c>
      <c r="C1079" s="5">
        <v>40290</v>
      </c>
      <c r="D1079" s="4"/>
      <c r="E1079" s="5"/>
      <c r="F1079" s="4">
        <v>124</v>
      </c>
      <c r="G1079" t="s">
        <v>78</v>
      </c>
      <c r="H1079" s="6">
        <v>7.1</v>
      </c>
      <c r="I1079">
        <v>750</v>
      </c>
      <c r="J1079" s="4">
        <f>1000000/H1079/I1079</f>
        <v>187.79342723004694</v>
      </c>
      <c r="K1079" s="4"/>
      <c r="L1079" s="7"/>
      <c r="M1079" s="7"/>
      <c r="N1079" s="7"/>
      <c r="O1079" s="7"/>
      <c r="P1079" s="7"/>
      <c r="Q1079" s="7"/>
      <c r="R1079" s="7"/>
      <c r="S1079" s="7"/>
      <c r="T1079" s="7"/>
      <c r="U1079" s="4"/>
      <c r="V1079" s="7"/>
      <c r="W1079" s="7"/>
      <c r="X1079" s="7"/>
      <c r="Y1079" s="7"/>
      <c r="Z1079" s="7"/>
      <c r="AA1079" s="7"/>
      <c r="AB1079" s="4"/>
      <c r="AC1079" s="7"/>
      <c r="AD1079" s="7"/>
      <c r="AE1079" s="7"/>
      <c r="AF1079" s="7"/>
      <c r="AG1079" s="7"/>
      <c r="AH1079" s="7"/>
      <c r="AI1079" s="8"/>
      <c r="AJ1079" s="7"/>
      <c r="AK1079" s="7"/>
      <c r="AL1079" s="7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7"/>
      <c r="BB1079" s="4"/>
      <c r="BC1079" s="4"/>
      <c r="BD1079" s="4"/>
      <c r="BE1079" s="7"/>
      <c r="BF1079" s="7"/>
      <c r="BG1079" s="6"/>
      <c r="BH1079" s="4"/>
      <c r="BI1079" s="4"/>
      <c r="BJ1079" s="4"/>
      <c r="BK1079" s="4"/>
      <c r="BL1079" s="6"/>
      <c r="BM1079" s="6"/>
      <c r="BN1079" s="6"/>
      <c r="BO1079" s="6"/>
      <c r="BP1079" s="6"/>
      <c r="BQ1079" s="6"/>
      <c r="BR1079" s="6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>
        <v>3.6182077551549736</v>
      </c>
      <c r="CC1079" s="7">
        <v>5.8166666666666664</v>
      </c>
      <c r="CD1079" s="4"/>
      <c r="CE1079" s="4"/>
      <c r="CF1079" s="7"/>
      <c r="CG1079" s="4"/>
      <c r="CH1079" s="4"/>
      <c r="CI1079" s="4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</row>
    <row r="1080" spans="1:158" x14ac:dyDescent="0.25">
      <c r="A1080" t="s">
        <v>105</v>
      </c>
      <c r="C1080" s="5">
        <v>40292</v>
      </c>
      <c r="D1080" s="4">
        <v>8</v>
      </c>
      <c r="E1080" s="5" t="s">
        <v>165</v>
      </c>
      <c r="F1080" s="4">
        <v>126</v>
      </c>
      <c r="G1080" t="s">
        <v>78</v>
      </c>
      <c r="H1080" s="6">
        <v>7.1</v>
      </c>
      <c r="I1080">
        <v>750</v>
      </c>
      <c r="J1080" s="4">
        <f>1000000/H1080/I1080</f>
        <v>187.79342723004694</v>
      </c>
      <c r="K1080" s="4"/>
      <c r="L1080" s="7"/>
      <c r="M1080" s="7"/>
      <c r="N1080" s="7"/>
      <c r="O1080" s="7"/>
      <c r="P1080" s="7"/>
      <c r="Q1080" s="7"/>
      <c r="R1080" s="7"/>
      <c r="S1080" s="7"/>
      <c r="T1080" s="7"/>
      <c r="U1080" s="4"/>
      <c r="V1080" s="7"/>
      <c r="W1080" s="7"/>
      <c r="X1080" s="7"/>
      <c r="Y1080" s="7"/>
      <c r="Z1080" s="7"/>
      <c r="AA1080" s="7"/>
      <c r="AB1080" s="4"/>
      <c r="AC1080" s="7"/>
      <c r="AD1080" s="7"/>
      <c r="AE1080" s="7"/>
      <c r="AF1080" s="7"/>
      <c r="AG1080" s="7"/>
      <c r="AH1080" s="7"/>
      <c r="AI1080" s="8"/>
      <c r="AJ1080" s="7"/>
      <c r="AK1080" s="7"/>
      <c r="AL1080" s="7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7"/>
      <c r="BB1080" s="4"/>
      <c r="BC1080" s="4"/>
      <c r="BD1080" s="4"/>
      <c r="BE1080" s="7"/>
      <c r="BF1080" s="7"/>
      <c r="BG1080" s="6"/>
      <c r="BH1080" s="4"/>
      <c r="BI1080" s="4"/>
      <c r="BJ1080" s="4"/>
      <c r="BK1080" s="4"/>
      <c r="BL1080" s="6"/>
      <c r="BM1080" s="6"/>
      <c r="BN1080" s="6"/>
      <c r="BO1080" s="6"/>
      <c r="BP1080" s="6"/>
      <c r="BQ1080" s="6"/>
      <c r="BR1080" s="6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7"/>
      <c r="CD1080" s="4"/>
      <c r="CE1080" s="4"/>
      <c r="CF1080" s="7"/>
      <c r="CG1080" s="4"/>
      <c r="CH1080" s="4"/>
      <c r="CI1080" s="4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</row>
    <row r="1081" spans="1:158" x14ac:dyDescent="0.25">
      <c r="A1081" t="s">
        <v>105</v>
      </c>
      <c r="C1081" s="5">
        <v>40298</v>
      </c>
      <c r="D1081" s="4"/>
      <c r="E1081" s="5"/>
      <c r="F1081" s="4">
        <v>132</v>
      </c>
      <c r="G1081" t="s">
        <v>78</v>
      </c>
      <c r="H1081" s="6">
        <v>7.1</v>
      </c>
      <c r="I1081">
        <v>750</v>
      </c>
      <c r="J1081" s="4">
        <f>1000000/H1081/I1081</f>
        <v>187.79342723004694</v>
      </c>
      <c r="K1081" s="4"/>
      <c r="L1081" s="7"/>
      <c r="M1081" s="7"/>
      <c r="N1081" s="7"/>
      <c r="O1081" s="7"/>
      <c r="P1081" s="7"/>
      <c r="Q1081" s="7"/>
      <c r="R1081" s="7"/>
      <c r="S1081" s="7"/>
      <c r="T1081" s="7"/>
      <c r="U1081" s="4"/>
      <c r="V1081" s="7"/>
      <c r="W1081" s="7"/>
      <c r="X1081" s="7"/>
      <c r="Y1081" s="7"/>
      <c r="Z1081" s="7"/>
      <c r="AA1081" s="7"/>
      <c r="AB1081" s="4"/>
      <c r="AC1081" s="7"/>
      <c r="AD1081" s="7"/>
      <c r="AE1081" s="7"/>
      <c r="AF1081" s="7"/>
      <c r="AG1081" s="7"/>
      <c r="AH1081" s="7"/>
      <c r="AI1081" s="8"/>
      <c r="AJ1081" s="7"/>
      <c r="AK1081" s="7"/>
      <c r="AL1081" s="7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7"/>
      <c r="BB1081" s="4"/>
      <c r="BC1081" s="4"/>
      <c r="BD1081" s="4"/>
      <c r="BE1081" s="7"/>
      <c r="BF1081" s="7"/>
      <c r="BG1081" s="6"/>
      <c r="BH1081" s="4"/>
      <c r="BI1081" s="4"/>
      <c r="BJ1081" s="4"/>
      <c r="BK1081" s="4"/>
      <c r="BL1081" s="6"/>
      <c r="BM1081" s="6"/>
      <c r="BN1081" s="6"/>
      <c r="BO1081" s="6"/>
      <c r="BP1081" s="6"/>
      <c r="BQ1081" s="6"/>
      <c r="BR1081" s="6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>
        <v>36.76241732589807</v>
      </c>
      <c r="CC1081" s="7">
        <v>5.3356952887537989</v>
      </c>
      <c r="CD1081" s="4"/>
      <c r="CE1081" s="4"/>
      <c r="CF1081" s="7"/>
      <c r="CG1081" s="4"/>
      <c r="CH1081" s="4"/>
      <c r="CI1081" s="4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</row>
    <row r="1082" spans="1:158" x14ac:dyDescent="0.25">
      <c r="A1082" t="s">
        <v>105</v>
      </c>
      <c r="C1082" s="5">
        <v>40302</v>
      </c>
      <c r="D1082" s="4"/>
      <c r="E1082" s="5"/>
      <c r="F1082" s="4">
        <v>136</v>
      </c>
      <c r="G1082" t="s">
        <v>78</v>
      </c>
      <c r="H1082" s="6">
        <v>7.1</v>
      </c>
      <c r="I1082">
        <v>750</v>
      </c>
      <c r="J1082" s="4">
        <f>1000000/H1082/I1082</f>
        <v>187.79342723004694</v>
      </c>
      <c r="K1082" s="4"/>
      <c r="L1082" s="7"/>
      <c r="M1082" s="7"/>
      <c r="N1082" s="7"/>
      <c r="O1082" s="7"/>
      <c r="P1082" s="7"/>
      <c r="Q1082" s="7"/>
      <c r="R1082" s="7"/>
      <c r="S1082" s="7"/>
      <c r="T1082" s="7"/>
      <c r="U1082" s="4">
        <v>534.07012839935442</v>
      </c>
      <c r="V1082" s="7"/>
      <c r="W1082" s="7"/>
      <c r="X1082" s="7"/>
      <c r="Y1082" s="7"/>
      <c r="Z1082" s="7"/>
      <c r="AA1082" s="7"/>
      <c r="AB1082" s="4">
        <v>232.81186161198497</v>
      </c>
      <c r="AC1082" s="7"/>
      <c r="AD1082" s="7"/>
      <c r="AE1082" s="7"/>
      <c r="AF1082" s="7"/>
      <c r="AG1082" s="7"/>
      <c r="AH1082" s="7"/>
      <c r="AI1082" s="8"/>
      <c r="AJ1082" s="7"/>
      <c r="AK1082" s="7"/>
      <c r="AL1082" s="7"/>
      <c r="AM1082" s="4">
        <v>0</v>
      </c>
      <c r="AN1082" s="4"/>
      <c r="AO1082" s="4"/>
      <c r="AP1082" s="4"/>
      <c r="AQ1082" s="4">
        <v>298.15545077604497</v>
      </c>
      <c r="AR1082" s="4"/>
      <c r="AS1082" s="4"/>
      <c r="AT1082" s="4"/>
      <c r="AU1082" s="4"/>
      <c r="AV1082" s="4"/>
      <c r="AW1082" s="4"/>
      <c r="AX1082" s="4">
        <v>14.307630962763536</v>
      </c>
      <c r="AY1082" s="4">
        <v>315.70320174886979</v>
      </c>
      <c r="AZ1082" s="4">
        <v>628.16628348767824</v>
      </c>
      <c r="BA1082" s="7"/>
      <c r="BB1082" s="4"/>
      <c r="BC1082" s="4">
        <f>U1082+AB1082+AZ1082</f>
        <v>1395.0482734990178</v>
      </c>
      <c r="BD1082" s="4"/>
      <c r="BE1082" s="7">
        <f>AZ1082/BC1082</f>
        <v>0.45028282921861235</v>
      </c>
      <c r="BF1082" s="7"/>
      <c r="BG1082" s="6"/>
      <c r="BH1082" s="4"/>
      <c r="BI1082" s="4"/>
      <c r="BJ1082" s="4"/>
      <c r="BK1082" s="4"/>
      <c r="BL1082" s="6"/>
      <c r="BM1082" s="6"/>
      <c r="BN1082" s="6"/>
      <c r="BO1082" s="6"/>
      <c r="BP1082" s="7">
        <f>U1082/BC1082</f>
        <v>0.38283272238301541</v>
      </c>
      <c r="BQ1082" s="7">
        <f>AB1082/BC1082</f>
        <v>0.16688444839837213</v>
      </c>
      <c r="BR1082" s="7">
        <f>AZ1082/BC1082</f>
        <v>0.45028282921861235</v>
      </c>
      <c r="BS1082" s="4">
        <v>85.994692651604566</v>
      </c>
      <c r="BT1082" s="4">
        <v>0</v>
      </c>
      <c r="BU1082" s="4">
        <v>33.551711040305122</v>
      </c>
      <c r="BV1082" s="4">
        <v>49.115864427354353</v>
      </c>
      <c r="BW1082" s="4"/>
      <c r="BX1082" s="4"/>
      <c r="BY1082" s="4"/>
      <c r="BZ1082" s="4"/>
      <c r="CA1082" s="4">
        <v>3.3271171839450933</v>
      </c>
      <c r="CB1082" s="4"/>
      <c r="CC1082" s="7"/>
      <c r="CD1082" s="4"/>
      <c r="CE1082" s="4"/>
      <c r="CF1082" s="7"/>
      <c r="CG1082" s="4"/>
      <c r="CH1082" s="4"/>
      <c r="CI1082" s="4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</row>
    <row r="1083" spans="1:158" x14ac:dyDescent="0.25">
      <c r="A1083" t="s">
        <v>105</v>
      </c>
      <c r="C1083" s="5">
        <v>40305</v>
      </c>
      <c r="D1083" s="4"/>
      <c r="E1083" s="5"/>
      <c r="F1083" s="4">
        <v>139</v>
      </c>
      <c r="G1083" t="s">
        <v>78</v>
      </c>
      <c r="H1083" s="6">
        <v>7.1</v>
      </c>
      <c r="I1083">
        <v>750</v>
      </c>
      <c r="J1083" s="4">
        <f>1000000/H1083/I1083</f>
        <v>187.79342723004694</v>
      </c>
      <c r="K1083" s="4"/>
      <c r="L1083" s="7"/>
      <c r="M1083" s="7"/>
      <c r="N1083" s="7"/>
      <c r="O1083" s="7"/>
      <c r="P1083" s="7"/>
      <c r="Q1083" s="7"/>
      <c r="R1083" s="7"/>
      <c r="S1083" s="7"/>
      <c r="T1083" s="7"/>
      <c r="U1083" s="4"/>
      <c r="V1083" s="7"/>
      <c r="W1083" s="7"/>
      <c r="X1083" s="7"/>
      <c r="Y1083" s="7"/>
      <c r="Z1083" s="7"/>
      <c r="AA1083" s="7"/>
      <c r="AB1083" s="4"/>
      <c r="AC1083" s="7"/>
      <c r="AD1083" s="7"/>
      <c r="AE1083" s="7"/>
      <c r="AF1083" s="7"/>
      <c r="AG1083" s="7"/>
      <c r="AH1083" s="7"/>
      <c r="AI1083" s="8"/>
      <c r="AJ1083" s="7"/>
      <c r="AK1083" s="7"/>
      <c r="AL1083" s="7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7"/>
      <c r="BB1083" s="4"/>
      <c r="BC1083" s="4"/>
      <c r="BD1083" s="4"/>
      <c r="BE1083" s="7"/>
      <c r="BF1083" s="7"/>
      <c r="BG1083" s="6"/>
      <c r="BH1083" s="4"/>
      <c r="BI1083" s="4"/>
      <c r="BJ1083" s="4"/>
      <c r="BK1083" s="4"/>
      <c r="BL1083" s="6"/>
      <c r="BM1083" s="6"/>
      <c r="BN1083" s="6"/>
      <c r="BO1083" s="6"/>
      <c r="BP1083" s="6"/>
      <c r="BQ1083" s="6"/>
      <c r="BR1083" s="6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>
        <v>67.821942679289336</v>
      </c>
      <c r="CC1083" s="7">
        <v>5.0013372668084042</v>
      </c>
      <c r="CD1083" s="4"/>
      <c r="CE1083" s="4"/>
      <c r="CF1083" s="7"/>
      <c r="CG1083" s="4"/>
      <c r="CH1083" s="4"/>
      <c r="CI1083" s="4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</row>
    <row r="1084" spans="1:158" x14ac:dyDescent="0.25">
      <c r="A1084" t="s">
        <v>105</v>
      </c>
      <c r="C1084" s="5">
        <v>40311</v>
      </c>
      <c r="D1084" s="4"/>
      <c r="E1084" s="5"/>
      <c r="F1084" s="4">
        <v>145</v>
      </c>
      <c r="G1084" t="s">
        <v>78</v>
      </c>
      <c r="H1084" s="6">
        <v>7.1</v>
      </c>
      <c r="I1084">
        <v>750</v>
      </c>
      <c r="J1084" s="4">
        <f>1000000/H1084/I1084</f>
        <v>187.79342723004694</v>
      </c>
      <c r="K1084" s="4"/>
      <c r="L1084" s="7"/>
      <c r="M1084" s="7"/>
      <c r="N1084" s="7"/>
      <c r="O1084" s="7"/>
      <c r="P1084" s="7"/>
      <c r="Q1084" s="7"/>
      <c r="R1084" s="7"/>
      <c r="S1084" s="7"/>
      <c r="T1084" s="7"/>
      <c r="U1084" s="4"/>
      <c r="V1084" s="7"/>
      <c r="W1084" s="7"/>
      <c r="X1084" s="7"/>
      <c r="Y1084" s="7"/>
      <c r="Z1084" s="7"/>
      <c r="AA1084" s="7"/>
      <c r="AB1084" s="4"/>
      <c r="AC1084" s="7"/>
      <c r="AD1084" s="7"/>
      <c r="AE1084" s="7"/>
      <c r="AF1084" s="7"/>
      <c r="AG1084" s="7"/>
      <c r="AH1084" s="7"/>
      <c r="AI1084" s="8"/>
      <c r="AJ1084" s="7"/>
      <c r="AK1084" s="7"/>
      <c r="AL1084" s="7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7"/>
      <c r="BB1084" s="4"/>
      <c r="BC1084" s="4"/>
      <c r="BD1084" s="4"/>
      <c r="BE1084" s="7"/>
      <c r="BF1084" s="7"/>
      <c r="BG1084" s="6"/>
      <c r="BH1084" s="4"/>
      <c r="BI1084" s="4"/>
      <c r="BJ1084" s="4"/>
      <c r="BK1084" s="4"/>
      <c r="BL1084" s="6"/>
      <c r="BM1084" s="6"/>
      <c r="BN1084" s="6"/>
      <c r="BO1084" s="6"/>
      <c r="BP1084" s="6"/>
      <c r="BQ1084" s="6"/>
      <c r="BR1084" s="6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>
        <v>87.958760212683174</v>
      </c>
      <c r="CC1084" s="7">
        <v>5.1182181543946248</v>
      </c>
      <c r="CD1084" s="4"/>
      <c r="CE1084" s="4"/>
      <c r="CF1084" s="7"/>
      <c r="CG1084" s="4"/>
      <c r="CH1084" s="4"/>
      <c r="CI1084" s="4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</row>
    <row r="1085" spans="1:158" x14ac:dyDescent="0.25">
      <c r="A1085" t="s">
        <v>105</v>
      </c>
      <c r="C1085" s="5">
        <v>40319</v>
      </c>
      <c r="D1085" s="4"/>
      <c r="E1085" s="5"/>
      <c r="F1085" s="4">
        <v>153</v>
      </c>
      <c r="G1085" t="s">
        <v>78</v>
      </c>
      <c r="H1085" s="6">
        <v>7.1</v>
      </c>
      <c r="I1085">
        <v>750</v>
      </c>
      <c r="J1085" s="4">
        <f>1000000/H1085/I1085</f>
        <v>187.79342723004694</v>
      </c>
      <c r="K1085" s="4"/>
      <c r="L1085" s="7"/>
      <c r="M1085" s="7"/>
      <c r="N1085" s="7"/>
      <c r="O1085" s="7"/>
      <c r="P1085" s="7"/>
      <c r="Q1085" s="7"/>
      <c r="R1085" s="7"/>
      <c r="S1085" s="7"/>
      <c r="T1085" s="7"/>
      <c r="U1085" s="4"/>
      <c r="V1085" s="7"/>
      <c r="W1085" s="7"/>
      <c r="X1085" s="7"/>
      <c r="Y1085" s="7"/>
      <c r="Z1085" s="7"/>
      <c r="AA1085" s="7"/>
      <c r="AB1085" s="4"/>
      <c r="AC1085" s="7"/>
      <c r="AD1085" s="7"/>
      <c r="AE1085" s="7"/>
      <c r="AF1085" s="7"/>
      <c r="AG1085" s="7"/>
      <c r="AH1085" s="7"/>
      <c r="AI1085" s="8"/>
      <c r="AJ1085" s="7"/>
      <c r="AK1085" s="7"/>
      <c r="AL1085" s="7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7"/>
      <c r="BB1085" s="4"/>
      <c r="BC1085" s="4"/>
      <c r="BD1085" s="4"/>
      <c r="BE1085" s="7"/>
      <c r="BF1085" s="7"/>
      <c r="BG1085" s="6"/>
      <c r="BH1085" s="4"/>
      <c r="BI1085" s="4"/>
      <c r="BJ1085" s="4"/>
      <c r="BK1085" s="4"/>
      <c r="BL1085" s="6"/>
      <c r="BM1085" s="6"/>
      <c r="BN1085" s="6"/>
      <c r="BO1085" s="6"/>
      <c r="BP1085" s="6"/>
      <c r="BQ1085" s="6"/>
      <c r="BR1085" s="6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>
        <v>100</v>
      </c>
      <c r="CC1085" s="7">
        <v>4.2896835269993172</v>
      </c>
      <c r="CD1085" s="4"/>
      <c r="CE1085" s="4"/>
      <c r="CF1085" s="7"/>
      <c r="CG1085" s="4"/>
      <c r="CH1085" s="4"/>
      <c r="CI1085" s="4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</row>
    <row r="1086" spans="1:158" x14ac:dyDescent="0.25">
      <c r="A1086" t="s">
        <v>105</v>
      </c>
      <c r="C1086" s="5">
        <v>40328</v>
      </c>
      <c r="D1086" s="4">
        <v>9</v>
      </c>
      <c r="E1086" s="5" t="s">
        <v>70</v>
      </c>
      <c r="F1086" s="4">
        <v>162</v>
      </c>
      <c r="G1086" t="s">
        <v>78</v>
      </c>
      <c r="H1086" s="6">
        <v>7.1</v>
      </c>
      <c r="I1086">
        <v>750</v>
      </c>
      <c r="J1086" s="4">
        <f>1000000/H1086/I1086</f>
        <v>187.79342723004694</v>
      </c>
      <c r="K1086" s="4"/>
      <c r="L1086" s="7"/>
      <c r="M1086" s="7"/>
      <c r="N1086" s="7"/>
      <c r="O1086" s="7"/>
      <c r="P1086" s="7"/>
      <c r="Q1086" s="7"/>
      <c r="R1086" s="7"/>
      <c r="S1086" s="7"/>
      <c r="T1086" s="7"/>
      <c r="U1086" s="4"/>
      <c r="V1086" s="7"/>
      <c r="W1086" s="7"/>
      <c r="X1086" s="7"/>
      <c r="Y1086" s="7"/>
      <c r="Z1086" s="7"/>
      <c r="AA1086" s="7"/>
      <c r="AB1086" s="4"/>
      <c r="AC1086" s="7"/>
      <c r="AD1086" s="7"/>
      <c r="AE1086" s="7"/>
      <c r="AF1086" s="7"/>
      <c r="AG1086" s="7"/>
      <c r="AH1086" s="7"/>
      <c r="AI1086" s="8"/>
      <c r="AJ1086" s="7"/>
      <c r="AK1086" s="7"/>
      <c r="AL1086" s="7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>
        <v>434.00548826071929</v>
      </c>
      <c r="AZ1086" s="4"/>
      <c r="BA1086" s="7"/>
      <c r="BB1086" s="4"/>
      <c r="BC1086" s="4"/>
      <c r="BD1086" s="4"/>
      <c r="BE1086" s="7"/>
      <c r="BF1086" s="4">
        <f>BH1086*(1/(BG1086/100))</f>
        <v>434.00548826071929</v>
      </c>
      <c r="BG1086" s="6">
        <v>42.450537775661466</v>
      </c>
      <c r="BH1086" s="4">
        <v>184.23766374256064</v>
      </c>
      <c r="BI1086" s="4">
        <f>BF1086-BH1086</f>
        <v>249.76782451815865</v>
      </c>
      <c r="BJ1086" s="4"/>
      <c r="BK1086" s="4"/>
      <c r="BL1086" s="6">
        <v>8.116196640641439</v>
      </c>
      <c r="BM1086" s="6"/>
      <c r="BN1086" s="6"/>
      <c r="BO1086" s="6"/>
      <c r="BP1086" s="6"/>
      <c r="BQ1086" s="6"/>
      <c r="BR1086" s="6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7"/>
      <c r="CD1086" s="4"/>
      <c r="CE1086" s="4"/>
      <c r="CF1086" s="7"/>
      <c r="CG1086" s="4"/>
      <c r="CH1086" s="4"/>
      <c r="CI1086" s="4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</row>
    <row r="1087" spans="1:158" x14ac:dyDescent="0.25">
      <c r="A1087" t="s">
        <v>112</v>
      </c>
      <c r="C1087" s="5">
        <v>40166</v>
      </c>
      <c r="D1087" s="4">
        <v>1</v>
      </c>
      <c r="E1087" s="5" t="s">
        <v>167</v>
      </c>
      <c r="F1087" s="4">
        <v>0</v>
      </c>
      <c r="G1087" t="s">
        <v>79</v>
      </c>
      <c r="H1087" s="6">
        <v>7.1</v>
      </c>
      <c r="I1087">
        <v>750</v>
      </c>
      <c r="J1087" s="4">
        <f>1000000/H1087/I1087</f>
        <v>187.79342723004694</v>
      </c>
      <c r="K1087" s="4"/>
      <c r="L1087" s="7"/>
      <c r="M1087" s="7"/>
      <c r="N1087" s="7"/>
      <c r="O1087" s="7"/>
      <c r="P1087" s="7"/>
      <c r="Q1087" s="7"/>
      <c r="R1087" s="7"/>
      <c r="S1087" s="7"/>
      <c r="T1087" s="7"/>
      <c r="U1087" s="4"/>
      <c r="V1087" s="7"/>
      <c r="W1087" s="7"/>
      <c r="X1087" s="7"/>
      <c r="Y1087" s="7"/>
      <c r="Z1087" s="7"/>
      <c r="AA1087" s="7"/>
      <c r="AB1087" s="4"/>
      <c r="AC1087" s="7"/>
      <c r="AD1087" s="7"/>
      <c r="AE1087" s="7"/>
      <c r="AF1087" s="7"/>
      <c r="AG1087" s="7"/>
      <c r="AH1087" s="7"/>
      <c r="AI1087" s="8"/>
      <c r="AJ1087" s="7"/>
      <c r="AK1087" s="7"/>
      <c r="AL1087" s="7"/>
      <c r="AM1087" s="4">
        <v>0</v>
      </c>
      <c r="AN1087" s="4"/>
      <c r="AO1087" s="4"/>
      <c r="AP1087" s="4"/>
      <c r="AQ1087" s="4">
        <v>0</v>
      </c>
      <c r="AR1087" s="4"/>
      <c r="AS1087" s="4"/>
      <c r="AT1087" s="4"/>
      <c r="AU1087" s="4"/>
      <c r="AV1087" s="4"/>
      <c r="AW1087" s="4"/>
      <c r="AX1087" s="4">
        <v>0</v>
      </c>
      <c r="AY1087" s="4">
        <v>0</v>
      </c>
      <c r="AZ1087" s="4"/>
      <c r="BA1087" s="7"/>
      <c r="BB1087" s="4"/>
      <c r="BC1087" s="4"/>
      <c r="BD1087" s="4"/>
      <c r="BE1087" s="7"/>
      <c r="BF1087" s="7"/>
      <c r="BG1087" s="6"/>
      <c r="BH1087" s="4"/>
      <c r="BI1087" s="4"/>
      <c r="BJ1087" s="4"/>
      <c r="BK1087" s="4"/>
      <c r="BL1087" s="6"/>
      <c r="BM1087" s="6"/>
      <c r="BN1087" s="6"/>
      <c r="BO1087" s="6"/>
      <c r="BP1087" s="6"/>
      <c r="BQ1087" s="6"/>
      <c r="BR1087" s="6"/>
      <c r="BS1087" s="4">
        <v>0</v>
      </c>
      <c r="BT1087" s="4">
        <v>0</v>
      </c>
      <c r="BU1087" s="4">
        <v>0</v>
      </c>
      <c r="BV1087" s="4">
        <v>0</v>
      </c>
      <c r="BW1087" s="4"/>
      <c r="BX1087" s="4"/>
      <c r="BY1087" s="4"/>
      <c r="BZ1087" s="4"/>
      <c r="CA1087" s="4">
        <v>0</v>
      </c>
      <c r="CB1087" s="4"/>
      <c r="CC1087" s="7"/>
      <c r="CD1087" s="4"/>
      <c r="CE1087" s="4"/>
      <c r="CF1087" s="7"/>
      <c r="CG1087" s="4"/>
      <c r="CH1087" s="4"/>
      <c r="CI1087" s="4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</row>
    <row r="1088" spans="1:158" x14ac:dyDescent="0.25">
      <c r="A1088" t="s">
        <v>112</v>
      </c>
      <c r="C1088" s="5">
        <v>40189</v>
      </c>
      <c r="D1088" s="4"/>
      <c r="E1088" s="5"/>
      <c r="F1088" s="4">
        <v>23</v>
      </c>
      <c r="G1088" t="s">
        <v>79</v>
      </c>
      <c r="H1088" s="6">
        <v>7.1</v>
      </c>
      <c r="I1088">
        <v>750</v>
      </c>
      <c r="J1088" s="4">
        <f>1000000/H1088/I1088</f>
        <v>187.79342723004694</v>
      </c>
      <c r="K1088" s="4"/>
      <c r="L1088" s="7"/>
      <c r="M1088" s="6">
        <v>5.85</v>
      </c>
      <c r="N1088" s="6"/>
      <c r="O1088" s="6"/>
      <c r="P1088" s="7"/>
      <c r="Q1088" s="7"/>
      <c r="R1088" s="7"/>
      <c r="S1088" s="7"/>
      <c r="T1088" s="7"/>
      <c r="U1088" s="4"/>
      <c r="V1088" s="7"/>
      <c r="W1088" s="7"/>
      <c r="X1088" s="7"/>
      <c r="Y1088" s="7"/>
      <c r="Z1088" s="7"/>
      <c r="AA1088" s="7"/>
      <c r="AB1088" s="4"/>
      <c r="AC1088" s="7">
        <v>0.22522500000000001</v>
      </c>
      <c r="AD1088" s="7"/>
      <c r="AE1088" s="7"/>
      <c r="AF1088" s="7"/>
      <c r="AG1088" s="7"/>
      <c r="AH1088" s="7"/>
      <c r="AI1088" s="8"/>
      <c r="AJ1088" s="7"/>
      <c r="AK1088" s="7"/>
      <c r="AL1088" s="7"/>
      <c r="AM1088" s="4">
        <v>0</v>
      </c>
      <c r="AN1088" s="4"/>
      <c r="AO1088" s="4"/>
      <c r="AP1088" s="4"/>
      <c r="AQ1088" s="4">
        <v>0</v>
      </c>
      <c r="AR1088" s="4"/>
      <c r="AS1088" s="4"/>
      <c r="AT1088" s="4"/>
      <c r="AU1088" s="4"/>
      <c r="AV1088" s="4"/>
      <c r="AW1088" s="4"/>
      <c r="AX1088" s="4">
        <v>0</v>
      </c>
      <c r="AY1088" s="4">
        <v>0</v>
      </c>
      <c r="AZ1088" s="4"/>
      <c r="BA1088" s="7"/>
      <c r="BB1088" s="4"/>
      <c r="BC1088" s="4"/>
      <c r="BD1088" s="4"/>
      <c r="BE1088" s="7"/>
      <c r="BF1088" s="7"/>
      <c r="BG1088" s="6"/>
      <c r="BH1088" s="4"/>
      <c r="BI1088" s="4"/>
      <c r="BJ1088" s="4"/>
      <c r="BK1088" s="4"/>
      <c r="BL1088" s="6"/>
      <c r="BM1088" s="6"/>
      <c r="BN1088" s="6"/>
      <c r="BO1088" s="6"/>
      <c r="BP1088" s="6"/>
      <c r="BQ1088" s="6"/>
      <c r="BR1088" s="6"/>
      <c r="BS1088" s="4">
        <v>0</v>
      </c>
      <c r="BT1088" s="4">
        <v>0</v>
      </c>
      <c r="BU1088" s="4">
        <v>0</v>
      </c>
      <c r="BV1088" s="4">
        <v>0</v>
      </c>
      <c r="BW1088" s="4"/>
      <c r="BX1088" s="4"/>
      <c r="BY1088" s="4"/>
      <c r="BZ1088" s="4"/>
      <c r="CA1088" s="4">
        <v>0</v>
      </c>
      <c r="CB1088" s="4"/>
      <c r="CC1088" s="7"/>
      <c r="CD1088" s="4"/>
      <c r="CE1088" s="4"/>
      <c r="CF1088" s="7"/>
      <c r="CG1088" s="4"/>
      <c r="CH1088" s="4"/>
      <c r="CI1088" s="4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</row>
    <row r="1089" spans="1:158" x14ac:dyDescent="0.25">
      <c r="A1089" t="s">
        <v>112</v>
      </c>
      <c r="C1089" s="5">
        <v>40191</v>
      </c>
      <c r="D1089" s="4">
        <v>4</v>
      </c>
      <c r="E1089" t="s">
        <v>168</v>
      </c>
      <c r="F1089" s="4">
        <v>25</v>
      </c>
      <c r="G1089" t="s">
        <v>79</v>
      </c>
      <c r="H1089" s="6">
        <v>7.1</v>
      </c>
      <c r="I1089">
        <v>750</v>
      </c>
      <c r="J1089" s="4">
        <f>1000000/H1089/I1089</f>
        <v>187.79342723004694</v>
      </c>
      <c r="K1089" s="4"/>
      <c r="L1089" s="7"/>
      <c r="M1089" s="7"/>
      <c r="N1089" s="7"/>
      <c r="O1089" s="7"/>
      <c r="P1089" s="7"/>
      <c r="Q1089" s="7"/>
      <c r="R1089" s="7"/>
      <c r="S1089" s="7"/>
      <c r="T1089" s="7"/>
      <c r="U1089" s="4"/>
      <c r="V1089" s="7"/>
      <c r="W1089" s="7"/>
      <c r="X1089" s="7"/>
      <c r="Y1089" s="7"/>
      <c r="Z1089" s="7"/>
      <c r="AA1089" s="7"/>
      <c r="AB1089" s="4"/>
      <c r="AC1089" s="7"/>
      <c r="AD1089" s="7"/>
      <c r="AE1089" s="7"/>
      <c r="AF1089" s="7"/>
      <c r="AG1089" s="7"/>
      <c r="AH1089" s="7"/>
      <c r="AI1089" s="8"/>
      <c r="AJ1089" s="7"/>
      <c r="AK1089" s="7"/>
      <c r="AL1089" s="7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7"/>
      <c r="BB1089" s="4"/>
      <c r="BC1089" s="4"/>
      <c r="BD1089" s="4"/>
      <c r="BE1089" s="7"/>
      <c r="BF1089" s="7"/>
      <c r="BG1089" s="6"/>
      <c r="BH1089" s="4"/>
      <c r="BI1089" s="4"/>
      <c r="BJ1089" s="4"/>
      <c r="BK1089" s="4"/>
      <c r="BL1089" s="6"/>
      <c r="BM1089" s="6"/>
      <c r="BN1089" s="6"/>
      <c r="BO1089" s="6"/>
      <c r="BP1089" s="6"/>
      <c r="BQ1089" s="6"/>
      <c r="BR1089" s="6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7"/>
      <c r="CD1089" s="4"/>
      <c r="CE1089" s="4"/>
      <c r="CF1089" s="7"/>
      <c r="CG1089" s="4"/>
      <c r="CH1089" s="4"/>
      <c r="CI1089" s="4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</row>
    <row r="1090" spans="1:158" x14ac:dyDescent="0.25">
      <c r="A1090" t="s">
        <v>112</v>
      </c>
      <c r="C1090" s="5">
        <v>40197</v>
      </c>
      <c r="D1090" s="4"/>
      <c r="E1090" s="5"/>
      <c r="F1090" s="4">
        <v>31</v>
      </c>
      <c r="G1090" t="s">
        <v>79</v>
      </c>
      <c r="H1090" s="6">
        <v>7.1</v>
      </c>
      <c r="I1090">
        <v>750</v>
      </c>
      <c r="J1090" s="4">
        <f>1000000/H1090/I1090</f>
        <v>187.79342723004694</v>
      </c>
      <c r="K1090" s="4"/>
      <c r="L1090" s="7"/>
      <c r="M1090" s="6">
        <v>8.6</v>
      </c>
      <c r="N1090" s="6"/>
      <c r="O1090" s="6"/>
      <c r="P1090" s="7"/>
      <c r="Q1090" s="7"/>
      <c r="R1090" s="7"/>
      <c r="S1090" s="7"/>
      <c r="T1090" s="7"/>
      <c r="U1090" s="4"/>
      <c r="V1090" s="7"/>
      <c r="W1090" s="7"/>
      <c r="X1090" s="7"/>
      <c r="Y1090" s="7"/>
      <c r="Z1090" s="7"/>
      <c r="AA1090" s="7"/>
      <c r="AB1090" s="4"/>
      <c r="AC1090" s="7"/>
      <c r="AD1090" s="7"/>
      <c r="AE1090" s="7"/>
      <c r="AF1090" s="7"/>
      <c r="AG1090" s="7"/>
      <c r="AH1090" s="7"/>
      <c r="AI1090" s="8"/>
      <c r="AJ1090" s="7"/>
      <c r="AK1090" s="7"/>
      <c r="AL1090" s="7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7"/>
      <c r="BB1090" s="4"/>
      <c r="BC1090" s="4"/>
      <c r="BD1090" s="4"/>
      <c r="BE1090" s="7"/>
      <c r="BF1090" s="7"/>
      <c r="BG1090" s="6"/>
      <c r="BH1090" s="4"/>
      <c r="BI1090" s="4"/>
      <c r="BJ1090" s="4"/>
      <c r="BK1090" s="4"/>
      <c r="BL1090" s="6"/>
      <c r="BM1090" s="6"/>
      <c r="BN1090" s="6"/>
      <c r="BO1090" s="6"/>
      <c r="BP1090" s="6"/>
      <c r="BQ1090" s="6"/>
      <c r="BR1090" s="6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7"/>
      <c r="CD1090" s="4"/>
      <c r="CE1090" s="4"/>
      <c r="CF1090" s="7"/>
      <c r="CG1090" s="4"/>
      <c r="CH1090" s="4"/>
      <c r="CI1090" s="4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</row>
    <row r="1091" spans="1:158" x14ac:dyDescent="0.25">
      <c r="A1091" t="s">
        <v>112</v>
      </c>
      <c r="C1091" s="5">
        <v>40200</v>
      </c>
      <c r="D1091" s="4"/>
      <c r="E1091" s="5"/>
      <c r="F1091" s="4">
        <v>34</v>
      </c>
      <c r="G1091" t="s">
        <v>79</v>
      </c>
      <c r="H1091" s="6">
        <v>7.1</v>
      </c>
      <c r="I1091">
        <v>750</v>
      </c>
      <c r="J1091" s="4">
        <f>1000000/H1091/I1091</f>
        <v>187.79342723004694</v>
      </c>
      <c r="K1091" s="4"/>
      <c r="L1091" s="7"/>
      <c r="M1091" s="6">
        <v>9.65</v>
      </c>
      <c r="N1091" s="6"/>
      <c r="O1091" s="6"/>
      <c r="P1091" s="7"/>
      <c r="Q1091" s="7"/>
      <c r="R1091" s="7"/>
      <c r="S1091" s="7"/>
      <c r="T1091" s="7"/>
      <c r="U1091" s="4"/>
      <c r="V1091" s="7"/>
      <c r="W1091" s="7"/>
      <c r="X1091" s="7"/>
      <c r="Y1091" s="7"/>
      <c r="Z1091" s="7"/>
      <c r="AA1091" s="7"/>
      <c r="AB1091" s="4"/>
      <c r="AC1091" s="7"/>
      <c r="AD1091" s="7"/>
      <c r="AE1091" s="7"/>
      <c r="AF1091" s="7"/>
      <c r="AG1091" s="7"/>
      <c r="AH1091" s="7"/>
      <c r="AI1091" s="8"/>
      <c r="AJ1091" s="7"/>
      <c r="AK1091" s="7"/>
      <c r="AL1091" s="7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7"/>
      <c r="BB1091" s="4"/>
      <c r="BC1091" s="4"/>
      <c r="BD1091" s="4"/>
      <c r="BE1091" s="7"/>
      <c r="BF1091" s="7"/>
      <c r="BG1091" s="6"/>
      <c r="BH1091" s="4"/>
      <c r="BI1091" s="4"/>
      <c r="BJ1091" s="4"/>
      <c r="BK1091" s="4"/>
      <c r="BL1091" s="6"/>
      <c r="BM1091" s="6"/>
      <c r="BN1091" s="6"/>
      <c r="BO1091" s="6"/>
      <c r="BP1091" s="6"/>
      <c r="BQ1091" s="6"/>
      <c r="BR1091" s="6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7"/>
      <c r="CD1091" s="4"/>
      <c r="CE1091" s="4"/>
      <c r="CF1091" s="7"/>
      <c r="CG1091" s="4"/>
      <c r="CH1091" s="4"/>
      <c r="CI1091" s="4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</row>
    <row r="1092" spans="1:158" x14ac:dyDescent="0.25">
      <c r="A1092" t="s">
        <v>112</v>
      </c>
      <c r="C1092" s="5">
        <v>40203</v>
      </c>
      <c r="D1092" s="4"/>
      <c r="E1092" s="5"/>
      <c r="F1092" s="4">
        <v>37</v>
      </c>
      <c r="G1092" t="s">
        <v>79</v>
      </c>
      <c r="H1092" s="6">
        <v>7.1</v>
      </c>
      <c r="I1092">
        <v>750</v>
      </c>
      <c r="J1092" s="4">
        <f>1000000/H1092/I1092</f>
        <v>187.79342723004694</v>
      </c>
      <c r="K1092" s="4"/>
      <c r="L1092" s="7"/>
      <c r="M1092" s="7"/>
      <c r="N1092" s="7"/>
      <c r="O1092" s="7"/>
      <c r="P1092" s="7"/>
      <c r="Q1092" s="7"/>
      <c r="R1092" s="7"/>
      <c r="S1092" s="7"/>
      <c r="T1092" s="7"/>
      <c r="U1092" s="4">
        <v>42.656295916664561</v>
      </c>
      <c r="V1092" s="7"/>
      <c r="W1092" s="7"/>
      <c r="X1092" s="7"/>
      <c r="Y1092" s="7"/>
      <c r="Z1092" s="7"/>
      <c r="AA1092" s="7"/>
      <c r="AB1092" s="4">
        <v>47.439862551315763</v>
      </c>
      <c r="AC1092" s="7">
        <v>0.81089380860581572</v>
      </c>
      <c r="AD1092" s="7"/>
      <c r="AE1092" s="7"/>
      <c r="AF1092" s="7"/>
      <c r="AG1092" s="7"/>
      <c r="AH1092" s="7"/>
      <c r="AI1092" s="8">
        <f>AC1092/AB1092</f>
        <v>1.7093089334495243E-2</v>
      </c>
      <c r="AJ1092" s="7"/>
      <c r="AK1092" s="7"/>
      <c r="AL1092" s="7"/>
      <c r="AM1092" s="4">
        <v>3.7591097294663647</v>
      </c>
      <c r="AN1092" s="4"/>
      <c r="AO1092" s="4"/>
      <c r="AP1092" s="4"/>
      <c r="AQ1092" s="4">
        <v>0</v>
      </c>
      <c r="AR1092" s="4"/>
      <c r="AS1092" s="4"/>
      <c r="AT1092" s="4"/>
      <c r="AU1092" s="4"/>
      <c r="AV1092" s="4"/>
      <c r="AW1092" s="4"/>
      <c r="AX1092" s="4">
        <v>0</v>
      </c>
      <c r="AY1092" s="4">
        <v>0</v>
      </c>
      <c r="AZ1092" s="4">
        <v>3.7591097294663647</v>
      </c>
      <c r="BA1092" s="7"/>
      <c r="BB1092" s="4"/>
      <c r="BC1092" s="4">
        <f>U1092+AB1092+AZ1092</f>
        <v>93.855268197446691</v>
      </c>
      <c r="BD1092" s="4"/>
      <c r="BE1092" s="7">
        <f>AZ1092/BC1092</f>
        <v>4.005219740631065E-2</v>
      </c>
      <c r="BF1092" s="7"/>
      <c r="BG1092" s="6"/>
      <c r="BH1092" s="4"/>
      <c r="BI1092" s="4"/>
      <c r="BJ1092" s="4"/>
      <c r="BK1092" s="4"/>
      <c r="BL1092" s="6"/>
      <c r="BM1092" s="6"/>
      <c r="BN1092" s="6"/>
      <c r="BO1092" s="6"/>
      <c r="BP1092" s="7">
        <f>U1092/BC1092</f>
        <v>0.45449016060480468</v>
      </c>
      <c r="BQ1092" s="7">
        <f>AB1092/BC1092</f>
        <v>0.50545764198888465</v>
      </c>
      <c r="BR1092" s="7">
        <f>AZ1092/BC1092</f>
        <v>4.005219740631065E-2</v>
      </c>
      <c r="BS1092" s="4">
        <v>118.25954904021827</v>
      </c>
      <c r="BT1092" s="4">
        <v>118.25954904021827</v>
      </c>
      <c r="BU1092" s="4">
        <v>0</v>
      </c>
      <c r="BV1092" s="4">
        <v>0</v>
      </c>
      <c r="BW1092" s="4"/>
      <c r="BX1092" s="4"/>
      <c r="BY1092" s="4"/>
      <c r="BZ1092" s="4"/>
      <c r="CA1092" s="4">
        <v>0</v>
      </c>
      <c r="CB1092" s="4"/>
      <c r="CC1092" s="7"/>
      <c r="CD1092" s="4"/>
      <c r="CE1092" s="4"/>
      <c r="CF1092" s="7"/>
      <c r="CG1092" s="4"/>
      <c r="CH1092" s="4"/>
      <c r="CI1092" s="4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</row>
    <row r="1093" spans="1:158" x14ac:dyDescent="0.25">
      <c r="A1093" t="s">
        <v>112</v>
      </c>
      <c r="C1093" s="5">
        <v>40210</v>
      </c>
      <c r="D1093" s="4"/>
      <c r="E1093" s="5"/>
      <c r="F1093" s="4">
        <v>44</v>
      </c>
      <c r="G1093" t="s">
        <v>79</v>
      </c>
      <c r="H1093" s="6">
        <v>7.1</v>
      </c>
      <c r="I1093">
        <v>750</v>
      </c>
      <c r="J1093" s="4">
        <f>1000000/H1093/I1093</f>
        <v>187.79342723004694</v>
      </c>
      <c r="K1093" s="4"/>
      <c r="L1093" s="7"/>
      <c r="M1093" s="6">
        <v>13.4</v>
      </c>
      <c r="N1093" s="6"/>
      <c r="O1093" s="6"/>
      <c r="P1093" s="7"/>
      <c r="Q1093" s="7"/>
      <c r="R1093" s="7"/>
      <c r="S1093" s="7"/>
      <c r="T1093" s="7"/>
      <c r="U1093" s="4"/>
      <c r="V1093" s="7"/>
      <c r="W1093" s="7"/>
      <c r="X1093" s="7"/>
      <c r="Y1093" s="7"/>
      <c r="Z1093" s="7"/>
      <c r="AA1093" s="7"/>
      <c r="AB1093" s="4"/>
      <c r="AC1093" s="7"/>
      <c r="AD1093" s="7"/>
      <c r="AE1093" s="7"/>
      <c r="AF1093" s="7"/>
      <c r="AG1093" s="7"/>
      <c r="AH1093" s="7"/>
      <c r="AI1093" s="8"/>
      <c r="AJ1093" s="7"/>
      <c r="AK1093" s="7"/>
      <c r="AL1093" s="7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7"/>
      <c r="BB1093" s="4"/>
      <c r="BC1093" s="4"/>
      <c r="BD1093" s="4"/>
      <c r="BE1093" s="7"/>
      <c r="BF1093" s="7"/>
      <c r="BG1093" s="6"/>
      <c r="BH1093" s="4"/>
      <c r="BI1093" s="4"/>
      <c r="BJ1093" s="4"/>
      <c r="BK1093" s="4"/>
      <c r="BL1093" s="6"/>
      <c r="BM1093" s="6"/>
      <c r="BN1093" s="6"/>
      <c r="BO1093" s="6"/>
      <c r="BP1093" s="6"/>
      <c r="BQ1093" s="6"/>
      <c r="BR1093" s="6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7"/>
      <c r="CD1093" s="4"/>
      <c r="CE1093" s="4"/>
      <c r="CF1093" s="7"/>
      <c r="CG1093" s="4"/>
      <c r="CH1093" s="4"/>
      <c r="CI1093" s="4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</row>
    <row r="1094" spans="1:158" x14ac:dyDescent="0.25">
      <c r="A1094" t="s">
        <v>112</v>
      </c>
      <c r="C1094" s="5">
        <v>40217</v>
      </c>
      <c r="D1094" s="4"/>
      <c r="E1094" s="5"/>
      <c r="F1094" s="4">
        <v>51</v>
      </c>
      <c r="G1094" t="s">
        <v>79</v>
      </c>
      <c r="H1094" s="6">
        <v>7.1</v>
      </c>
      <c r="I1094">
        <v>750</v>
      </c>
      <c r="J1094" s="4">
        <f>1000000/H1094/I1094</f>
        <v>187.79342723004694</v>
      </c>
      <c r="K1094" s="4"/>
      <c r="L1094" s="7"/>
      <c r="M1094" s="6">
        <v>16.3</v>
      </c>
      <c r="N1094" s="6"/>
      <c r="O1094" s="6"/>
      <c r="P1094" s="7"/>
      <c r="Q1094" s="7"/>
      <c r="R1094" s="7"/>
      <c r="S1094" s="7"/>
      <c r="T1094" s="7"/>
      <c r="U1094" s="4"/>
      <c r="V1094" s="7"/>
      <c r="W1094" s="7"/>
      <c r="X1094" s="7"/>
      <c r="Y1094" s="7"/>
      <c r="Z1094" s="7"/>
      <c r="AA1094" s="7"/>
      <c r="AB1094" s="4"/>
      <c r="AC1094" s="7"/>
      <c r="AD1094" s="7"/>
      <c r="AE1094" s="7"/>
      <c r="AF1094" s="7"/>
      <c r="AG1094" s="7"/>
      <c r="AH1094" s="7"/>
      <c r="AI1094" s="8"/>
      <c r="AJ1094" s="7"/>
      <c r="AK1094" s="7"/>
      <c r="AL1094" s="7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7"/>
      <c r="BB1094" s="4"/>
      <c r="BC1094" s="4"/>
      <c r="BD1094" s="4"/>
      <c r="BE1094" s="7"/>
      <c r="BF1094" s="7"/>
      <c r="BG1094" s="6"/>
      <c r="BH1094" s="4"/>
      <c r="BI1094" s="4"/>
      <c r="BJ1094" s="4"/>
      <c r="BK1094" s="4"/>
      <c r="BL1094" s="6"/>
      <c r="BM1094" s="6"/>
      <c r="BN1094" s="6"/>
      <c r="BO1094" s="6"/>
      <c r="BP1094" s="6"/>
      <c r="BQ1094" s="6"/>
      <c r="BR1094" s="6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7"/>
      <c r="CD1094" s="4"/>
      <c r="CE1094" s="4"/>
      <c r="CF1094" s="7"/>
      <c r="CG1094" s="4"/>
      <c r="CH1094" s="4"/>
      <c r="CI1094" s="4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</row>
    <row r="1095" spans="1:158" x14ac:dyDescent="0.25">
      <c r="A1095" t="s">
        <v>112</v>
      </c>
      <c r="C1095" s="5">
        <v>40218</v>
      </c>
      <c r="D1095" s="4">
        <v>5</v>
      </c>
      <c r="E1095" t="s">
        <v>164</v>
      </c>
      <c r="F1095" s="4">
        <v>52</v>
      </c>
      <c r="G1095" t="s">
        <v>79</v>
      </c>
      <c r="H1095" s="6">
        <v>7.1</v>
      </c>
      <c r="I1095">
        <v>750</v>
      </c>
      <c r="J1095" s="4">
        <f>1000000/H1095/I1095</f>
        <v>187.79342723004694</v>
      </c>
      <c r="K1095" s="4"/>
      <c r="L1095" s="7"/>
      <c r="M1095" s="7"/>
      <c r="N1095" s="7"/>
      <c r="O1095" s="7"/>
      <c r="P1095" s="7"/>
      <c r="Q1095" s="7"/>
      <c r="R1095" s="7"/>
      <c r="S1095" s="7"/>
      <c r="T1095" s="7"/>
      <c r="U1095" s="4">
        <v>165.35145191446378</v>
      </c>
      <c r="V1095" s="7"/>
      <c r="W1095" s="7"/>
      <c r="X1095" s="7"/>
      <c r="Y1095" s="7"/>
      <c r="Z1095" s="7"/>
      <c r="AA1095" s="7"/>
      <c r="AB1095" s="4">
        <v>111.10093150538953</v>
      </c>
      <c r="AC1095" s="7">
        <v>1.8955286940787583</v>
      </c>
      <c r="AD1095" s="7"/>
      <c r="AE1095" s="7"/>
      <c r="AF1095" s="7"/>
      <c r="AG1095" s="7"/>
      <c r="AH1095" s="7"/>
      <c r="AI1095" s="8">
        <f>AC1095/AB1095</f>
        <v>1.7061321344428206E-2</v>
      </c>
      <c r="AJ1095" s="7"/>
      <c r="AK1095" s="7"/>
      <c r="AL1095" s="7"/>
      <c r="AM1095" s="4">
        <v>8.5342902647604308</v>
      </c>
      <c r="AN1095" s="4"/>
      <c r="AO1095" s="4"/>
      <c r="AP1095" s="4"/>
      <c r="AQ1095" s="4">
        <v>0</v>
      </c>
      <c r="AR1095" s="4"/>
      <c r="AS1095" s="4"/>
      <c r="AT1095" s="4"/>
      <c r="AU1095" s="4"/>
      <c r="AV1095" s="4"/>
      <c r="AW1095" s="4"/>
      <c r="AX1095" s="4">
        <v>0</v>
      </c>
      <c r="AY1095" s="4">
        <v>0</v>
      </c>
      <c r="AZ1095" s="4">
        <v>8.5342902647604308</v>
      </c>
      <c r="BA1095" s="7"/>
      <c r="BB1095" s="4"/>
      <c r="BC1095" s="4">
        <f>U1095+AB1095+AZ1095</f>
        <v>284.98667368461372</v>
      </c>
      <c r="BD1095" s="4"/>
      <c r="BE1095" s="7">
        <f>AZ1095/BC1095</f>
        <v>2.9946278380037786E-2</v>
      </c>
      <c r="BF1095" s="7"/>
      <c r="BG1095" s="6"/>
      <c r="BH1095" s="4"/>
      <c r="BI1095" s="4"/>
      <c r="BJ1095" s="4"/>
      <c r="BK1095" s="4"/>
      <c r="BL1095" s="6"/>
      <c r="BM1095" s="6"/>
      <c r="BN1095" s="6"/>
      <c r="BO1095" s="6"/>
      <c r="BP1095" s="7">
        <f>U1095/BC1095</f>
        <v>0.5802076629641052</v>
      </c>
      <c r="BQ1095" s="7">
        <f>AB1095/BC1095</f>
        <v>0.38984605865585709</v>
      </c>
      <c r="BR1095" s="7">
        <f>AZ1095/BC1095</f>
        <v>2.9946278380037786E-2</v>
      </c>
      <c r="BS1095" s="4">
        <v>163.38943197967674</v>
      </c>
      <c r="BT1095" s="4">
        <v>163.38943197967674</v>
      </c>
      <c r="BU1095" s="4">
        <v>0</v>
      </c>
      <c r="BV1095" s="4">
        <v>0</v>
      </c>
      <c r="BW1095" s="4"/>
      <c r="BX1095" s="4"/>
      <c r="BY1095" s="4"/>
      <c r="BZ1095" s="4"/>
      <c r="CA1095" s="4">
        <v>0</v>
      </c>
      <c r="CB1095" s="4"/>
      <c r="CC1095" s="7"/>
      <c r="CD1095" s="4"/>
      <c r="CE1095" s="4"/>
      <c r="CF1095" s="7"/>
      <c r="CG1095" s="4"/>
      <c r="CH1095" s="4"/>
      <c r="CI1095" s="4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</row>
    <row r="1096" spans="1:158" x14ac:dyDescent="0.25">
      <c r="A1096" t="s">
        <v>112</v>
      </c>
      <c r="C1096" s="5">
        <v>40225</v>
      </c>
      <c r="D1096" s="4"/>
      <c r="E1096" s="5"/>
      <c r="F1096" s="4">
        <v>59</v>
      </c>
      <c r="G1096" t="s">
        <v>79</v>
      </c>
      <c r="H1096" s="6">
        <v>7.1</v>
      </c>
      <c r="I1096">
        <v>750</v>
      </c>
      <c r="J1096" s="4">
        <f>1000000/H1096/I1096</f>
        <v>187.79342723004694</v>
      </c>
      <c r="K1096" s="4"/>
      <c r="L1096" s="7"/>
      <c r="M1096" s="6">
        <v>19</v>
      </c>
      <c r="N1096" s="6"/>
      <c r="O1096" s="6"/>
      <c r="P1096" s="7"/>
      <c r="Q1096" s="7"/>
      <c r="R1096" s="7"/>
      <c r="S1096" s="7"/>
      <c r="T1096" s="7"/>
      <c r="U1096" s="4"/>
      <c r="V1096" s="7"/>
      <c r="W1096" s="7"/>
      <c r="X1096" s="7"/>
      <c r="Y1096" s="7"/>
      <c r="Z1096" s="7"/>
      <c r="AA1096" s="7"/>
      <c r="AB1096" s="4"/>
      <c r="AC1096" s="7"/>
      <c r="AD1096" s="7"/>
      <c r="AE1096" s="7"/>
      <c r="AF1096" s="7"/>
      <c r="AG1096" s="7"/>
      <c r="AH1096" s="7"/>
      <c r="AI1096" s="8"/>
      <c r="AJ1096" s="7"/>
      <c r="AK1096" s="7"/>
      <c r="AL1096" s="7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7"/>
      <c r="BB1096" s="4"/>
      <c r="BC1096" s="4"/>
      <c r="BD1096" s="4"/>
      <c r="BE1096" s="7"/>
      <c r="BF1096" s="7"/>
      <c r="BG1096" s="6"/>
      <c r="BH1096" s="4"/>
      <c r="BI1096" s="4"/>
      <c r="BJ1096" s="4"/>
      <c r="BK1096" s="4"/>
      <c r="BL1096" s="6"/>
      <c r="BM1096" s="6"/>
      <c r="BN1096" s="6"/>
      <c r="BO1096" s="6"/>
      <c r="BP1096" s="6"/>
      <c r="BQ1096" s="6"/>
      <c r="BR1096" s="6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7"/>
      <c r="CD1096" s="4"/>
      <c r="CE1096" s="4"/>
      <c r="CF1096" s="7"/>
      <c r="CG1096" s="4"/>
      <c r="CH1096" s="4"/>
      <c r="CI1096" s="4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</row>
    <row r="1097" spans="1:158" x14ac:dyDescent="0.25">
      <c r="A1097" t="s">
        <v>112</v>
      </c>
      <c r="C1097" s="5">
        <v>40231</v>
      </c>
      <c r="D1097" s="4"/>
      <c r="E1097" s="5"/>
      <c r="F1097" s="4">
        <v>65</v>
      </c>
      <c r="G1097" t="s">
        <v>79</v>
      </c>
      <c r="H1097" s="6">
        <v>7.1</v>
      </c>
      <c r="I1097">
        <v>750</v>
      </c>
      <c r="J1097" s="4">
        <f>1000000/H1097/I1097</f>
        <v>187.79342723004694</v>
      </c>
      <c r="K1097" s="4"/>
      <c r="L1097" s="7"/>
      <c r="M1097" s="7"/>
      <c r="N1097" s="7"/>
      <c r="O1097" s="7"/>
      <c r="P1097" s="7"/>
      <c r="Q1097" s="7"/>
      <c r="R1097" s="7"/>
      <c r="S1097" s="7"/>
      <c r="T1097" s="7"/>
      <c r="U1097" s="4">
        <v>355.55385782302722</v>
      </c>
      <c r="V1097" s="7"/>
      <c r="W1097" s="7"/>
      <c r="X1097" s="7"/>
      <c r="Y1097" s="7"/>
      <c r="Z1097" s="7"/>
      <c r="AA1097" s="7"/>
      <c r="AB1097" s="4">
        <v>236.37036064272306</v>
      </c>
      <c r="AC1097" s="7">
        <v>3.3990516549666951</v>
      </c>
      <c r="AD1097" s="7"/>
      <c r="AE1097" s="7"/>
      <c r="AF1097" s="7"/>
      <c r="AG1097" s="7"/>
      <c r="AH1097" s="7"/>
      <c r="AI1097" s="8">
        <f>AC1097/AB1097</f>
        <v>1.4380194055313081E-2</v>
      </c>
      <c r="AJ1097" s="7"/>
      <c r="AK1097" s="7"/>
      <c r="AL1097" s="7"/>
      <c r="AM1097" s="4">
        <v>15.4124862185095</v>
      </c>
      <c r="AN1097" s="4"/>
      <c r="AO1097" s="4"/>
      <c r="AP1097" s="4"/>
      <c r="AQ1097" s="4">
        <v>15.527277066268459</v>
      </c>
      <c r="AR1097" s="4"/>
      <c r="AS1097" s="4"/>
      <c r="AT1097" s="4"/>
      <c r="AU1097" s="4"/>
      <c r="AV1097" s="4"/>
      <c r="AW1097" s="4"/>
      <c r="AX1097" s="4">
        <v>0</v>
      </c>
      <c r="AY1097" s="4">
        <v>0</v>
      </c>
      <c r="AZ1097" s="4">
        <v>30.93976328477796</v>
      </c>
      <c r="BA1097" s="7"/>
      <c r="BB1097" s="4"/>
      <c r="BC1097" s="4">
        <f>U1097+AB1097+AZ1097</f>
        <v>622.8639817505283</v>
      </c>
      <c r="BD1097" s="4"/>
      <c r="BE1097" s="7">
        <f>AZ1097/BC1097</f>
        <v>4.9673386471671216E-2</v>
      </c>
      <c r="BF1097" s="7"/>
      <c r="BG1097" s="6"/>
      <c r="BH1097" s="4"/>
      <c r="BI1097" s="4"/>
      <c r="BJ1097" s="4"/>
      <c r="BK1097" s="4"/>
      <c r="BL1097" s="6"/>
      <c r="BM1097" s="6"/>
      <c r="BN1097" s="6"/>
      <c r="BO1097" s="6"/>
      <c r="BP1097" s="7">
        <f>U1097/BC1097</f>
        <v>0.57083708199623417</v>
      </c>
      <c r="BQ1097" s="7">
        <f>AB1097/BC1097</f>
        <v>0.37948953153209453</v>
      </c>
      <c r="BR1097" s="7">
        <f>AZ1097/BC1097</f>
        <v>4.9673386471671216E-2</v>
      </c>
      <c r="BS1097" s="4">
        <v>247.12165365402169</v>
      </c>
      <c r="BT1097" s="4">
        <v>240.10077319626436</v>
      </c>
      <c r="BU1097" s="4">
        <v>7.0208804577573254</v>
      </c>
      <c r="BV1097" s="4">
        <v>0</v>
      </c>
      <c r="BW1097" s="4"/>
      <c r="BX1097" s="4"/>
      <c r="BY1097" s="4"/>
      <c r="BZ1097" s="4"/>
      <c r="CA1097" s="4">
        <v>0</v>
      </c>
      <c r="CB1097" s="4"/>
      <c r="CC1097" s="7"/>
      <c r="CD1097" s="4"/>
      <c r="CE1097" s="4"/>
      <c r="CF1097" s="7"/>
      <c r="CG1097" s="4"/>
      <c r="CH1097" s="4"/>
      <c r="CI1097" s="4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</row>
    <row r="1098" spans="1:158" x14ac:dyDescent="0.25">
      <c r="A1098" t="s">
        <v>112</v>
      </c>
      <c r="C1098" s="5">
        <v>40233</v>
      </c>
      <c r="D1098" s="4"/>
      <c r="E1098" s="5"/>
      <c r="F1098" s="4">
        <v>67</v>
      </c>
      <c r="G1098" t="s">
        <v>79</v>
      </c>
      <c r="H1098" s="6">
        <v>7.1</v>
      </c>
      <c r="I1098">
        <v>750</v>
      </c>
      <c r="J1098" s="4">
        <f>1000000/H1098/I1098</f>
        <v>187.79342723004694</v>
      </c>
      <c r="K1098" s="4"/>
      <c r="L1098" s="7"/>
      <c r="M1098" s="6">
        <v>20.45</v>
      </c>
      <c r="N1098" s="6"/>
      <c r="O1098" s="6"/>
      <c r="P1098" s="7"/>
      <c r="Q1098" s="7"/>
      <c r="R1098" s="7"/>
      <c r="S1098" s="7"/>
      <c r="T1098" s="7"/>
      <c r="U1098" s="4"/>
      <c r="V1098" s="7"/>
      <c r="W1098" s="7"/>
      <c r="X1098" s="7"/>
      <c r="Y1098" s="7"/>
      <c r="Z1098" s="7"/>
      <c r="AA1098" s="7"/>
      <c r="AB1098" s="4"/>
      <c r="AC1098" s="7"/>
      <c r="AD1098" s="7"/>
      <c r="AE1098" s="7"/>
      <c r="AF1098" s="7"/>
      <c r="AG1098" s="7"/>
      <c r="AH1098" s="7"/>
      <c r="AI1098" s="8"/>
      <c r="AJ1098" s="7"/>
      <c r="AK1098" s="7"/>
      <c r="AL1098" s="7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7"/>
      <c r="BB1098" s="4"/>
      <c r="BC1098" s="4"/>
      <c r="BD1098" s="4"/>
      <c r="BE1098" s="7"/>
      <c r="BF1098" s="7"/>
      <c r="BG1098" s="6"/>
      <c r="BH1098" s="4"/>
      <c r="BI1098" s="4"/>
      <c r="BJ1098" s="4"/>
      <c r="BK1098" s="4"/>
      <c r="BL1098" s="6"/>
      <c r="BM1098" s="6"/>
      <c r="BN1098" s="6"/>
      <c r="BO1098" s="6"/>
      <c r="BP1098" s="6"/>
      <c r="BQ1098" s="6"/>
      <c r="BR1098" s="6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7"/>
      <c r="CD1098" s="4"/>
      <c r="CE1098" s="4"/>
      <c r="CF1098" s="7"/>
      <c r="CG1098" s="4"/>
      <c r="CH1098" s="4"/>
      <c r="CI1098" s="4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</row>
    <row r="1099" spans="1:158" x14ac:dyDescent="0.25">
      <c r="A1099" t="s">
        <v>112</v>
      </c>
      <c r="C1099" s="5">
        <v>40240</v>
      </c>
      <c r="D1099" s="4"/>
      <c r="E1099" s="5"/>
      <c r="F1099" s="4">
        <v>74</v>
      </c>
      <c r="G1099" t="s">
        <v>79</v>
      </c>
      <c r="H1099" s="6">
        <v>7.1</v>
      </c>
      <c r="I1099">
        <v>750</v>
      </c>
      <c r="J1099" s="4">
        <f>1000000/H1099/I1099</f>
        <v>187.79342723004694</v>
      </c>
      <c r="K1099" s="4"/>
      <c r="L1099" s="7"/>
      <c r="M1099" s="6">
        <v>23.55</v>
      </c>
      <c r="N1099" s="6"/>
      <c r="O1099" s="6"/>
      <c r="P1099" s="7"/>
      <c r="Q1099" s="7"/>
      <c r="R1099" s="7"/>
      <c r="S1099" s="7"/>
      <c r="T1099" s="7"/>
      <c r="U1099" s="4"/>
      <c r="V1099" s="7"/>
      <c r="W1099" s="7"/>
      <c r="X1099" s="7"/>
      <c r="Y1099" s="7"/>
      <c r="Z1099" s="7"/>
      <c r="AA1099" s="7"/>
      <c r="AB1099" s="4"/>
      <c r="AC1099" s="7"/>
      <c r="AD1099" s="7"/>
      <c r="AE1099" s="7"/>
      <c r="AF1099" s="7"/>
      <c r="AG1099" s="7"/>
      <c r="AH1099" s="7"/>
      <c r="AI1099" s="8"/>
      <c r="AJ1099" s="7"/>
      <c r="AK1099" s="7"/>
      <c r="AL1099" s="7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7"/>
      <c r="BB1099" s="4"/>
      <c r="BC1099" s="4"/>
      <c r="BD1099" s="4"/>
      <c r="BE1099" s="7"/>
      <c r="BF1099" s="7"/>
      <c r="BG1099" s="6"/>
      <c r="BH1099" s="4"/>
      <c r="BI1099" s="4"/>
      <c r="BJ1099" s="4"/>
      <c r="BK1099" s="4"/>
      <c r="BL1099" s="6"/>
      <c r="BM1099" s="6"/>
      <c r="BN1099" s="6"/>
      <c r="BO1099" s="6"/>
      <c r="BP1099" s="6"/>
      <c r="BQ1099" s="6"/>
      <c r="BR1099" s="6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7"/>
      <c r="CD1099" s="4"/>
      <c r="CE1099" s="4"/>
      <c r="CF1099" s="7"/>
      <c r="CG1099" s="4"/>
      <c r="CH1099" s="4"/>
      <c r="CI1099" s="4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</row>
    <row r="1100" spans="1:158" x14ac:dyDescent="0.25">
      <c r="A1100" t="s">
        <v>112</v>
      </c>
      <c r="C1100" s="5">
        <v>40241</v>
      </c>
      <c r="D1100" s="4">
        <v>6</v>
      </c>
      <c r="E1100" s="5" t="s">
        <v>183</v>
      </c>
      <c r="F1100" s="4">
        <v>75</v>
      </c>
      <c r="G1100" t="s">
        <v>79</v>
      </c>
      <c r="H1100" s="6">
        <v>7.1</v>
      </c>
      <c r="I1100">
        <v>750</v>
      </c>
      <c r="J1100" s="4">
        <f>1000000/H1100/I1100</f>
        <v>187.79342723004694</v>
      </c>
      <c r="K1100" s="4"/>
      <c r="L1100" s="7"/>
      <c r="M1100" s="7"/>
      <c r="N1100" s="7"/>
      <c r="O1100" s="7"/>
      <c r="P1100" s="7"/>
      <c r="Q1100" s="7"/>
      <c r="R1100" s="7"/>
      <c r="S1100" s="7"/>
      <c r="T1100" s="7"/>
      <c r="U1100" s="4"/>
      <c r="V1100" s="7"/>
      <c r="W1100" s="7"/>
      <c r="X1100" s="7"/>
      <c r="Y1100" s="7"/>
      <c r="Z1100" s="7"/>
      <c r="AA1100" s="7"/>
      <c r="AB1100" s="4"/>
      <c r="AC1100" s="7"/>
      <c r="AD1100" s="7"/>
      <c r="AE1100" s="7"/>
      <c r="AF1100" s="7"/>
      <c r="AG1100" s="7"/>
      <c r="AH1100" s="7"/>
      <c r="AI1100" s="8"/>
      <c r="AJ1100" s="7"/>
      <c r="AK1100" s="7"/>
      <c r="AL1100" s="7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7"/>
      <c r="BB1100" s="4"/>
      <c r="BC1100" s="4"/>
      <c r="BD1100" s="4"/>
      <c r="BE1100" s="7"/>
      <c r="BF1100" s="7"/>
      <c r="BG1100" s="6"/>
      <c r="BH1100" s="4"/>
      <c r="BI1100" s="4"/>
      <c r="BJ1100" s="4"/>
      <c r="BK1100" s="4"/>
      <c r="BL1100" s="6"/>
      <c r="BM1100" s="6"/>
      <c r="BN1100" s="6"/>
      <c r="BO1100" s="6"/>
      <c r="BP1100" s="6"/>
      <c r="BQ1100" s="6"/>
      <c r="BR1100" s="6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7"/>
      <c r="CD1100" s="4"/>
      <c r="CE1100" s="4"/>
      <c r="CF1100" s="7"/>
      <c r="CG1100" s="4"/>
      <c r="CH1100" s="4"/>
      <c r="CI1100" s="4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</row>
    <row r="1101" spans="1:158" x14ac:dyDescent="0.25">
      <c r="A1101" t="s">
        <v>112</v>
      </c>
      <c r="C1101" s="5">
        <v>40245</v>
      </c>
      <c r="D1101" s="4"/>
      <c r="E1101" s="5"/>
      <c r="F1101" s="4">
        <v>79</v>
      </c>
      <c r="G1101" t="s">
        <v>79</v>
      </c>
      <c r="H1101" s="6">
        <v>7.1</v>
      </c>
      <c r="I1101">
        <v>750</v>
      </c>
      <c r="J1101" s="4">
        <f>1000000/H1101/I1101</f>
        <v>187.79342723004694</v>
      </c>
      <c r="K1101" s="4"/>
      <c r="L1101" s="7"/>
      <c r="M1101" s="6">
        <v>24.7</v>
      </c>
      <c r="N1101" s="6"/>
      <c r="O1101" s="6"/>
      <c r="P1101" s="7"/>
      <c r="Q1101" s="7"/>
      <c r="R1101" s="7"/>
      <c r="S1101" s="7"/>
      <c r="T1101" s="7"/>
      <c r="U1101" s="4">
        <v>413.74497637268104</v>
      </c>
      <c r="V1101" s="7"/>
      <c r="W1101" s="7"/>
      <c r="X1101" s="7"/>
      <c r="Y1101" s="7"/>
      <c r="Z1101" s="7"/>
      <c r="AA1101" s="7"/>
      <c r="AB1101" s="4">
        <v>215.25274511245962</v>
      </c>
      <c r="AC1101" s="7">
        <v>3.388726423395676</v>
      </c>
      <c r="AD1101" s="7"/>
      <c r="AE1101" s="7"/>
      <c r="AF1101" s="7"/>
      <c r="AG1101" s="7"/>
      <c r="AH1101" s="7"/>
      <c r="AI1101" s="8">
        <f>AC1101/AB1101</f>
        <v>1.5743011414907731E-2</v>
      </c>
      <c r="AJ1101" s="7"/>
      <c r="AK1101" s="7"/>
      <c r="AL1101" s="7"/>
      <c r="AM1101" s="4">
        <v>10.714054271240585</v>
      </c>
      <c r="AN1101" s="4"/>
      <c r="AO1101" s="4"/>
      <c r="AP1101" s="4"/>
      <c r="AQ1101" s="4">
        <v>56.508896925172238</v>
      </c>
      <c r="AR1101" s="4"/>
      <c r="AS1101" s="4"/>
      <c r="AT1101" s="4"/>
      <c r="AU1101" s="4"/>
      <c r="AV1101" s="4"/>
      <c r="AW1101" s="4"/>
      <c r="AX1101" s="4">
        <v>0</v>
      </c>
      <c r="AY1101" s="4">
        <v>0</v>
      </c>
      <c r="AZ1101" s="4">
        <v>67.222951196412822</v>
      </c>
      <c r="BA1101" s="7"/>
      <c r="BB1101" s="4"/>
      <c r="BC1101" s="4">
        <f>U1101+AB1101+AZ1101</f>
        <v>696.22067268155354</v>
      </c>
      <c r="BD1101" s="4"/>
      <c r="BE1101" s="7">
        <f>AZ1101/BC1101</f>
        <v>9.6554086705724879E-2</v>
      </c>
      <c r="BF1101" s="7"/>
      <c r="BG1101" s="6"/>
      <c r="BH1101" s="4"/>
      <c r="BI1101" s="4"/>
      <c r="BJ1101" s="4"/>
      <c r="BK1101" s="4"/>
      <c r="BL1101" s="6"/>
      <c r="BM1101" s="6"/>
      <c r="BN1101" s="6"/>
      <c r="BO1101" s="6"/>
      <c r="BP1101" s="7">
        <f>U1101/BC1101</f>
        <v>0.59427275375077104</v>
      </c>
      <c r="BQ1101" s="7">
        <f>AB1101/BC1101</f>
        <v>0.30917315954350399</v>
      </c>
      <c r="BR1101" s="7">
        <f>AZ1101/BC1101</f>
        <v>9.6554086705724879E-2</v>
      </c>
      <c r="BS1101" s="4">
        <v>150.22467985398737</v>
      </c>
      <c r="BT1101" s="4">
        <v>103.59385214276038</v>
      </c>
      <c r="BU1101" s="4">
        <v>46.630827711226985</v>
      </c>
      <c r="BV1101" s="4">
        <v>0</v>
      </c>
      <c r="BW1101" s="4"/>
      <c r="BX1101" s="4"/>
      <c r="BY1101" s="4"/>
      <c r="BZ1101" s="4"/>
      <c r="CA1101" s="4">
        <v>0</v>
      </c>
      <c r="CB1101" s="4"/>
      <c r="CC1101" s="7"/>
      <c r="CD1101" s="4"/>
      <c r="CE1101" s="4"/>
      <c r="CF1101" s="7"/>
      <c r="CG1101" s="4"/>
      <c r="CH1101" s="4"/>
      <c r="CI1101" s="4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</row>
    <row r="1102" spans="1:158" x14ac:dyDescent="0.25">
      <c r="A1102" t="s">
        <v>112</v>
      </c>
      <c r="C1102" s="5">
        <v>40252</v>
      </c>
      <c r="D1102" s="4"/>
      <c r="E1102" s="5"/>
      <c r="F1102" s="4">
        <v>86</v>
      </c>
      <c r="G1102" t="s">
        <v>79</v>
      </c>
      <c r="H1102" s="6">
        <v>7.1</v>
      </c>
      <c r="I1102">
        <v>750</v>
      </c>
      <c r="J1102" s="4">
        <f>1000000/H1102/I1102</f>
        <v>187.79342723004694</v>
      </c>
      <c r="K1102" s="4"/>
      <c r="L1102" s="7"/>
      <c r="M1102" s="6">
        <v>25.8</v>
      </c>
      <c r="N1102" s="6"/>
      <c r="O1102" s="6"/>
      <c r="P1102" s="7"/>
      <c r="Q1102" s="7"/>
      <c r="R1102" s="7"/>
      <c r="S1102" s="7"/>
      <c r="T1102" s="7"/>
      <c r="U1102" s="4"/>
      <c r="V1102" s="7"/>
      <c r="W1102" s="7"/>
      <c r="X1102" s="7"/>
      <c r="Y1102" s="7"/>
      <c r="Z1102" s="7"/>
      <c r="AA1102" s="7"/>
      <c r="AB1102" s="4"/>
      <c r="AC1102" s="7"/>
      <c r="AD1102" s="7"/>
      <c r="AE1102" s="7"/>
      <c r="AF1102" s="7"/>
      <c r="AG1102" s="7"/>
      <c r="AH1102" s="7"/>
      <c r="AI1102" s="8"/>
      <c r="AJ1102" s="7"/>
      <c r="AK1102" s="7"/>
      <c r="AL1102" s="7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7"/>
      <c r="BB1102" s="4"/>
      <c r="BC1102" s="4"/>
      <c r="BD1102" s="4"/>
      <c r="BE1102" s="7"/>
      <c r="BF1102" s="7"/>
      <c r="BG1102" s="6"/>
      <c r="BH1102" s="4"/>
      <c r="BI1102" s="4"/>
      <c r="BJ1102" s="4"/>
      <c r="BK1102" s="4"/>
      <c r="BL1102" s="6"/>
      <c r="BM1102" s="6"/>
      <c r="BN1102" s="6"/>
      <c r="BO1102" s="6"/>
      <c r="BP1102" s="6"/>
      <c r="BQ1102" s="6"/>
      <c r="BR1102" s="6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7"/>
      <c r="CD1102" s="4"/>
      <c r="CE1102" s="4"/>
      <c r="CF1102" s="7"/>
      <c r="CG1102" s="4"/>
      <c r="CH1102" s="4"/>
      <c r="CI1102" s="4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</row>
    <row r="1103" spans="1:158" x14ac:dyDescent="0.25">
      <c r="A1103" t="s">
        <v>112</v>
      </c>
      <c r="C1103" s="5">
        <v>40259</v>
      </c>
      <c r="D1103" s="4"/>
      <c r="E1103" s="5"/>
      <c r="F1103" s="4">
        <v>93</v>
      </c>
      <c r="G1103" t="s">
        <v>79</v>
      </c>
      <c r="H1103" s="6">
        <v>7.1</v>
      </c>
      <c r="I1103">
        <v>750</v>
      </c>
      <c r="J1103" s="4">
        <f>1000000/H1103/I1103</f>
        <v>187.79342723004694</v>
      </c>
      <c r="K1103" s="4"/>
      <c r="L1103" s="7"/>
      <c r="M1103" s="7"/>
      <c r="N1103" s="7"/>
      <c r="O1103" s="7"/>
      <c r="P1103" s="7"/>
      <c r="Q1103" s="7"/>
      <c r="R1103" s="7"/>
      <c r="S1103" s="7"/>
      <c r="T1103" s="7"/>
      <c r="U1103" s="4"/>
      <c r="V1103" s="7"/>
      <c r="W1103" s="7"/>
      <c r="X1103" s="7"/>
      <c r="Y1103" s="7"/>
      <c r="Z1103" s="7"/>
      <c r="AA1103" s="7"/>
      <c r="AB1103" s="4"/>
      <c r="AC1103" s="7"/>
      <c r="AD1103" s="7"/>
      <c r="AE1103" s="7"/>
      <c r="AF1103" s="7"/>
      <c r="AG1103" s="7"/>
      <c r="AH1103" s="7"/>
      <c r="AI1103" s="8"/>
      <c r="AJ1103" s="7"/>
      <c r="AK1103" s="7"/>
      <c r="AL1103" s="7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7"/>
      <c r="BB1103" s="4"/>
      <c r="BC1103" s="4"/>
      <c r="BD1103" s="4"/>
      <c r="BE1103" s="7"/>
      <c r="BF1103" s="7"/>
      <c r="BG1103" s="6"/>
      <c r="BH1103" s="4"/>
      <c r="BI1103" s="4"/>
      <c r="BJ1103" s="4"/>
      <c r="BK1103" s="4"/>
      <c r="BL1103" s="6"/>
      <c r="BM1103" s="6"/>
      <c r="BN1103" s="6"/>
      <c r="BO1103" s="6"/>
      <c r="BP1103" s="6"/>
      <c r="BQ1103" s="6"/>
      <c r="BR1103" s="6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7"/>
      <c r="CD1103" s="4"/>
      <c r="CE1103" s="4"/>
      <c r="CF1103" s="7"/>
      <c r="CG1103" s="4"/>
      <c r="CH1103" s="4"/>
      <c r="CI1103" s="4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</row>
    <row r="1104" spans="1:158" x14ac:dyDescent="0.25">
      <c r="A1104" t="s">
        <v>112</v>
      </c>
      <c r="C1104" s="5">
        <v>40260</v>
      </c>
      <c r="D1104" s="4"/>
      <c r="E1104" s="5"/>
      <c r="F1104" s="4">
        <v>94</v>
      </c>
      <c r="G1104" t="s">
        <v>79</v>
      </c>
      <c r="H1104" s="6">
        <v>7.1</v>
      </c>
      <c r="I1104">
        <v>750</v>
      </c>
      <c r="J1104" s="4">
        <f>1000000/H1104/I1104</f>
        <v>187.79342723004694</v>
      </c>
      <c r="K1104" s="4"/>
      <c r="L1104" s="7"/>
      <c r="M1104" s="7"/>
      <c r="N1104" s="7"/>
      <c r="O1104" s="7"/>
      <c r="P1104" s="7"/>
      <c r="Q1104" s="7"/>
      <c r="R1104" s="7"/>
      <c r="S1104" s="7"/>
      <c r="T1104" s="7"/>
      <c r="U1104" s="4">
        <v>484.7586405114306</v>
      </c>
      <c r="V1104" s="7"/>
      <c r="W1104" s="7"/>
      <c r="X1104" s="7"/>
      <c r="Y1104" s="7"/>
      <c r="Z1104" s="7"/>
      <c r="AA1104" s="7"/>
      <c r="AB1104" s="4">
        <v>224.36368213656834</v>
      </c>
      <c r="AC1104" s="7">
        <v>3.5379231882134352</v>
      </c>
      <c r="AD1104" s="7"/>
      <c r="AE1104" s="7"/>
      <c r="AF1104" s="7"/>
      <c r="AG1104" s="7"/>
      <c r="AH1104" s="7"/>
      <c r="AI1104" s="8">
        <f>AC1104/AB1104</f>
        <v>1.5768698189129959E-2</v>
      </c>
      <c r="AJ1104" s="7"/>
      <c r="AK1104" s="7"/>
      <c r="AL1104" s="7"/>
      <c r="AM1104" s="4">
        <v>9.6327279166869104</v>
      </c>
      <c r="AN1104" s="4"/>
      <c r="AO1104" s="4"/>
      <c r="AP1104" s="4"/>
      <c r="AQ1104" s="4">
        <v>194.39337891051156</v>
      </c>
      <c r="AR1104" s="4"/>
      <c r="AS1104" s="4"/>
      <c r="AT1104" s="4"/>
      <c r="AU1104" s="4"/>
      <c r="AV1104" s="4"/>
      <c r="AW1104" s="4"/>
      <c r="AX1104" s="4">
        <v>0</v>
      </c>
      <c r="AY1104" s="4">
        <v>0</v>
      </c>
      <c r="AZ1104" s="4">
        <v>204.02610682719848</v>
      </c>
      <c r="BA1104" s="7"/>
      <c r="BB1104" s="4"/>
      <c r="BC1104" s="4">
        <f>U1104+AB1104+AZ1104</f>
        <v>913.14842947519742</v>
      </c>
      <c r="BD1104" s="4"/>
      <c r="BE1104" s="7">
        <f>AZ1104/BC1104</f>
        <v>0.22343148193821666</v>
      </c>
      <c r="BF1104" s="7"/>
      <c r="BG1104" s="6"/>
      <c r="BH1104" s="4"/>
      <c r="BI1104" s="4"/>
      <c r="BJ1104" s="4"/>
      <c r="BK1104" s="4"/>
      <c r="BL1104" s="6"/>
      <c r="BM1104" s="6"/>
      <c r="BN1104" s="6"/>
      <c r="BO1104" s="6"/>
      <c r="BP1104" s="7">
        <f>U1104/BC1104</f>
        <v>0.5308651089615628</v>
      </c>
      <c r="BQ1104" s="7">
        <f>AB1104/BC1104</f>
        <v>0.24570340910022057</v>
      </c>
      <c r="BR1104" s="7">
        <f>AZ1104/BC1104</f>
        <v>0.22343148193821666</v>
      </c>
      <c r="BS1104" s="4">
        <v>154.67899440212148</v>
      </c>
      <c r="BT1104" s="4">
        <v>87.769606079030538</v>
      </c>
      <c r="BU1104" s="4">
        <v>66.909388323090951</v>
      </c>
      <c r="BV1104" s="4">
        <v>0</v>
      </c>
      <c r="BW1104" s="4"/>
      <c r="BX1104" s="4"/>
      <c r="BY1104" s="4"/>
      <c r="BZ1104" s="4"/>
      <c r="CA1104" s="4">
        <v>0</v>
      </c>
      <c r="CB1104" s="4"/>
      <c r="CC1104" s="7"/>
      <c r="CD1104" s="4"/>
      <c r="CE1104" s="4"/>
      <c r="CF1104" s="7"/>
      <c r="CG1104" s="4"/>
      <c r="CH1104" s="4"/>
      <c r="CI1104" s="4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</row>
    <row r="1105" spans="1:158" x14ac:dyDescent="0.25">
      <c r="A1105" t="s">
        <v>112</v>
      </c>
      <c r="C1105" s="5">
        <v>40267</v>
      </c>
      <c r="D1105" s="4"/>
      <c r="E1105" s="5"/>
      <c r="F1105" s="4">
        <v>101</v>
      </c>
      <c r="G1105" t="s">
        <v>79</v>
      </c>
      <c r="H1105" s="6">
        <v>7.1</v>
      </c>
      <c r="I1105">
        <v>750</v>
      </c>
      <c r="J1105" s="4">
        <f>1000000/H1105/I1105</f>
        <v>187.79342723004694</v>
      </c>
      <c r="K1105" s="4"/>
      <c r="L1105" s="7"/>
      <c r="M1105" s="6">
        <v>26.25</v>
      </c>
      <c r="N1105" s="6"/>
      <c r="O1105" s="6"/>
      <c r="P1105" s="7"/>
      <c r="Q1105" s="7"/>
      <c r="R1105" s="7"/>
      <c r="S1105" s="7"/>
      <c r="T1105" s="7"/>
      <c r="U1105" s="4"/>
      <c r="V1105" s="7"/>
      <c r="W1105" s="7"/>
      <c r="X1105" s="7"/>
      <c r="Y1105" s="7"/>
      <c r="Z1105" s="7"/>
      <c r="AA1105" s="7"/>
      <c r="AB1105" s="4"/>
      <c r="AC1105" s="7"/>
      <c r="AD1105" s="7"/>
      <c r="AE1105" s="7"/>
      <c r="AF1105" s="7"/>
      <c r="AG1105" s="7"/>
      <c r="AH1105" s="7"/>
      <c r="AI1105" s="8"/>
      <c r="AJ1105" s="7"/>
      <c r="AK1105" s="7"/>
      <c r="AL1105" s="7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7"/>
      <c r="BB1105" s="4"/>
      <c r="BC1105" s="4"/>
      <c r="BD1105" s="4"/>
      <c r="BE1105" s="7"/>
      <c r="BF1105" s="7"/>
      <c r="BG1105" s="6"/>
      <c r="BH1105" s="4"/>
      <c r="BI1105" s="4"/>
      <c r="BJ1105" s="4"/>
      <c r="BK1105" s="4"/>
      <c r="BL1105" s="6"/>
      <c r="BM1105" s="6"/>
      <c r="BN1105" s="6"/>
      <c r="BO1105" s="6"/>
      <c r="BP1105" s="6"/>
      <c r="BQ1105" s="6"/>
      <c r="BR1105" s="6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7"/>
      <c r="CD1105" s="4"/>
      <c r="CE1105" s="4"/>
      <c r="CF1105" s="7"/>
      <c r="CG1105" s="4"/>
      <c r="CH1105" s="4"/>
      <c r="CI1105" s="4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</row>
    <row r="1106" spans="1:158" x14ac:dyDescent="0.25">
      <c r="A1106" t="s">
        <v>112</v>
      </c>
      <c r="C1106" s="5">
        <v>40273</v>
      </c>
      <c r="D1106" s="4">
        <v>7</v>
      </c>
      <c r="E1106" t="s">
        <v>166</v>
      </c>
      <c r="F1106" s="4">
        <v>107</v>
      </c>
      <c r="G1106" t="s">
        <v>79</v>
      </c>
      <c r="H1106" s="6">
        <v>7.1</v>
      </c>
      <c r="I1106">
        <v>750</v>
      </c>
      <c r="J1106" s="4">
        <f>1000000/H1106/I1106</f>
        <v>187.79342723004694</v>
      </c>
      <c r="K1106" s="4"/>
      <c r="L1106" s="7"/>
      <c r="M1106" s="7"/>
      <c r="N1106" s="7"/>
      <c r="O1106" s="7"/>
      <c r="P1106" s="7"/>
      <c r="Q1106" s="7"/>
      <c r="R1106" s="7"/>
      <c r="S1106" s="7"/>
      <c r="T1106" s="7"/>
      <c r="U1106" s="4"/>
      <c r="V1106" s="7"/>
      <c r="W1106" s="7"/>
      <c r="X1106" s="7"/>
      <c r="Y1106" s="7"/>
      <c r="Z1106" s="7"/>
      <c r="AA1106" s="7"/>
      <c r="AB1106" s="4"/>
      <c r="AC1106" s="7"/>
      <c r="AD1106" s="7"/>
      <c r="AE1106" s="7"/>
      <c r="AF1106" s="7"/>
      <c r="AG1106" s="7"/>
      <c r="AH1106" s="7"/>
      <c r="AI1106" s="8"/>
      <c r="AJ1106" s="7"/>
      <c r="AK1106" s="7"/>
      <c r="AL1106" s="7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7"/>
      <c r="BB1106" s="4"/>
      <c r="BC1106" s="4"/>
      <c r="BD1106" s="4"/>
      <c r="BE1106" s="7"/>
      <c r="BF1106" s="7"/>
      <c r="BG1106" s="6"/>
      <c r="BH1106" s="4"/>
      <c r="BI1106" s="4"/>
      <c r="BJ1106" s="4"/>
      <c r="BK1106" s="4"/>
      <c r="BL1106" s="6"/>
      <c r="BM1106" s="6"/>
      <c r="BN1106" s="6"/>
      <c r="BO1106" s="6"/>
      <c r="BP1106" s="6"/>
      <c r="BQ1106" s="6"/>
      <c r="BR1106" s="6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7"/>
      <c r="CD1106" s="4"/>
      <c r="CE1106" s="4"/>
      <c r="CF1106" s="7"/>
      <c r="CG1106" s="4"/>
      <c r="CH1106" s="4"/>
      <c r="CI1106" s="4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</row>
    <row r="1107" spans="1:158" x14ac:dyDescent="0.25">
      <c r="A1107" t="s">
        <v>112</v>
      </c>
      <c r="C1107" s="5">
        <v>40275</v>
      </c>
      <c r="D1107" s="4"/>
      <c r="E1107" s="5"/>
      <c r="F1107" s="4">
        <v>109</v>
      </c>
      <c r="G1107" t="s">
        <v>79</v>
      </c>
      <c r="H1107" s="6">
        <v>7.1</v>
      </c>
      <c r="I1107">
        <v>750</v>
      </c>
      <c r="J1107" s="4">
        <f>1000000/H1107/I1107</f>
        <v>187.79342723004694</v>
      </c>
      <c r="K1107" s="4"/>
      <c r="L1107" s="7"/>
      <c r="M1107" s="7"/>
      <c r="N1107" s="7"/>
      <c r="O1107" s="7"/>
      <c r="P1107" s="7"/>
      <c r="Q1107" s="7"/>
      <c r="R1107" s="7"/>
      <c r="S1107" s="7"/>
      <c r="T1107" s="7"/>
      <c r="U1107" s="4">
        <v>535.85411635830496</v>
      </c>
      <c r="V1107" s="7"/>
      <c r="W1107" s="7"/>
      <c r="X1107" s="7"/>
      <c r="Y1107" s="7"/>
      <c r="Z1107" s="7"/>
      <c r="AA1107" s="7"/>
      <c r="AB1107" s="4">
        <v>222.35306771159827</v>
      </c>
      <c r="AC1107" s="7">
        <v>3.5447388949478862</v>
      </c>
      <c r="AD1107" s="7"/>
      <c r="AE1107" s="7"/>
      <c r="AF1107" s="7"/>
      <c r="AG1107" s="7"/>
      <c r="AH1107" s="7"/>
      <c r="AI1107" s="8">
        <f>AC1107/AB1107</f>
        <v>1.594193833900942E-2</v>
      </c>
      <c r="AJ1107" s="7"/>
      <c r="AK1107" s="7"/>
      <c r="AL1107" s="7"/>
      <c r="AM1107" s="4">
        <v>7.481397126254997</v>
      </c>
      <c r="AN1107" s="4"/>
      <c r="AO1107" s="4"/>
      <c r="AP1107" s="4"/>
      <c r="AQ1107" s="4">
        <v>295.00317077013904</v>
      </c>
      <c r="AR1107" s="4"/>
      <c r="AS1107" s="4"/>
      <c r="AT1107" s="4"/>
      <c r="AU1107" s="4"/>
      <c r="AV1107" s="4"/>
      <c r="AW1107" s="4"/>
      <c r="AX1107" s="4">
        <v>1.0408607350096712</v>
      </c>
      <c r="AY1107" s="4">
        <v>12.929943348831689</v>
      </c>
      <c r="AZ1107" s="4">
        <v>316.45537198023538</v>
      </c>
      <c r="BA1107" s="7"/>
      <c r="BB1107" s="4"/>
      <c r="BC1107" s="4">
        <f>U1107+AB1107+AZ1107</f>
        <v>1074.6625560501386</v>
      </c>
      <c r="BD1107" s="4"/>
      <c r="BE1107" s="7">
        <f>AZ1107/BC1107</f>
        <v>0.29446952459509634</v>
      </c>
      <c r="BF1107" s="7"/>
      <c r="BG1107" s="6"/>
      <c r="BH1107" s="4"/>
      <c r="BI1107" s="4"/>
      <c r="BJ1107" s="4"/>
      <c r="BK1107" s="4"/>
      <c r="BL1107" s="6"/>
      <c r="BM1107" s="6"/>
      <c r="BN1107" s="6"/>
      <c r="BO1107" s="6"/>
      <c r="BP1107" s="7">
        <f>U1107/BC1107</f>
        <v>0.49862546465544166</v>
      </c>
      <c r="BQ1107" s="7">
        <f>AB1107/BC1107</f>
        <v>0.20690501074946202</v>
      </c>
      <c r="BR1107" s="7">
        <f>AZ1107/BC1107</f>
        <v>0.29446952459509634</v>
      </c>
      <c r="BS1107" s="4">
        <v>134.12053877471757</v>
      </c>
      <c r="BT1107" s="4">
        <v>49.465909425152702</v>
      </c>
      <c r="BU1107" s="4">
        <v>73.214983456456551</v>
      </c>
      <c r="BV1107" s="4">
        <v>10.943997924056099</v>
      </c>
      <c r="BW1107" s="4"/>
      <c r="BX1107" s="4"/>
      <c r="BY1107" s="4"/>
      <c r="BZ1107" s="4"/>
      <c r="CA1107" s="4">
        <v>0.49564796905222436</v>
      </c>
      <c r="CB1107" s="4"/>
      <c r="CC1107" s="7"/>
      <c r="CD1107" s="4"/>
      <c r="CE1107" s="4"/>
      <c r="CF1107" s="7"/>
      <c r="CG1107" s="4"/>
      <c r="CH1107" s="4"/>
      <c r="CI1107" s="4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</row>
    <row r="1108" spans="1:158" x14ac:dyDescent="0.25">
      <c r="A1108" t="s">
        <v>112</v>
      </c>
      <c r="C1108" s="5">
        <v>40280</v>
      </c>
      <c r="D1108" s="4"/>
      <c r="E1108" s="5"/>
      <c r="F1108" s="4">
        <v>114</v>
      </c>
      <c r="G1108" t="s">
        <v>79</v>
      </c>
      <c r="H1108" s="6">
        <v>7.1</v>
      </c>
      <c r="I1108">
        <v>750</v>
      </c>
      <c r="J1108" s="4">
        <f>1000000/H1108/I1108</f>
        <v>187.79342723004694</v>
      </c>
      <c r="K1108" s="4"/>
      <c r="L1108" s="7"/>
      <c r="M1108" s="6">
        <v>27.3</v>
      </c>
      <c r="N1108" s="6"/>
      <c r="O1108" s="6"/>
      <c r="P1108" s="7"/>
      <c r="Q1108" s="7"/>
      <c r="R1108" s="7"/>
      <c r="S1108" s="7"/>
      <c r="T1108" s="7"/>
      <c r="U1108" s="4"/>
      <c r="V1108" s="7"/>
      <c r="W1108" s="7"/>
      <c r="X1108" s="7"/>
      <c r="Y1108" s="7"/>
      <c r="Z1108" s="7"/>
      <c r="AA1108" s="7"/>
      <c r="AB1108" s="4"/>
      <c r="AC1108" s="7"/>
      <c r="AD1108" s="7"/>
      <c r="AE1108" s="7"/>
      <c r="AF1108" s="7"/>
      <c r="AG1108" s="7"/>
      <c r="AH1108" s="7"/>
      <c r="AI1108" s="8"/>
      <c r="AJ1108" s="7"/>
      <c r="AK1108" s="7"/>
      <c r="AL1108" s="7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7"/>
      <c r="BB1108" s="4"/>
      <c r="BC1108" s="4"/>
      <c r="BD1108" s="4"/>
      <c r="BE1108" s="7"/>
      <c r="BF1108" s="7"/>
      <c r="BG1108" s="6"/>
      <c r="BH1108" s="4"/>
      <c r="BI1108" s="4"/>
      <c r="BJ1108" s="4"/>
      <c r="BK1108" s="4"/>
      <c r="BL1108" s="6"/>
      <c r="BM1108" s="6"/>
      <c r="BN1108" s="6"/>
      <c r="BO1108" s="6"/>
      <c r="BP1108" s="6"/>
      <c r="BQ1108" s="6"/>
      <c r="BR1108" s="6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7"/>
      <c r="CD1108" s="4"/>
      <c r="CE1108" s="4"/>
      <c r="CF1108" s="7"/>
      <c r="CG1108" s="4"/>
      <c r="CH1108" s="4"/>
      <c r="CI1108" s="4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</row>
    <row r="1109" spans="1:158" x14ac:dyDescent="0.25">
      <c r="A1109" t="s">
        <v>112</v>
      </c>
      <c r="C1109" s="5">
        <v>40284</v>
      </c>
      <c r="D1109" s="4"/>
      <c r="E1109" s="5"/>
      <c r="F1109" s="4">
        <v>118</v>
      </c>
      <c r="G1109" t="s">
        <v>79</v>
      </c>
      <c r="H1109" s="6">
        <v>7.1</v>
      </c>
      <c r="I1109">
        <v>750</v>
      </c>
      <c r="J1109" s="4">
        <f>1000000/H1109/I1109</f>
        <v>187.79342723004694</v>
      </c>
      <c r="K1109" s="4"/>
      <c r="L1109" s="7"/>
      <c r="M1109" s="7"/>
      <c r="N1109" s="7"/>
      <c r="O1109" s="7"/>
      <c r="P1109" s="7"/>
      <c r="Q1109" s="7"/>
      <c r="R1109" s="7"/>
      <c r="S1109" s="7"/>
      <c r="T1109" s="7"/>
      <c r="U1109" s="4"/>
      <c r="V1109" s="7"/>
      <c r="W1109" s="7"/>
      <c r="X1109" s="7"/>
      <c r="Y1109" s="7"/>
      <c r="Z1109" s="7"/>
      <c r="AA1109" s="7"/>
      <c r="AB1109" s="4"/>
      <c r="AC1109" s="7"/>
      <c r="AD1109" s="7"/>
      <c r="AE1109" s="7"/>
      <c r="AF1109" s="7"/>
      <c r="AG1109" s="7"/>
      <c r="AH1109" s="7"/>
      <c r="AI1109" s="8"/>
      <c r="AJ1109" s="7"/>
      <c r="AK1109" s="7"/>
      <c r="AL1109" s="7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7"/>
      <c r="BB1109" s="4"/>
      <c r="BC1109" s="4"/>
      <c r="BD1109" s="4"/>
      <c r="BE1109" s="7"/>
      <c r="BF1109" s="7"/>
      <c r="BG1109" s="6"/>
      <c r="BH1109" s="4"/>
      <c r="BI1109" s="4"/>
      <c r="BJ1109" s="4"/>
      <c r="BK1109" s="4"/>
      <c r="BL1109" s="6"/>
      <c r="BM1109" s="6"/>
      <c r="BN1109" s="6"/>
      <c r="BO1109" s="6"/>
      <c r="BP1109" s="6"/>
      <c r="BQ1109" s="6"/>
      <c r="BR1109" s="6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>
        <v>5.2710292798032503</v>
      </c>
      <c r="CC1109" s="7">
        <v>3.7166666666666663</v>
      </c>
      <c r="CD1109" s="4"/>
      <c r="CE1109" s="4"/>
      <c r="CF1109" s="7"/>
      <c r="CG1109" s="4"/>
      <c r="CH1109" s="4"/>
      <c r="CI1109" s="4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</row>
    <row r="1110" spans="1:158" x14ac:dyDescent="0.25">
      <c r="A1110" t="s">
        <v>112</v>
      </c>
      <c r="C1110" s="5">
        <v>40290</v>
      </c>
      <c r="D1110" s="4"/>
      <c r="E1110" s="5"/>
      <c r="F1110" s="4">
        <v>124</v>
      </c>
      <c r="G1110" t="s">
        <v>79</v>
      </c>
      <c r="H1110" s="6">
        <v>7.1</v>
      </c>
      <c r="I1110">
        <v>750</v>
      </c>
      <c r="J1110" s="4">
        <f>1000000/H1110/I1110</f>
        <v>187.79342723004694</v>
      </c>
      <c r="K1110" s="4"/>
      <c r="L1110" s="7"/>
      <c r="M1110" s="7"/>
      <c r="N1110" s="7"/>
      <c r="O1110" s="7"/>
      <c r="P1110" s="7"/>
      <c r="Q1110" s="7"/>
      <c r="R1110" s="7"/>
      <c r="S1110" s="7"/>
      <c r="T1110" s="7"/>
      <c r="U1110" s="4"/>
      <c r="V1110" s="7"/>
      <c r="W1110" s="7"/>
      <c r="X1110" s="7"/>
      <c r="Y1110" s="7"/>
      <c r="Z1110" s="7"/>
      <c r="AA1110" s="7"/>
      <c r="AB1110" s="4"/>
      <c r="AC1110" s="7"/>
      <c r="AD1110" s="7"/>
      <c r="AE1110" s="7"/>
      <c r="AF1110" s="7"/>
      <c r="AG1110" s="7"/>
      <c r="AH1110" s="7"/>
      <c r="AI1110" s="8"/>
      <c r="AJ1110" s="7"/>
      <c r="AK1110" s="7"/>
      <c r="AL1110" s="7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7"/>
      <c r="BB1110" s="4"/>
      <c r="BC1110" s="4"/>
      <c r="BD1110" s="4"/>
      <c r="BE1110" s="7"/>
      <c r="BF1110" s="7"/>
      <c r="BG1110" s="6"/>
      <c r="BH1110" s="4"/>
      <c r="BI1110" s="4"/>
      <c r="BJ1110" s="4"/>
      <c r="BK1110" s="4"/>
      <c r="BL1110" s="6"/>
      <c r="BM1110" s="6"/>
      <c r="BN1110" s="6"/>
      <c r="BO1110" s="6"/>
      <c r="BP1110" s="6"/>
      <c r="BQ1110" s="6"/>
      <c r="BR1110" s="6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>
        <v>6.2713948619096671</v>
      </c>
      <c r="CC1110" s="7">
        <v>5.8</v>
      </c>
      <c r="CD1110" s="4"/>
      <c r="CE1110" s="4"/>
      <c r="CF1110" s="7"/>
      <c r="CG1110" s="4"/>
      <c r="CH1110" s="4"/>
      <c r="CI1110" s="4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</row>
    <row r="1111" spans="1:158" x14ac:dyDescent="0.25">
      <c r="A1111" t="s">
        <v>112</v>
      </c>
      <c r="C1111" s="5">
        <v>40291</v>
      </c>
      <c r="D1111" s="4">
        <v>8</v>
      </c>
      <c r="E1111" s="5" t="s">
        <v>165</v>
      </c>
      <c r="F1111" s="4">
        <v>125</v>
      </c>
      <c r="G1111" t="s">
        <v>79</v>
      </c>
      <c r="H1111" s="6">
        <v>7.1</v>
      </c>
      <c r="I1111">
        <v>750</v>
      </c>
      <c r="J1111" s="4">
        <f>1000000/H1111/I1111</f>
        <v>187.79342723004694</v>
      </c>
      <c r="K1111" s="4"/>
      <c r="L1111" s="7"/>
      <c r="M1111" s="7"/>
      <c r="N1111" s="7"/>
      <c r="O1111" s="7"/>
      <c r="P1111" s="7"/>
      <c r="Q1111" s="7"/>
      <c r="R1111" s="7"/>
      <c r="S1111" s="7"/>
      <c r="T1111" s="7"/>
      <c r="U1111" s="4"/>
      <c r="V1111" s="7"/>
      <c r="W1111" s="7"/>
      <c r="X1111" s="7"/>
      <c r="Y1111" s="7"/>
      <c r="Z1111" s="7"/>
      <c r="AA1111" s="7"/>
      <c r="AB1111" s="4"/>
      <c r="AC1111" s="7"/>
      <c r="AD1111" s="7"/>
      <c r="AE1111" s="7"/>
      <c r="AF1111" s="7"/>
      <c r="AG1111" s="7"/>
      <c r="AH1111" s="7"/>
      <c r="AI1111" s="8"/>
      <c r="AJ1111" s="7"/>
      <c r="AK1111" s="7"/>
      <c r="AL1111" s="7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7"/>
      <c r="BB1111" s="4"/>
      <c r="BC1111" s="4"/>
      <c r="BD1111" s="4"/>
      <c r="BE1111" s="7"/>
      <c r="BF1111" s="7"/>
      <c r="BG1111" s="6"/>
      <c r="BH1111" s="4"/>
      <c r="BI1111" s="4"/>
      <c r="BJ1111" s="4"/>
      <c r="BK1111" s="4"/>
      <c r="BL1111" s="6"/>
      <c r="BM1111" s="6"/>
      <c r="BN1111" s="6"/>
      <c r="BO1111" s="6"/>
      <c r="BP1111" s="6"/>
      <c r="BQ1111" s="6"/>
      <c r="BR1111" s="6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7"/>
      <c r="CD1111" s="4"/>
      <c r="CE1111" s="4"/>
      <c r="CF1111" s="7"/>
      <c r="CG1111" s="4"/>
      <c r="CH1111" s="4"/>
      <c r="CI1111" s="4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</row>
    <row r="1112" spans="1:158" x14ac:dyDescent="0.25">
      <c r="A1112" t="s">
        <v>112</v>
      </c>
      <c r="C1112" s="5">
        <v>40298</v>
      </c>
      <c r="D1112" s="4"/>
      <c r="E1112" s="5"/>
      <c r="F1112" s="4">
        <v>132</v>
      </c>
      <c r="G1112" t="s">
        <v>79</v>
      </c>
      <c r="H1112" s="6">
        <v>7.1</v>
      </c>
      <c r="I1112">
        <v>750</v>
      </c>
      <c r="J1112" s="4">
        <f>1000000/H1112/I1112</f>
        <v>187.79342723004694</v>
      </c>
      <c r="K1112" s="4"/>
      <c r="L1112" s="7"/>
      <c r="M1112" s="7"/>
      <c r="N1112" s="7"/>
      <c r="O1112" s="7"/>
      <c r="P1112" s="7"/>
      <c r="Q1112" s="7"/>
      <c r="R1112" s="7"/>
      <c r="S1112" s="7"/>
      <c r="T1112" s="7"/>
      <c r="U1112" s="4"/>
      <c r="V1112" s="7"/>
      <c r="W1112" s="7"/>
      <c r="X1112" s="7"/>
      <c r="Y1112" s="7"/>
      <c r="Z1112" s="7"/>
      <c r="AA1112" s="7"/>
      <c r="AB1112" s="4"/>
      <c r="AC1112" s="7"/>
      <c r="AD1112" s="7"/>
      <c r="AE1112" s="7"/>
      <c r="AF1112" s="7"/>
      <c r="AG1112" s="7"/>
      <c r="AH1112" s="7"/>
      <c r="AI1112" s="8"/>
      <c r="AJ1112" s="7"/>
      <c r="AK1112" s="7"/>
      <c r="AL1112" s="7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7"/>
      <c r="BB1112" s="4"/>
      <c r="BC1112" s="4"/>
      <c r="BD1112" s="4"/>
      <c r="BE1112" s="7"/>
      <c r="BF1112" s="7"/>
      <c r="BG1112" s="6"/>
      <c r="BH1112" s="4"/>
      <c r="BI1112" s="4"/>
      <c r="BJ1112" s="4"/>
      <c r="BK1112" s="4"/>
      <c r="BL1112" s="6"/>
      <c r="BM1112" s="6"/>
      <c r="BN1112" s="6"/>
      <c r="BO1112" s="6"/>
      <c r="BP1112" s="6"/>
      <c r="BQ1112" s="6"/>
      <c r="BR1112" s="6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>
        <v>27.724417561235004</v>
      </c>
      <c r="CC1112" s="7">
        <v>5.5867011944125782</v>
      </c>
      <c r="CD1112" s="4"/>
      <c r="CE1112" s="4"/>
      <c r="CF1112" s="7"/>
      <c r="CG1112" s="4"/>
      <c r="CH1112" s="4"/>
      <c r="CI1112" s="4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</row>
    <row r="1113" spans="1:158" x14ac:dyDescent="0.25">
      <c r="A1113" t="s">
        <v>112</v>
      </c>
      <c r="C1113" s="5">
        <v>40302</v>
      </c>
      <c r="D1113" s="4"/>
      <c r="E1113" s="5"/>
      <c r="F1113" s="4">
        <v>136</v>
      </c>
      <c r="G1113" t="s">
        <v>79</v>
      </c>
      <c r="H1113" s="6">
        <v>7.1</v>
      </c>
      <c r="I1113">
        <v>750</v>
      </c>
      <c r="J1113" s="4">
        <f>1000000/H1113/I1113</f>
        <v>187.79342723004694</v>
      </c>
      <c r="K1113" s="4"/>
      <c r="L1113" s="7"/>
      <c r="M1113" s="7"/>
      <c r="N1113" s="7"/>
      <c r="O1113" s="7"/>
      <c r="P1113" s="7"/>
      <c r="Q1113" s="7"/>
      <c r="R1113" s="7"/>
      <c r="S1113" s="7"/>
      <c r="T1113" s="7"/>
      <c r="U1113" s="4">
        <v>621.69135780719307</v>
      </c>
      <c r="V1113" s="7"/>
      <c r="W1113" s="7"/>
      <c r="X1113" s="7"/>
      <c r="Y1113" s="7"/>
      <c r="Z1113" s="7"/>
      <c r="AA1113" s="7"/>
      <c r="AB1113" s="4">
        <v>218.47937413813543</v>
      </c>
      <c r="AC1113" s="7"/>
      <c r="AD1113" s="7"/>
      <c r="AE1113" s="7"/>
      <c r="AF1113" s="7"/>
      <c r="AG1113" s="7"/>
      <c r="AH1113" s="7"/>
      <c r="AI1113" s="8"/>
      <c r="AJ1113" s="7"/>
      <c r="AK1113" s="7"/>
      <c r="AL1113" s="7"/>
      <c r="AM1113" s="4">
        <v>0</v>
      </c>
      <c r="AN1113" s="4"/>
      <c r="AO1113" s="4"/>
      <c r="AP1113" s="4"/>
      <c r="AQ1113" s="4">
        <v>318.75773383610101</v>
      </c>
      <c r="AR1113" s="4"/>
      <c r="AS1113" s="4"/>
      <c r="AT1113" s="4"/>
      <c r="AU1113" s="4"/>
      <c r="AV1113" s="4"/>
      <c r="AW1113" s="4"/>
      <c r="AX1113" s="4">
        <v>18.106462107095947</v>
      </c>
      <c r="AY1113" s="4">
        <v>262.31490946450998</v>
      </c>
      <c r="AZ1113" s="4">
        <v>599.17910540770697</v>
      </c>
      <c r="BA1113" s="7"/>
      <c r="BB1113" s="4"/>
      <c r="BC1113" s="4">
        <f>U1113+AB1113+AZ1113</f>
        <v>1439.3498373530356</v>
      </c>
      <c r="BD1113" s="4"/>
      <c r="BE1113" s="7">
        <f>AZ1113/BC1113</f>
        <v>0.41628455421900584</v>
      </c>
      <c r="BF1113" s="7"/>
      <c r="BG1113" s="6"/>
      <c r="BH1113" s="4"/>
      <c r="BI1113" s="4"/>
      <c r="BJ1113" s="4"/>
      <c r="BK1113" s="4"/>
      <c r="BL1113" s="6"/>
      <c r="BM1113" s="6"/>
      <c r="BN1113" s="6"/>
      <c r="BO1113" s="6"/>
      <c r="BP1113" s="7">
        <f>U1113/BC1113</f>
        <v>0.43192512457602628</v>
      </c>
      <c r="BQ1113" s="7">
        <f>AB1113/BC1113</f>
        <v>0.1517903212049678</v>
      </c>
      <c r="BR1113" s="7">
        <f>AZ1113/BC1113</f>
        <v>0.41628455421900584</v>
      </c>
      <c r="BS1113" s="4">
        <v>83.515520085709028</v>
      </c>
      <c r="BT1113" s="4">
        <v>0</v>
      </c>
      <c r="BU1113" s="4">
        <v>40.761696192032744</v>
      </c>
      <c r="BV1113" s="4">
        <v>40.764102783006393</v>
      </c>
      <c r="BW1113" s="4"/>
      <c r="BX1113" s="4"/>
      <c r="BY1113" s="4"/>
      <c r="BZ1113" s="4"/>
      <c r="CA1113" s="4">
        <v>1.9897211106698842</v>
      </c>
      <c r="CB1113" s="4"/>
      <c r="CC1113" s="7"/>
      <c r="CD1113" s="4"/>
      <c r="CE1113" s="4"/>
      <c r="CF1113" s="7"/>
      <c r="CG1113" s="4"/>
      <c r="CH1113" s="4"/>
      <c r="CI1113" s="4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</row>
    <row r="1114" spans="1:158" x14ac:dyDescent="0.25">
      <c r="A1114" t="s">
        <v>112</v>
      </c>
      <c r="C1114" s="5">
        <v>40305</v>
      </c>
      <c r="D1114" s="4"/>
      <c r="E1114" s="5"/>
      <c r="F1114" s="4">
        <v>139</v>
      </c>
      <c r="G1114" t="s">
        <v>79</v>
      </c>
      <c r="H1114" s="6">
        <v>7.1</v>
      </c>
      <c r="I1114">
        <v>750</v>
      </c>
      <c r="J1114" s="4">
        <f>1000000/H1114/I1114</f>
        <v>187.79342723004694</v>
      </c>
      <c r="K1114" s="4"/>
      <c r="L1114" s="7"/>
      <c r="M1114" s="7"/>
      <c r="N1114" s="7"/>
      <c r="O1114" s="7"/>
      <c r="P1114" s="7"/>
      <c r="Q1114" s="7"/>
      <c r="R1114" s="7"/>
      <c r="S1114" s="7"/>
      <c r="T1114" s="7"/>
      <c r="U1114" s="4"/>
      <c r="V1114" s="7"/>
      <c r="W1114" s="7"/>
      <c r="X1114" s="7"/>
      <c r="Y1114" s="7"/>
      <c r="Z1114" s="7"/>
      <c r="AA1114" s="7"/>
      <c r="AB1114" s="4"/>
      <c r="AC1114" s="7"/>
      <c r="AD1114" s="7"/>
      <c r="AE1114" s="7"/>
      <c r="AF1114" s="7"/>
      <c r="AG1114" s="7"/>
      <c r="AH1114" s="7"/>
      <c r="AI1114" s="8"/>
      <c r="AJ1114" s="7"/>
      <c r="AK1114" s="7"/>
      <c r="AL1114" s="7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7"/>
      <c r="BB1114" s="4"/>
      <c r="BC1114" s="4"/>
      <c r="BD1114" s="4"/>
      <c r="BE1114" s="7"/>
      <c r="BF1114" s="7"/>
      <c r="BG1114" s="6"/>
      <c r="BH1114" s="4"/>
      <c r="BI1114" s="4"/>
      <c r="BJ1114" s="4"/>
      <c r="BK1114" s="4"/>
      <c r="BL1114" s="6"/>
      <c r="BM1114" s="6"/>
      <c r="BN1114" s="6"/>
      <c r="BO1114" s="6"/>
      <c r="BP1114" s="6"/>
      <c r="BQ1114" s="6"/>
      <c r="BR1114" s="6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>
        <v>63.272292199807225</v>
      </c>
      <c r="CC1114" s="7">
        <v>5.0630416108281961</v>
      </c>
      <c r="CD1114" s="4"/>
      <c r="CE1114" s="4"/>
      <c r="CF1114" s="7"/>
      <c r="CG1114" s="4"/>
      <c r="CH1114" s="4"/>
      <c r="CI1114" s="4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</row>
    <row r="1115" spans="1:158" x14ac:dyDescent="0.25">
      <c r="A1115" t="s">
        <v>112</v>
      </c>
      <c r="C1115" s="5">
        <v>40311</v>
      </c>
      <c r="D1115" s="4"/>
      <c r="E1115" s="5"/>
      <c r="F1115" s="4">
        <v>145</v>
      </c>
      <c r="G1115" t="s">
        <v>79</v>
      </c>
      <c r="H1115" s="6">
        <v>7.1</v>
      </c>
      <c r="I1115">
        <v>750</v>
      </c>
      <c r="J1115" s="4">
        <f>1000000/H1115/I1115</f>
        <v>187.79342723004694</v>
      </c>
      <c r="K1115" s="4"/>
      <c r="L1115" s="7"/>
      <c r="M1115" s="7"/>
      <c r="N1115" s="7"/>
      <c r="O1115" s="7"/>
      <c r="P1115" s="7"/>
      <c r="Q1115" s="7"/>
      <c r="R1115" s="7"/>
      <c r="S1115" s="7"/>
      <c r="T1115" s="7"/>
      <c r="U1115" s="4"/>
      <c r="V1115" s="7"/>
      <c r="W1115" s="7"/>
      <c r="X1115" s="7"/>
      <c r="Y1115" s="7"/>
      <c r="Z1115" s="7"/>
      <c r="AA1115" s="7"/>
      <c r="AB1115" s="4"/>
      <c r="AC1115" s="7"/>
      <c r="AD1115" s="7"/>
      <c r="AE1115" s="7"/>
      <c r="AF1115" s="7"/>
      <c r="AG1115" s="7"/>
      <c r="AH1115" s="7"/>
      <c r="AI1115" s="8"/>
      <c r="AJ1115" s="7"/>
      <c r="AK1115" s="7"/>
      <c r="AL1115" s="7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7"/>
      <c r="BB1115" s="4"/>
      <c r="BC1115" s="4"/>
      <c r="BD1115" s="4"/>
      <c r="BE1115" s="7"/>
      <c r="BF1115" s="7"/>
      <c r="BG1115" s="6"/>
      <c r="BH1115" s="4"/>
      <c r="BI1115" s="4"/>
      <c r="BJ1115" s="4"/>
      <c r="BK1115" s="4"/>
      <c r="BL1115" s="6"/>
      <c r="BM1115" s="6"/>
      <c r="BN1115" s="6"/>
      <c r="BO1115" s="6"/>
      <c r="BP1115" s="6"/>
      <c r="BQ1115" s="6"/>
      <c r="BR1115" s="6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>
        <v>80.886702781747459</v>
      </c>
      <c r="CC1115" s="7">
        <v>4.9620625</v>
      </c>
      <c r="CD1115" s="4"/>
      <c r="CE1115" s="4"/>
      <c r="CF1115" s="7"/>
      <c r="CG1115" s="4"/>
      <c r="CH1115" s="4"/>
      <c r="CI1115" s="4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</row>
    <row r="1116" spans="1:158" x14ac:dyDescent="0.25">
      <c r="A1116" t="s">
        <v>112</v>
      </c>
      <c r="C1116" s="5">
        <v>40319</v>
      </c>
      <c r="D1116" s="4"/>
      <c r="E1116" s="5"/>
      <c r="F1116" s="4">
        <v>153</v>
      </c>
      <c r="G1116" t="s">
        <v>79</v>
      </c>
      <c r="H1116" s="6">
        <v>7.1</v>
      </c>
      <c r="I1116">
        <v>750</v>
      </c>
      <c r="J1116" s="4">
        <f>1000000/H1116/I1116</f>
        <v>187.79342723004694</v>
      </c>
      <c r="K1116" s="4"/>
      <c r="L1116" s="7"/>
      <c r="M1116" s="7"/>
      <c r="N1116" s="7"/>
      <c r="O1116" s="7"/>
      <c r="P1116" s="7"/>
      <c r="Q1116" s="7"/>
      <c r="R1116" s="7"/>
      <c r="S1116" s="7"/>
      <c r="T1116" s="7"/>
      <c r="U1116" s="4"/>
      <c r="V1116" s="7"/>
      <c r="W1116" s="7"/>
      <c r="X1116" s="7"/>
      <c r="Y1116" s="7"/>
      <c r="Z1116" s="7"/>
      <c r="AA1116" s="7"/>
      <c r="AB1116" s="4"/>
      <c r="AC1116" s="7"/>
      <c r="AD1116" s="7"/>
      <c r="AE1116" s="7"/>
      <c r="AF1116" s="7"/>
      <c r="AG1116" s="7"/>
      <c r="AH1116" s="7"/>
      <c r="AI1116" s="8"/>
      <c r="AJ1116" s="7"/>
      <c r="AK1116" s="7"/>
      <c r="AL1116" s="7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7"/>
      <c r="BB1116" s="4"/>
      <c r="BC1116" s="4"/>
      <c r="BD1116" s="4"/>
      <c r="BE1116" s="7"/>
      <c r="BF1116" s="7"/>
      <c r="BG1116" s="6"/>
      <c r="BH1116" s="4"/>
      <c r="BI1116" s="4"/>
      <c r="BJ1116" s="4"/>
      <c r="BK1116" s="4"/>
      <c r="BL1116" s="6"/>
      <c r="BM1116" s="6"/>
      <c r="BN1116" s="6"/>
      <c r="BO1116" s="6"/>
      <c r="BP1116" s="6"/>
      <c r="BQ1116" s="6"/>
      <c r="BR1116" s="6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>
        <v>100</v>
      </c>
      <c r="CC1116" s="7">
        <v>4.3876776989755717</v>
      </c>
      <c r="CD1116" s="4"/>
      <c r="CE1116" s="4"/>
      <c r="CF1116" s="7"/>
      <c r="CG1116" s="4"/>
      <c r="CH1116" s="4"/>
      <c r="CI1116" s="4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</row>
    <row r="1117" spans="1:158" x14ac:dyDescent="0.25">
      <c r="A1117" t="s">
        <v>112</v>
      </c>
      <c r="C1117" s="5">
        <v>40328</v>
      </c>
      <c r="D1117" s="4">
        <v>9</v>
      </c>
      <c r="E1117" s="5" t="s">
        <v>70</v>
      </c>
      <c r="F1117" s="4">
        <v>162</v>
      </c>
      <c r="G1117" t="s">
        <v>79</v>
      </c>
      <c r="H1117" s="6">
        <v>7.1</v>
      </c>
      <c r="I1117">
        <v>750</v>
      </c>
      <c r="J1117" s="4">
        <f>1000000/H1117/I1117</f>
        <v>187.79342723004694</v>
      </c>
      <c r="K1117" s="4"/>
      <c r="L1117" s="7"/>
      <c r="M1117" s="7"/>
      <c r="N1117" s="7"/>
      <c r="O1117" s="7"/>
      <c r="P1117" s="7"/>
      <c r="Q1117" s="7"/>
      <c r="R1117" s="7"/>
      <c r="S1117" s="7"/>
      <c r="T1117" s="7"/>
      <c r="U1117" s="4"/>
      <c r="V1117" s="7"/>
      <c r="W1117" s="7"/>
      <c r="X1117" s="7"/>
      <c r="Y1117" s="7"/>
      <c r="Z1117" s="7"/>
      <c r="AA1117" s="7"/>
      <c r="AB1117" s="4"/>
      <c r="AC1117" s="7"/>
      <c r="AD1117" s="7"/>
      <c r="AE1117" s="7"/>
      <c r="AF1117" s="7"/>
      <c r="AG1117" s="7"/>
      <c r="AH1117" s="7"/>
      <c r="AI1117" s="8"/>
      <c r="AJ1117" s="7"/>
      <c r="AK1117" s="7"/>
      <c r="AL1117" s="7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>
        <v>463.2924480959303</v>
      </c>
      <c r="AZ1117" s="4"/>
      <c r="BA1117" s="7"/>
      <c r="BB1117" s="4"/>
      <c r="BC1117" s="4"/>
      <c r="BD1117" s="4"/>
      <c r="BE1117" s="7"/>
      <c r="BF1117" s="4">
        <f>BH1117*(1/(BG1117/100))</f>
        <v>463.2924480959303</v>
      </c>
      <c r="BG1117" s="6">
        <v>36.396417286848894</v>
      </c>
      <c r="BH1117" s="4">
        <v>168.6218526674526</v>
      </c>
      <c r="BI1117" s="4">
        <f>BF1117-BH1117</f>
        <v>294.67059542847767</v>
      </c>
      <c r="BJ1117" s="4"/>
      <c r="BK1117" s="4"/>
      <c r="BL1117" s="6">
        <v>7.428275447905401</v>
      </c>
      <c r="BM1117" s="6"/>
      <c r="BN1117" s="6"/>
      <c r="BO1117" s="6"/>
      <c r="BP1117" s="6"/>
      <c r="BQ1117" s="6"/>
      <c r="BR1117" s="6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7"/>
      <c r="CD1117" s="4"/>
      <c r="CE1117" s="4"/>
      <c r="CF1117" s="7"/>
      <c r="CG1117" s="4"/>
      <c r="CH1117" s="4"/>
      <c r="CI1117" s="4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</row>
    <row r="1118" spans="1:158" x14ac:dyDescent="0.25">
      <c r="A1118" t="s">
        <v>127</v>
      </c>
      <c r="C1118" s="5">
        <v>40185</v>
      </c>
      <c r="D1118" s="4">
        <v>1</v>
      </c>
      <c r="E1118" s="5" t="s">
        <v>167</v>
      </c>
      <c r="F1118" s="4">
        <v>0</v>
      </c>
      <c r="G1118" t="s">
        <v>76</v>
      </c>
      <c r="H1118" s="6">
        <v>8.1</v>
      </c>
      <c r="I1118">
        <v>750</v>
      </c>
      <c r="J1118" s="4">
        <f>1000000/H1118/I1118</f>
        <v>164.6090534979424</v>
      </c>
      <c r="K1118" s="4"/>
      <c r="L1118" s="7"/>
      <c r="M1118" s="7"/>
      <c r="N1118" s="7"/>
      <c r="O1118" s="7"/>
      <c r="P1118" s="7"/>
      <c r="Q1118" s="7"/>
      <c r="R1118" s="7"/>
      <c r="S1118" s="7"/>
      <c r="T1118" s="7"/>
      <c r="U1118" s="4"/>
      <c r="V1118" s="7"/>
      <c r="W1118" s="7"/>
      <c r="X1118" s="7"/>
      <c r="Y1118" s="7"/>
      <c r="Z1118" s="7"/>
      <c r="AA1118" s="7"/>
      <c r="AB1118" s="4"/>
      <c r="AC1118" s="7"/>
      <c r="AD1118" s="7"/>
      <c r="AE1118" s="7"/>
      <c r="AF1118" s="7"/>
      <c r="AG1118" s="7"/>
      <c r="AH1118" s="7"/>
      <c r="AI1118" s="8"/>
      <c r="AJ1118" s="7"/>
      <c r="AK1118" s="7"/>
      <c r="AL1118" s="7"/>
      <c r="AM1118" s="4">
        <v>0</v>
      </c>
      <c r="AN1118" s="4"/>
      <c r="AO1118" s="4"/>
      <c r="AP1118" s="4"/>
      <c r="AQ1118" s="4">
        <v>0</v>
      </c>
      <c r="AR1118" s="4"/>
      <c r="AS1118" s="4"/>
      <c r="AT1118" s="4"/>
      <c r="AU1118" s="4"/>
      <c r="AV1118" s="4"/>
      <c r="AW1118" s="4"/>
      <c r="AX1118" s="4">
        <v>0</v>
      </c>
      <c r="AY1118" s="4">
        <v>0</v>
      </c>
      <c r="AZ1118" s="4"/>
      <c r="BA1118" s="7"/>
      <c r="BB1118" s="4"/>
      <c r="BC1118" s="4"/>
      <c r="BD1118" s="4"/>
      <c r="BE1118" s="7"/>
      <c r="BF1118" s="7"/>
      <c r="BG1118" s="6"/>
      <c r="BH1118" s="4"/>
      <c r="BI1118" s="4"/>
      <c r="BJ1118" s="4"/>
      <c r="BK1118" s="4"/>
      <c r="BL1118" s="6"/>
      <c r="BM1118" s="6"/>
      <c r="BN1118" s="6"/>
      <c r="BO1118" s="6"/>
      <c r="BP1118" s="6"/>
      <c r="BQ1118" s="6"/>
      <c r="BR1118" s="6"/>
      <c r="BS1118" s="4">
        <v>0</v>
      </c>
      <c r="BT1118" s="4">
        <v>0</v>
      </c>
      <c r="BU1118" s="4">
        <v>0</v>
      </c>
      <c r="BV1118" s="4">
        <v>0</v>
      </c>
      <c r="BW1118" s="4"/>
      <c r="BX1118" s="4"/>
      <c r="BY1118" s="4"/>
      <c r="BZ1118" s="4"/>
      <c r="CA1118" s="4">
        <v>0</v>
      </c>
      <c r="CB1118" s="4"/>
      <c r="CC1118" s="7"/>
      <c r="CD1118" s="4"/>
      <c r="CE1118" s="4"/>
      <c r="CF1118" s="7"/>
      <c r="CG1118" s="4"/>
      <c r="CH1118" s="4"/>
      <c r="CI1118" s="4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</row>
    <row r="1119" spans="1:158" x14ac:dyDescent="0.25">
      <c r="A1119" t="s">
        <v>127</v>
      </c>
      <c r="C1119" s="5">
        <v>40210</v>
      </c>
      <c r="D1119" s="4"/>
      <c r="E1119" s="5"/>
      <c r="F1119" s="4">
        <v>25</v>
      </c>
      <c r="G1119" t="s">
        <v>76</v>
      </c>
      <c r="H1119" s="6">
        <v>8.1</v>
      </c>
      <c r="I1119">
        <v>750</v>
      </c>
      <c r="J1119" s="4">
        <f>1000000/H1119/I1119</f>
        <v>164.6090534979424</v>
      </c>
      <c r="K1119" s="4"/>
      <c r="L1119" s="7"/>
      <c r="M1119" s="6">
        <v>7.4</v>
      </c>
      <c r="N1119" s="6"/>
      <c r="O1119" s="6"/>
      <c r="P1119" s="7"/>
      <c r="Q1119" s="7"/>
      <c r="R1119" s="7"/>
      <c r="S1119" s="7"/>
      <c r="T1119" s="7"/>
      <c r="U1119" s="4"/>
      <c r="V1119" s="7"/>
      <c r="W1119" s="7"/>
      <c r="X1119" s="7"/>
      <c r="Y1119" s="7"/>
      <c r="Z1119" s="7"/>
      <c r="AA1119" s="7"/>
      <c r="AB1119" s="4"/>
      <c r="AC1119" s="7"/>
      <c r="AD1119" s="7"/>
      <c r="AE1119" s="7"/>
      <c r="AF1119" s="7"/>
      <c r="AG1119" s="7"/>
      <c r="AH1119" s="7"/>
      <c r="AI1119" s="8"/>
      <c r="AJ1119" s="7"/>
      <c r="AK1119" s="7"/>
      <c r="AL1119" s="7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7"/>
      <c r="BB1119" s="4"/>
      <c r="BC1119" s="4"/>
      <c r="BD1119" s="4"/>
      <c r="BE1119" s="7"/>
      <c r="BF1119" s="7"/>
      <c r="BG1119" s="6"/>
      <c r="BH1119" s="4"/>
      <c r="BI1119" s="4"/>
      <c r="BJ1119" s="4"/>
      <c r="BK1119" s="4"/>
      <c r="BL1119" s="6"/>
      <c r="BM1119" s="6"/>
      <c r="BN1119" s="6"/>
      <c r="BO1119" s="6"/>
      <c r="BP1119" s="6"/>
      <c r="BQ1119" s="6"/>
      <c r="BR1119" s="6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7"/>
      <c r="CD1119" s="4"/>
      <c r="CE1119" s="4"/>
      <c r="CF1119" s="7"/>
      <c r="CG1119" s="4"/>
      <c r="CH1119" s="4"/>
      <c r="CI1119" s="4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</row>
    <row r="1120" spans="1:158" x14ac:dyDescent="0.25">
      <c r="A1120" t="s">
        <v>127</v>
      </c>
      <c r="C1120" s="5">
        <v>40211</v>
      </c>
      <c r="D1120" s="4"/>
      <c r="E1120" s="5"/>
      <c r="F1120" s="4">
        <v>26</v>
      </c>
      <c r="G1120" t="s">
        <v>76</v>
      </c>
      <c r="H1120" s="6">
        <v>8.1</v>
      </c>
      <c r="I1120">
        <v>750</v>
      </c>
      <c r="J1120" s="4">
        <f>1000000/H1120/I1120</f>
        <v>164.6090534979424</v>
      </c>
      <c r="K1120" s="4"/>
      <c r="L1120" s="7"/>
      <c r="M1120" s="7"/>
      <c r="N1120" s="7"/>
      <c r="O1120" s="7"/>
      <c r="P1120" s="7"/>
      <c r="Q1120" s="7"/>
      <c r="R1120" s="7"/>
      <c r="S1120" s="7"/>
      <c r="T1120" s="7"/>
      <c r="U1120" s="4"/>
      <c r="V1120" s="7"/>
      <c r="W1120" s="7"/>
      <c r="X1120" s="7"/>
      <c r="Y1120" s="7"/>
      <c r="Z1120" s="7"/>
      <c r="AA1120" s="7"/>
      <c r="AB1120" s="4"/>
      <c r="AC1120" s="7">
        <v>0.235925</v>
      </c>
      <c r="AD1120" s="7"/>
      <c r="AE1120" s="7"/>
      <c r="AF1120" s="7"/>
      <c r="AG1120" s="7"/>
      <c r="AH1120" s="7"/>
      <c r="AI1120" s="8"/>
      <c r="AJ1120" s="7"/>
      <c r="AK1120" s="7"/>
      <c r="AL1120" s="7"/>
      <c r="AM1120" s="4">
        <v>0</v>
      </c>
      <c r="AN1120" s="4"/>
      <c r="AO1120" s="4"/>
      <c r="AP1120" s="4"/>
      <c r="AQ1120" s="4">
        <v>0</v>
      </c>
      <c r="AR1120" s="4"/>
      <c r="AS1120" s="4"/>
      <c r="AT1120" s="4"/>
      <c r="AU1120" s="4"/>
      <c r="AV1120" s="4"/>
      <c r="AW1120" s="4"/>
      <c r="AX1120" s="4">
        <v>0</v>
      </c>
      <c r="AY1120" s="4">
        <v>0</v>
      </c>
      <c r="AZ1120" s="4"/>
      <c r="BA1120" s="7"/>
      <c r="BB1120" s="4"/>
      <c r="BC1120" s="4"/>
      <c r="BD1120" s="4"/>
      <c r="BE1120" s="7"/>
      <c r="BF1120" s="7"/>
      <c r="BG1120" s="6"/>
      <c r="BH1120" s="4"/>
      <c r="BI1120" s="4"/>
      <c r="BJ1120" s="4"/>
      <c r="BK1120" s="4"/>
      <c r="BL1120" s="6"/>
      <c r="BM1120" s="6"/>
      <c r="BN1120" s="6"/>
      <c r="BO1120" s="6"/>
      <c r="BP1120" s="6"/>
      <c r="BQ1120" s="6"/>
      <c r="BR1120" s="6"/>
      <c r="BS1120" s="4">
        <v>0</v>
      </c>
      <c r="BT1120" s="4">
        <v>0</v>
      </c>
      <c r="BU1120" s="4">
        <v>0</v>
      </c>
      <c r="BV1120" s="4">
        <v>0</v>
      </c>
      <c r="BW1120" s="4"/>
      <c r="BX1120" s="4"/>
      <c r="BY1120" s="4"/>
      <c r="BZ1120" s="4"/>
      <c r="CA1120" s="4">
        <v>0</v>
      </c>
      <c r="CB1120" s="4"/>
      <c r="CC1120" s="7"/>
      <c r="CD1120" s="4"/>
      <c r="CE1120" s="4"/>
      <c r="CF1120" s="7"/>
      <c r="CG1120" s="4"/>
      <c r="CH1120" s="4"/>
      <c r="CI1120" s="4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</row>
    <row r="1121" spans="1:158" x14ac:dyDescent="0.25">
      <c r="A1121" t="s">
        <v>127</v>
      </c>
      <c r="C1121" s="5">
        <v>40212</v>
      </c>
      <c r="D1121" s="4">
        <v>4</v>
      </c>
      <c r="E1121" t="s">
        <v>168</v>
      </c>
      <c r="F1121" s="4">
        <v>27</v>
      </c>
      <c r="G1121" t="s">
        <v>76</v>
      </c>
      <c r="H1121" s="6">
        <v>8.1</v>
      </c>
      <c r="I1121">
        <v>750</v>
      </c>
      <c r="J1121" s="4">
        <f>1000000/H1121/I1121</f>
        <v>164.6090534979424</v>
      </c>
      <c r="K1121" s="4"/>
      <c r="L1121" s="7"/>
      <c r="M1121" s="7"/>
      <c r="N1121" s="7"/>
      <c r="O1121" s="7"/>
      <c r="P1121" s="7"/>
      <c r="Q1121" s="7"/>
      <c r="R1121" s="7"/>
      <c r="S1121" s="7"/>
      <c r="T1121" s="7"/>
      <c r="U1121" s="4"/>
      <c r="V1121" s="7"/>
      <c r="W1121" s="7"/>
      <c r="X1121" s="7"/>
      <c r="Y1121" s="7"/>
      <c r="Z1121" s="7"/>
      <c r="AA1121" s="7"/>
      <c r="AB1121" s="4"/>
      <c r="AC1121" s="7"/>
      <c r="AD1121" s="7"/>
      <c r="AE1121" s="7"/>
      <c r="AF1121" s="7"/>
      <c r="AG1121" s="7"/>
      <c r="AH1121" s="7"/>
      <c r="AI1121" s="8"/>
      <c r="AJ1121" s="7"/>
      <c r="AK1121" s="7"/>
      <c r="AL1121" s="7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7"/>
      <c r="BB1121" s="4"/>
      <c r="BC1121" s="4"/>
      <c r="BD1121" s="4"/>
      <c r="BE1121" s="7"/>
      <c r="BF1121" s="7"/>
      <c r="BG1121" s="6"/>
      <c r="BH1121" s="4"/>
      <c r="BI1121" s="4"/>
      <c r="BJ1121" s="4"/>
      <c r="BK1121" s="4"/>
      <c r="BL1121" s="6"/>
      <c r="BM1121" s="6"/>
      <c r="BN1121" s="6"/>
      <c r="BO1121" s="6"/>
      <c r="BP1121" s="6"/>
      <c r="BQ1121" s="6"/>
      <c r="BR1121" s="6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7"/>
      <c r="CD1121" s="4"/>
      <c r="CE1121" s="4"/>
      <c r="CF1121" s="7"/>
      <c r="CG1121" s="4"/>
      <c r="CH1121" s="4"/>
      <c r="CI1121" s="4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</row>
    <row r="1122" spans="1:158" x14ac:dyDescent="0.25">
      <c r="A1122" t="s">
        <v>127</v>
      </c>
      <c r="C1122" s="5">
        <v>40217</v>
      </c>
      <c r="D1122" s="4"/>
      <c r="E1122" s="5"/>
      <c r="F1122" s="4">
        <v>32</v>
      </c>
      <c r="G1122" t="s">
        <v>76</v>
      </c>
      <c r="H1122" s="6">
        <v>8.1</v>
      </c>
      <c r="I1122">
        <v>750</v>
      </c>
      <c r="J1122" s="4">
        <f>1000000/H1122/I1122</f>
        <v>164.6090534979424</v>
      </c>
      <c r="K1122" s="4"/>
      <c r="L1122" s="7"/>
      <c r="M1122" s="6">
        <v>9.3000000000000007</v>
      </c>
      <c r="N1122" s="6"/>
      <c r="O1122" s="6"/>
      <c r="P1122" s="7"/>
      <c r="Q1122" s="7"/>
      <c r="R1122" s="7"/>
      <c r="S1122" s="7"/>
      <c r="T1122" s="7"/>
      <c r="U1122" s="4"/>
      <c r="V1122" s="7"/>
      <c r="W1122" s="7"/>
      <c r="X1122" s="7"/>
      <c r="Y1122" s="7"/>
      <c r="Z1122" s="7"/>
      <c r="AA1122" s="7"/>
      <c r="AB1122" s="4"/>
      <c r="AC1122" s="7"/>
      <c r="AD1122" s="7"/>
      <c r="AE1122" s="7"/>
      <c r="AF1122" s="7"/>
      <c r="AG1122" s="7"/>
      <c r="AH1122" s="7"/>
      <c r="AI1122" s="8"/>
      <c r="AJ1122" s="7"/>
      <c r="AK1122" s="7"/>
      <c r="AL1122" s="7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7"/>
      <c r="BB1122" s="4"/>
      <c r="BC1122" s="4"/>
      <c r="BD1122" s="4"/>
      <c r="BE1122" s="7"/>
      <c r="BF1122" s="7"/>
      <c r="BG1122" s="6"/>
      <c r="BH1122" s="4"/>
      <c r="BI1122" s="4"/>
      <c r="BJ1122" s="4"/>
      <c r="BK1122" s="4"/>
      <c r="BL1122" s="6"/>
      <c r="BM1122" s="6"/>
      <c r="BN1122" s="6"/>
      <c r="BO1122" s="6"/>
      <c r="BP1122" s="6"/>
      <c r="BQ1122" s="6"/>
      <c r="BR1122" s="6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7"/>
      <c r="CD1122" s="4"/>
      <c r="CE1122" s="4"/>
      <c r="CF1122" s="7"/>
      <c r="CG1122" s="4"/>
      <c r="CH1122" s="4"/>
      <c r="CI1122" s="4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</row>
    <row r="1123" spans="1:158" x14ac:dyDescent="0.25">
      <c r="A1123" t="s">
        <v>127</v>
      </c>
      <c r="C1123" s="5">
        <v>40225</v>
      </c>
      <c r="D1123" s="4"/>
      <c r="E1123" s="5"/>
      <c r="F1123" s="4">
        <v>40</v>
      </c>
      <c r="G1123" t="s">
        <v>76</v>
      </c>
      <c r="H1123" s="6">
        <v>8.1</v>
      </c>
      <c r="I1123">
        <v>750</v>
      </c>
      <c r="J1123" s="4">
        <f>1000000/H1123/I1123</f>
        <v>164.6090534979424</v>
      </c>
      <c r="K1123" s="4"/>
      <c r="L1123" s="7"/>
      <c r="M1123" s="6">
        <v>12.2</v>
      </c>
      <c r="N1123" s="6"/>
      <c r="O1123" s="6"/>
      <c r="P1123" s="7"/>
      <c r="Q1123" s="7"/>
      <c r="R1123" s="7"/>
      <c r="S1123" s="7"/>
      <c r="T1123" s="7"/>
      <c r="U1123" s="4"/>
      <c r="V1123" s="7"/>
      <c r="W1123" s="7"/>
      <c r="X1123" s="7"/>
      <c r="Y1123" s="7"/>
      <c r="Z1123" s="7"/>
      <c r="AA1123" s="7"/>
      <c r="AB1123" s="4"/>
      <c r="AC1123" s="7"/>
      <c r="AD1123" s="7"/>
      <c r="AE1123" s="7"/>
      <c r="AF1123" s="7"/>
      <c r="AG1123" s="7"/>
      <c r="AH1123" s="7"/>
      <c r="AI1123" s="8"/>
      <c r="AJ1123" s="7"/>
      <c r="AK1123" s="7"/>
      <c r="AL1123" s="7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7"/>
      <c r="BB1123" s="4"/>
      <c r="BC1123" s="4"/>
      <c r="BD1123" s="4"/>
      <c r="BE1123" s="7"/>
      <c r="BF1123" s="7"/>
      <c r="BG1123" s="6"/>
      <c r="BH1123" s="4"/>
      <c r="BI1123" s="4"/>
      <c r="BJ1123" s="4"/>
      <c r="BK1123" s="4"/>
      <c r="BL1123" s="6"/>
      <c r="BM1123" s="6"/>
      <c r="BN1123" s="6"/>
      <c r="BO1123" s="6"/>
      <c r="BP1123" s="6"/>
      <c r="BQ1123" s="6"/>
      <c r="BR1123" s="6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7"/>
      <c r="CD1123" s="4"/>
      <c r="CE1123" s="4"/>
      <c r="CF1123" s="7"/>
      <c r="CG1123" s="4"/>
      <c r="CH1123" s="4"/>
      <c r="CI1123" s="4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</row>
    <row r="1124" spans="1:158" x14ac:dyDescent="0.25">
      <c r="A1124" t="s">
        <v>127</v>
      </c>
      <c r="C1124" s="5">
        <v>40227</v>
      </c>
      <c r="D1124" s="4"/>
      <c r="E1124" s="5"/>
      <c r="F1124" s="4">
        <v>42</v>
      </c>
      <c r="G1124" t="s">
        <v>76</v>
      </c>
      <c r="H1124" s="6">
        <v>8.1</v>
      </c>
      <c r="I1124">
        <v>750</v>
      </c>
      <c r="J1124" s="4">
        <f>1000000/H1124/I1124</f>
        <v>164.6090534979424</v>
      </c>
      <c r="K1124" s="4"/>
      <c r="L1124" s="7"/>
      <c r="M1124" s="7"/>
      <c r="N1124" s="7"/>
      <c r="O1124" s="7"/>
      <c r="P1124" s="7"/>
      <c r="Q1124" s="7"/>
      <c r="R1124" s="7"/>
      <c r="S1124" s="7"/>
      <c r="T1124" s="7"/>
      <c r="U1124" s="4">
        <v>63.231451288240521</v>
      </c>
      <c r="V1124" s="7"/>
      <c r="W1124" s="7"/>
      <c r="X1124" s="7"/>
      <c r="Y1124" s="7"/>
      <c r="Z1124" s="7"/>
      <c r="AA1124" s="7"/>
      <c r="AB1124" s="4">
        <v>76.16020895110853</v>
      </c>
      <c r="AC1124" s="7">
        <v>1.6783828402608161</v>
      </c>
      <c r="AD1124" s="7"/>
      <c r="AE1124" s="7"/>
      <c r="AF1124" s="7"/>
      <c r="AG1124" s="7"/>
      <c r="AH1124" s="7"/>
      <c r="AI1124" s="8">
        <f>AC1124/AB1124</f>
        <v>2.2037529352608044E-2</v>
      </c>
      <c r="AJ1124" s="7"/>
      <c r="AK1124" s="7"/>
      <c r="AL1124" s="7"/>
      <c r="AM1124" s="4">
        <v>6.8668941916895658</v>
      </c>
      <c r="AN1124" s="4"/>
      <c r="AO1124" s="4"/>
      <c r="AP1124" s="4"/>
      <c r="AQ1124" s="4">
        <v>0</v>
      </c>
      <c r="AR1124" s="4"/>
      <c r="AS1124" s="4"/>
      <c r="AT1124" s="4"/>
      <c r="AU1124" s="4"/>
      <c r="AV1124" s="4"/>
      <c r="AW1124" s="4"/>
      <c r="AX1124" s="4">
        <v>0</v>
      </c>
      <c r="AY1124" s="4">
        <v>0</v>
      </c>
      <c r="AZ1124" s="4">
        <v>6.8668941916895658</v>
      </c>
      <c r="BA1124" s="7"/>
      <c r="BB1124" s="4"/>
      <c r="BC1124" s="4">
        <f>U1124+AB1124+AZ1124</f>
        <v>146.25855443103862</v>
      </c>
      <c r="BD1124" s="4"/>
      <c r="BE1124" s="7">
        <f>AZ1124/BC1124</f>
        <v>4.6950376464491371E-2</v>
      </c>
      <c r="BF1124" s="7"/>
      <c r="BG1124" s="6"/>
      <c r="BH1124" s="4"/>
      <c r="BI1124" s="4"/>
      <c r="BJ1124" s="4"/>
      <c r="BK1124" s="4"/>
      <c r="BL1124" s="6"/>
      <c r="BM1124" s="6"/>
      <c r="BN1124" s="6"/>
      <c r="BO1124" s="6"/>
      <c r="BP1124" s="7">
        <f>U1124/BC1124</f>
        <v>0.43232651610852857</v>
      </c>
      <c r="BQ1124" s="7">
        <f>AB1124/BC1124</f>
        <v>0.52072310742698003</v>
      </c>
      <c r="BR1124" s="7">
        <f>AZ1124/BC1124</f>
        <v>4.6950376464491371E-2</v>
      </c>
      <c r="BS1124" s="4">
        <v>142.50657353333654</v>
      </c>
      <c r="BT1124" s="4">
        <v>142.50657353333654</v>
      </c>
      <c r="BU1124" s="4">
        <v>0</v>
      </c>
      <c r="BV1124" s="4">
        <v>0</v>
      </c>
      <c r="BW1124" s="4"/>
      <c r="BX1124" s="4"/>
      <c r="BY1124" s="4"/>
      <c r="BZ1124" s="4"/>
      <c r="CA1124" s="4">
        <v>0</v>
      </c>
      <c r="CB1124" s="4"/>
      <c r="CC1124" s="7"/>
      <c r="CD1124" s="4"/>
      <c r="CE1124" s="4"/>
      <c r="CF1124" s="7"/>
      <c r="CG1124" s="4"/>
      <c r="CH1124" s="4"/>
      <c r="CI1124" s="4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</row>
    <row r="1125" spans="1:158" x14ac:dyDescent="0.25">
      <c r="A1125" t="s">
        <v>127</v>
      </c>
      <c r="C1125" s="5">
        <v>40231</v>
      </c>
      <c r="D1125" s="4"/>
      <c r="E1125" s="5"/>
      <c r="F1125" s="4">
        <v>46</v>
      </c>
      <c r="G1125" t="s">
        <v>76</v>
      </c>
      <c r="H1125" s="6">
        <v>8.1</v>
      </c>
      <c r="I1125">
        <v>750</v>
      </c>
      <c r="J1125" s="4">
        <f>1000000/H1125/I1125</f>
        <v>164.6090534979424</v>
      </c>
      <c r="K1125" s="4"/>
      <c r="L1125" s="7"/>
      <c r="M1125" s="6">
        <v>14.1</v>
      </c>
      <c r="N1125" s="6"/>
      <c r="O1125" s="6"/>
      <c r="P1125" s="7"/>
      <c r="Q1125" s="7"/>
      <c r="R1125" s="7"/>
      <c r="S1125" s="7"/>
      <c r="T1125" s="7"/>
      <c r="U1125" s="4"/>
      <c r="V1125" s="7"/>
      <c r="W1125" s="7"/>
      <c r="X1125" s="7"/>
      <c r="Y1125" s="7"/>
      <c r="Z1125" s="7"/>
      <c r="AA1125" s="7"/>
      <c r="AB1125" s="4"/>
      <c r="AC1125" s="7"/>
      <c r="AD1125" s="7"/>
      <c r="AE1125" s="7"/>
      <c r="AF1125" s="7"/>
      <c r="AG1125" s="7"/>
      <c r="AH1125" s="7"/>
      <c r="AI1125" s="8"/>
      <c r="AJ1125" s="7"/>
      <c r="AK1125" s="7"/>
      <c r="AL1125" s="7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7"/>
      <c r="BB1125" s="4"/>
      <c r="BC1125" s="4"/>
      <c r="BD1125" s="4"/>
      <c r="BE1125" s="7"/>
      <c r="BF1125" s="7"/>
      <c r="BG1125" s="6"/>
      <c r="BH1125" s="4"/>
      <c r="BI1125" s="4"/>
      <c r="BJ1125" s="4"/>
      <c r="BK1125" s="4"/>
      <c r="BL1125" s="6"/>
      <c r="BM1125" s="6"/>
      <c r="BN1125" s="6"/>
      <c r="BO1125" s="6"/>
      <c r="BP1125" s="6"/>
      <c r="BQ1125" s="6"/>
      <c r="BR1125" s="6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7"/>
      <c r="CD1125" s="4"/>
      <c r="CE1125" s="4"/>
      <c r="CF1125" s="7"/>
      <c r="CG1125" s="4"/>
      <c r="CH1125" s="4"/>
      <c r="CI1125" s="4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</row>
    <row r="1126" spans="1:158" x14ac:dyDescent="0.25">
      <c r="A1126" t="s">
        <v>127</v>
      </c>
      <c r="C1126" s="5">
        <v>40233</v>
      </c>
      <c r="D1126" s="4"/>
      <c r="E1126" s="5"/>
      <c r="F1126" s="4">
        <v>48</v>
      </c>
      <c r="G1126" t="s">
        <v>76</v>
      </c>
      <c r="H1126" s="6">
        <v>8.1</v>
      </c>
      <c r="I1126">
        <v>750</v>
      </c>
      <c r="J1126" s="4">
        <f>1000000/H1126/I1126</f>
        <v>164.6090534979424</v>
      </c>
      <c r="K1126" s="4"/>
      <c r="L1126" s="7"/>
      <c r="M1126" s="7"/>
      <c r="N1126" s="7"/>
      <c r="O1126" s="7"/>
      <c r="P1126" s="7"/>
      <c r="Q1126" s="7"/>
      <c r="R1126" s="7"/>
      <c r="S1126" s="7"/>
      <c r="T1126" s="7"/>
      <c r="U1126" s="4">
        <v>141.27916739090296</v>
      </c>
      <c r="V1126" s="7"/>
      <c r="W1126" s="7"/>
      <c r="X1126" s="7"/>
      <c r="Y1126" s="7"/>
      <c r="Z1126" s="7"/>
      <c r="AA1126" s="7"/>
      <c r="AB1126" s="4">
        <v>154.39183769936244</v>
      </c>
      <c r="AC1126" s="7">
        <v>1.827268983273123</v>
      </c>
      <c r="AD1126" s="7"/>
      <c r="AE1126" s="7"/>
      <c r="AF1126" s="7"/>
      <c r="AG1126" s="7"/>
      <c r="AH1126" s="7"/>
      <c r="AI1126" s="8">
        <f>AC1126/AB1126</f>
        <v>1.183526934131874E-2</v>
      </c>
      <c r="AJ1126" s="7"/>
      <c r="AK1126" s="7"/>
      <c r="AL1126" s="7"/>
      <c r="AM1126" s="4">
        <v>16.715929851076751</v>
      </c>
      <c r="AN1126" s="4"/>
      <c r="AO1126" s="4"/>
      <c r="AP1126" s="4"/>
      <c r="AQ1126" s="4">
        <v>0</v>
      </c>
      <c r="AR1126" s="4"/>
      <c r="AS1126" s="4"/>
      <c r="AT1126" s="4"/>
      <c r="AU1126" s="4"/>
      <c r="AV1126" s="4"/>
      <c r="AW1126" s="4"/>
      <c r="AX1126" s="4">
        <v>0</v>
      </c>
      <c r="AY1126" s="4">
        <v>0</v>
      </c>
      <c r="AZ1126" s="4">
        <v>16.715929851076751</v>
      </c>
      <c r="BA1126" s="7"/>
      <c r="BB1126" s="4"/>
      <c r="BC1126" s="4">
        <f>U1126+AB1126+AZ1126</f>
        <v>312.38693494134213</v>
      </c>
      <c r="BD1126" s="4"/>
      <c r="BE1126" s="7">
        <f>AZ1126/BC1126</f>
        <v>5.3510336001137672E-2</v>
      </c>
      <c r="BF1126" s="7"/>
      <c r="BG1126" s="6"/>
      <c r="BH1126" s="4"/>
      <c r="BI1126" s="4"/>
      <c r="BJ1126" s="4"/>
      <c r="BK1126" s="4"/>
      <c r="BL1126" s="6"/>
      <c r="BM1126" s="6"/>
      <c r="BN1126" s="6"/>
      <c r="BO1126" s="6"/>
      <c r="BP1126" s="7">
        <f>U1126/BC1126</f>
        <v>0.45225696592410752</v>
      </c>
      <c r="BQ1126" s="7">
        <f>AB1126/BC1126</f>
        <v>0.49423269807475489</v>
      </c>
      <c r="BR1126" s="7">
        <f>AZ1126/BC1126</f>
        <v>5.3510336001137672E-2</v>
      </c>
      <c r="BS1126" s="4">
        <v>154.92441018749642</v>
      </c>
      <c r="BT1126" s="4">
        <v>154.92441018749642</v>
      </c>
      <c r="BU1126" s="4">
        <v>0</v>
      </c>
      <c r="BV1126" s="4">
        <v>0</v>
      </c>
      <c r="BW1126" s="4"/>
      <c r="BX1126" s="4"/>
      <c r="BY1126" s="4"/>
      <c r="BZ1126" s="4"/>
      <c r="CA1126" s="4">
        <v>0</v>
      </c>
      <c r="CB1126" s="4"/>
      <c r="CC1126" s="7"/>
      <c r="CD1126" s="4"/>
      <c r="CE1126" s="4"/>
      <c r="CF1126" s="7"/>
      <c r="CG1126" s="4"/>
      <c r="CH1126" s="4"/>
      <c r="CI1126" s="4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</row>
    <row r="1127" spans="1:158" x14ac:dyDescent="0.25">
      <c r="A1127" t="s">
        <v>127</v>
      </c>
      <c r="C1127" s="5">
        <v>40234</v>
      </c>
      <c r="D1127" s="4">
        <v>5</v>
      </c>
      <c r="E1127" t="s">
        <v>164</v>
      </c>
      <c r="F1127" s="4">
        <v>49</v>
      </c>
      <c r="G1127" t="s">
        <v>76</v>
      </c>
      <c r="H1127" s="6">
        <v>8.1</v>
      </c>
      <c r="I1127">
        <v>750</v>
      </c>
      <c r="J1127" s="4">
        <f>1000000/H1127/I1127</f>
        <v>164.6090534979424</v>
      </c>
      <c r="K1127" s="4"/>
      <c r="L1127" s="7"/>
      <c r="M1127" s="7"/>
      <c r="N1127" s="7"/>
      <c r="O1127" s="7"/>
      <c r="P1127" s="7"/>
      <c r="Q1127" s="7"/>
      <c r="R1127" s="7"/>
      <c r="S1127" s="7"/>
      <c r="T1127" s="7"/>
      <c r="U1127" s="4"/>
      <c r="V1127" s="7"/>
      <c r="W1127" s="7"/>
      <c r="X1127" s="7"/>
      <c r="Y1127" s="7"/>
      <c r="Z1127" s="7"/>
      <c r="AA1127" s="7"/>
      <c r="AB1127" s="4"/>
      <c r="AC1127" s="7"/>
      <c r="AD1127" s="7"/>
      <c r="AE1127" s="7"/>
      <c r="AF1127" s="7"/>
      <c r="AG1127" s="7"/>
      <c r="AH1127" s="7"/>
      <c r="AI1127" s="8"/>
      <c r="AJ1127" s="7"/>
      <c r="AK1127" s="7"/>
      <c r="AL1127" s="7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7"/>
      <c r="BB1127" s="4"/>
      <c r="BC1127" s="4"/>
      <c r="BD1127" s="4"/>
      <c r="BE1127" s="7"/>
      <c r="BF1127" s="7"/>
      <c r="BG1127" s="6"/>
      <c r="BH1127" s="4"/>
      <c r="BI1127" s="4"/>
      <c r="BJ1127" s="4"/>
      <c r="BK1127" s="4"/>
      <c r="BL1127" s="6"/>
      <c r="BM1127" s="6"/>
      <c r="BN1127" s="6"/>
      <c r="BO1127" s="6"/>
      <c r="BP1127" s="6"/>
      <c r="BQ1127" s="6"/>
      <c r="BR1127" s="6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7"/>
      <c r="CD1127" s="4"/>
      <c r="CE1127" s="4"/>
      <c r="CF1127" s="7"/>
      <c r="CG1127" s="4"/>
      <c r="CH1127" s="4"/>
      <c r="CI1127" s="4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</row>
    <row r="1128" spans="1:158" x14ac:dyDescent="0.25">
      <c r="A1128" t="s">
        <v>127</v>
      </c>
      <c r="C1128" s="5">
        <v>40240</v>
      </c>
      <c r="D1128" s="4"/>
      <c r="E1128" s="5"/>
      <c r="F1128" s="4">
        <v>55</v>
      </c>
      <c r="G1128" t="s">
        <v>76</v>
      </c>
      <c r="H1128" s="6">
        <v>8.1</v>
      </c>
      <c r="I1128">
        <v>750</v>
      </c>
      <c r="J1128" s="4">
        <f>1000000/H1128/I1128</f>
        <v>164.6090534979424</v>
      </c>
      <c r="K1128" s="4"/>
      <c r="L1128" s="7"/>
      <c r="M1128" s="6">
        <v>16.95</v>
      </c>
      <c r="N1128" s="6"/>
      <c r="O1128" s="6"/>
      <c r="P1128" s="7"/>
      <c r="Q1128" s="7"/>
      <c r="R1128" s="7"/>
      <c r="S1128" s="7"/>
      <c r="T1128" s="7"/>
      <c r="U1128" s="4"/>
      <c r="V1128" s="7"/>
      <c r="W1128" s="7"/>
      <c r="X1128" s="7"/>
      <c r="Y1128" s="7"/>
      <c r="Z1128" s="7"/>
      <c r="AA1128" s="7"/>
      <c r="AB1128" s="4"/>
      <c r="AC1128" s="7"/>
      <c r="AD1128" s="7"/>
      <c r="AE1128" s="7"/>
      <c r="AF1128" s="7"/>
      <c r="AG1128" s="7"/>
      <c r="AH1128" s="7"/>
      <c r="AI1128" s="8"/>
      <c r="AJ1128" s="7"/>
      <c r="AK1128" s="7"/>
      <c r="AL1128" s="7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7"/>
      <c r="BB1128" s="4"/>
      <c r="BC1128" s="4"/>
      <c r="BD1128" s="4"/>
      <c r="BE1128" s="7"/>
      <c r="BF1128" s="7"/>
      <c r="BG1128" s="6"/>
      <c r="BH1128" s="4"/>
      <c r="BI1128" s="4"/>
      <c r="BJ1128" s="4"/>
      <c r="BK1128" s="4"/>
      <c r="BL1128" s="6"/>
      <c r="BM1128" s="6"/>
      <c r="BN1128" s="6"/>
      <c r="BO1128" s="6"/>
      <c r="BP1128" s="6"/>
      <c r="BQ1128" s="6"/>
      <c r="BR1128" s="6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7"/>
      <c r="CD1128" s="4"/>
      <c r="CE1128" s="4"/>
      <c r="CF1128" s="7"/>
      <c r="CG1128" s="4"/>
      <c r="CH1128" s="4"/>
      <c r="CI1128" s="4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</row>
    <row r="1129" spans="1:158" x14ac:dyDescent="0.25">
      <c r="A1129" t="s">
        <v>127</v>
      </c>
      <c r="C1129" s="5">
        <v>40245</v>
      </c>
      <c r="D1129" s="4"/>
      <c r="E1129" s="5"/>
      <c r="F1129" s="4">
        <v>60</v>
      </c>
      <c r="G1129" t="s">
        <v>76</v>
      </c>
      <c r="H1129" s="6">
        <v>8.1</v>
      </c>
      <c r="I1129">
        <v>750</v>
      </c>
      <c r="J1129" s="4">
        <f>1000000/H1129/I1129</f>
        <v>164.6090534979424</v>
      </c>
      <c r="K1129" s="4"/>
      <c r="L1129" s="7"/>
      <c r="M1129" s="7"/>
      <c r="N1129" s="7"/>
      <c r="O1129" s="7"/>
      <c r="P1129" s="7"/>
      <c r="Q1129" s="7"/>
      <c r="R1129" s="7"/>
      <c r="S1129" s="7"/>
      <c r="T1129" s="7"/>
      <c r="U1129" s="4"/>
      <c r="V1129" s="7"/>
      <c r="W1129" s="7"/>
      <c r="X1129" s="7"/>
      <c r="Y1129" s="7"/>
      <c r="Z1129" s="7"/>
      <c r="AA1129" s="7"/>
      <c r="AB1129" s="4"/>
      <c r="AC1129" s="7"/>
      <c r="AD1129" s="7"/>
      <c r="AE1129" s="7"/>
      <c r="AF1129" s="7"/>
      <c r="AG1129" s="7"/>
      <c r="AH1129" s="7"/>
      <c r="AI1129" s="8"/>
      <c r="AJ1129" s="7"/>
      <c r="AK1129" s="7"/>
      <c r="AL1129" s="7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7"/>
      <c r="BB1129" s="4"/>
      <c r="BC1129" s="4"/>
      <c r="BD1129" s="4"/>
      <c r="BE1129" s="7"/>
      <c r="BF1129" s="7"/>
      <c r="BG1129" s="6"/>
      <c r="BH1129" s="4"/>
      <c r="BI1129" s="4"/>
      <c r="BJ1129" s="4"/>
      <c r="BK1129" s="4"/>
      <c r="BL1129" s="6"/>
      <c r="BM1129" s="6"/>
      <c r="BN1129" s="6"/>
      <c r="BO1129" s="6"/>
      <c r="BP1129" s="6"/>
      <c r="BQ1129" s="6"/>
      <c r="BR1129" s="6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7"/>
      <c r="CD1129" s="4"/>
      <c r="CE1129" s="4"/>
      <c r="CF1129" s="7"/>
      <c r="CG1129" s="4"/>
      <c r="CH1129" s="4"/>
      <c r="CI1129" s="4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</row>
    <row r="1130" spans="1:158" x14ac:dyDescent="0.25">
      <c r="A1130" t="s">
        <v>127</v>
      </c>
      <c r="C1130" s="5">
        <v>40248</v>
      </c>
      <c r="D1130" s="4"/>
      <c r="E1130" s="5"/>
      <c r="F1130" s="4">
        <v>63</v>
      </c>
      <c r="G1130" t="s">
        <v>76</v>
      </c>
      <c r="H1130" s="6">
        <v>8.1</v>
      </c>
      <c r="I1130">
        <v>750</v>
      </c>
      <c r="J1130" s="4">
        <f>1000000/H1130/I1130</f>
        <v>164.6090534979424</v>
      </c>
      <c r="K1130" s="4"/>
      <c r="L1130" s="7"/>
      <c r="M1130" s="7"/>
      <c r="N1130" s="7"/>
      <c r="O1130" s="7"/>
      <c r="P1130" s="7"/>
      <c r="Q1130" s="7"/>
      <c r="R1130" s="7"/>
      <c r="S1130" s="7"/>
      <c r="T1130" s="7"/>
      <c r="U1130" s="4">
        <v>228.66783959174751</v>
      </c>
      <c r="V1130" s="7"/>
      <c r="W1130" s="7"/>
      <c r="X1130" s="7"/>
      <c r="Y1130" s="7"/>
      <c r="Z1130" s="7"/>
      <c r="AA1130" s="7"/>
      <c r="AB1130" s="4">
        <v>194.56145035434179</v>
      </c>
      <c r="AC1130" s="7">
        <v>3.3662377079119428</v>
      </c>
      <c r="AD1130" s="7"/>
      <c r="AE1130" s="7"/>
      <c r="AF1130" s="7"/>
      <c r="AG1130" s="7"/>
      <c r="AH1130" s="7"/>
      <c r="AI1130" s="8">
        <f>AC1130/AB1130</f>
        <v>1.7301668453751955E-2</v>
      </c>
      <c r="AJ1130" s="7"/>
      <c r="AK1130" s="7"/>
      <c r="AL1130" s="7"/>
      <c r="AM1130" s="4">
        <v>12.594981228679874</v>
      </c>
      <c r="AN1130" s="4"/>
      <c r="AO1130" s="4"/>
      <c r="AP1130" s="4"/>
      <c r="AQ1130" s="4">
        <v>20.699943978338645</v>
      </c>
      <c r="AR1130" s="4"/>
      <c r="AS1130" s="4"/>
      <c r="AT1130" s="4"/>
      <c r="AU1130" s="4"/>
      <c r="AV1130" s="4"/>
      <c r="AW1130" s="4"/>
      <c r="AX1130" s="4">
        <v>0</v>
      </c>
      <c r="AY1130" s="4">
        <v>0</v>
      </c>
      <c r="AZ1130" s="4">
        <v>33.294925207018515</v>
      </c>
      <c r="BA1130" s="7"/>
      <c r="BB1130" s="4"/>
      <c r="BC1130" s="4">
        <f>U1130+AB1130+AZ1130</f>
        <v>456.52421515310783</v>
      </c>
      <c r="BD1130" s="4"/>
      <c r="BE1130" s="7">
        <f>AZ1130/BC1130</f>
        <v>7.2931345374203552E-2</v>
      </c>
      <c r="BF1130" s="7"/>
      <c r="BG1130" s="6"/>
      <c r="BH1130" s="4"/>
      <c r="BI1130" s="4"/>
      <c r="BJ1130" s="4"/>
      <c r="BK1130" s="4"/>
      <c r="BL1130" s="6"/>
      <c r="BM1130" s="6"/>
      <c r="BN1130" s="6"/>
      <c r="BO1130" s="6"/>
      <c r="BP1130" s="7">
        <f>U1130/BC1130</f>
        <v>0.50088874149875606</v>
      </c>
      <c r="BQ1130" s="7">
        <f>AB1130/BC1130</f>
        <v>0.4261799131270404</v>
      </c>
      <c r="BR1130" s="7">
        <f>AZ1130/BC1130</f>
        <v>7.2931345374203552E-2</v>
      </c>
      <c r="BS1130" s="4">
        <v>194.85359680379352</v>
      </c>
      <c r="BT1130" s="4">
        <v>142.2755830981886</v>
      </c>
      <c r="BU1130" s="4">
        <v>52.57801370560491</v>
      </c>
      <c r="BV1130" s="4">
        <v>0</v>
      </c>
      <c r="BW1130" s="4"/>
      <c r="BX1130" s="4"/>
      <c r="BY1130" s="4"/>
      <c r="BZ1130" s="4"/>
      <c r="CA1130" s="4">
        <v>0</v>
      </c>
      <c r="CB1130" s="4"/>
      <c r="CC1130" s="7"/>
      <c r="CD1130" s="4"/>
      <c r="CE1130" s="4"/>
      <c r="CF1130" s="7"/>
      <c r="CG1130" s="4"/>
      <c r="CH1130" s="4"/>
      <c r="CI1130" s="4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</row>
    <row r="1131" spans="1:158" x14ac:dyDescent="0.25">
      <c r="A1131" t="s">
        <v>127</v>
      </c>
      <c r="C1131" s="5">
        <v>40252</v>
      </c>
      <c r="D1131" s="4"/>
      <c r="E1131" s="5"/>
      <c r="F1131" s="4">
        <v>67</v>
      </c>
      <c r="G1131" t="s">
        <v>76</v>
      </c>
      <c r="H1131" s="6">
        <v>8.1</v>
      </c>
      <c r="I1131">
        <v>750</v>
      </c>
      <c r="J1131" s="4">
        <f>1000000/H1131/I1131</f>
        <v>164.6090534979424</v>
      </c>
      <c r="K1131" s="4"/>
      <c r="L1131" s="7"/>
      <c r="M1131" s="6">
        <v>20.85</v>
      </c>
      <c r="N1131" s="6"/>
      <c r="O1131" s="6"/>
      <c r="P1131" s="7"/>
      <c r="Q1131" s="7"/>
      <c r="R1131" s="7"/>
      <c r="S1131" s="7"/>
      <c r="T1131" s="7"/>
      <c r="U1131" s="4"/>
      <c r="V1131" s="7"/>
      <c r="W1131" s="7"/>
      <c r="X1131" s="7"/>
      <c r="Y1131" s="7"/>
      <c r="Z1131" s="7"/>
      <c r="AA1131" s="7"/>
      <c r="AB1131" s="4"/>
      <c r="AC1131" s="7"/>
      <c r="AD1131" s="7"/>
      <c r="AE1131" s="7"/>
      <c r="AF1131" s="7"/>
      <c r="AG1131" s="7"/>
      <c r="AH1131" s="7"/>
      <c r="AI1131" s="8"/>
      <c r="AJ1131" s="7"/>
      <c r="AK1131" s="7"/>
      <c r="AL1131" s="7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7"/>
      <c r="BB1131" s="4"/>
      <c r="BC1131" s="4"/>
      <c r="BD1131" s="4"/>
      <c r="BE1131" s="7"/>
      <c r="BF1131" s="7"/>
      <c r="BG1131" s="6"/>
      <c r="BH1131" s="4"/>
      <c r="BI1131" s="4"/>
      <c r="BJ1131" s="4"/>
      <c r="BK1131" s="4"/>
      <c r="BL1131" s="6"/>
      <c r="BM1131" s="6"/>
      <c r="BN1131" s="6"/>
      <c r="BO1131" s="6"/>
      <c r="BP1131" s="6"/>
      <c r="BQ1131" s="6"/>
      <c r="BR1131" s="6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7"/>
      <c r="CD1131" s="4"/>
      <c r="CE1131" s="4"/>
      <c r="CF1131" s="7"/>
      <c r="CG1131" s="4"/>
      <c r="CH1131" s="4"/>
      <c r="CI1131" s="4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</row>
    <row r="1132" spans="1:158" x14ac:dyDescent="0.25">
      <c r="A1132" t="s">
        <v>127</v>
      </c>
      <c r="C1132" s="5">
        <v>40259</v>
      </c>
      <c r="D1132" s="4"/>
      <c r="E1132" s="5"/>
      <c r="F1132" s="4">
        <v>74</v>
      </c>
      <c r="G1132" t="s">
        <v>76</v>
      </c>
      <c r="H1132" s="6">
        <v>8.1</v>
      </c>
      <c r="I1132">
        <v>750</v>
      </c>
      <c r="J1132" s="4">
        <f>1000000/H1132/I1132</f>
        <v>164.6090534979424</v>
      </c>
      <c r="K1132" s="4"/>
      <c r="L1132" s="7"/>
      <c r="M1132" s="6">
        <v>21.15</v>
      </c>
      <c r="N1132" s="6"/>
      <c r="O1132" s="6"/>
      <c r="P1132" s="7"/>
      <c r="Q1132" s="7"/>
      <c r="R1132" s="7"/>
      <c r="S1132" s="7"/>
      <c r="T1132" s="7"/>
      <c r="U1132" s="4"/>
      <c r="V1132" s="7"/>
      <c r="W1132" s="7"/>
      <c r="X1132" s="7"/>
      <c r="Y1132" s="7"/>
      <c r="Z1132" s="7"/>
      <c r="AA1132" s="7"/>
      <c r="AB1132" s="4"/>
      <c r="AC1132" s="7"/>
      <c r="AD1132" s="7"/>
      <c r="AE1132" s="7"/>
      <c r="AF1132" s="7"/>
      <c r="AG1132" s="7"/>
      <c r="AH1132" s="7"/>
      <c r="AI1132" s="8"/>
      <c r="AJ1132" s="7"/>
      <c r="AK1132" s="7"/>
      <c r="AL1132" s="7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7"/>
      <c r="BB1132" s="4"/>
      <c r="BC1132" s="4"/>
      <c r="BD1132" s="4"/>
      <c r="BE1132" s="7"/>
      <c r="BF1132" s="7"/>
      <c r="BG1132" s="6"/>
      <c r="BH1132" s="4"/>
      <c r="BI1132" s="4"/>
      <c r="BJ1132" s="4"/>
      <c r="BK1132" s="4"/>
      <c r="BL1132" s="6"/>
      <c r="BM1132" s="6"/>
      <c r="BN1132" s="6"/>
      <c r="BO1132" s="6"/>
      <c r="BP1132" s="6"/>
      <c r="BQ1132" s="6"/>
      <c r="BR1132" s="6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7"/>
      <c r="CD1132" s="4"/>
      <c r="CE1132" s="4"/>
      <c r="CF1132" s="7"/>
      <c r="CG1132" s="4"/>
      <c r="CH1132" s="4"/>
      <c r="CI1132" s="4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</row>
    <row r="1133" spans="1:158" x14ac:dyDescent="0.25">
      <c r="A1133" t="s">
        <v>127</v>
      </c>
      <c r="C1133" s="5">
        <v>40266</v>
      </c>
      <c r="D1133" s="4"/>
      <c r="E1133" s="5"/>
      <c r="F1133" s="4">
        <v>81</v>
      </c>
      <c r="G1133" t="s">
        <v>76</v>
      </c>
      <c r="H1133" s="6">
        <v>8.1</v>
      </c>
      <c r="I1133">
        <v>750</v>
      </c>
      <c r="J1133" s="4">
        <f>1000000/H1133/I1133</f>
        <v>164.6090534979424</v>
      </c>
      <c r="K1133" s="4"/>
      <c r="L1133" s="7"/>
      <c r="M1133" s="6">
        <v>22</v>
      </c>
      <c r="N1133" s="6"/>
      <c r="O1133" s="6"/>
      <c r="P1133" s="7"/>
      <c r="Q1133" s="7"/>
      <c r="R1133" s="7"/>
      <c r="S1133" s="7"/>
      <c r="T1133" s="7"/>
      <c r="U1133" s="4"/>
      <c r="V1133" s="7"/>
      <c r="W1133" s="7"/>
      <c r="X1133" s="7"/>
      <c r="Y1133" s="7"/>
      <c r="Z1133" s="7"/>
      <c r="AA1133" s="7"/>
      <c r="AB1133" s="4"/>
      <c r="AC1133" s="7"/>
      <c r="AD1133" s="7"/>
      <c r="AE1133" s="7"/>
      <c r="AF1133" s="7"/>
      <c r="AG1133" s="7"/>
      <c r="AH1133" s="7"/>
      <c r="AI1133" s="8"/>
      <c r="AJ1133" s="7"/>
      <c r="AK1133" s="7"/>
      <c r="AL1133" s="7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7"/>
      <c r="BB1133" s="4"/>
      <c r="BC1133" s="4"/>
      <c r="BD1133" s="4"/>
      <c r="BE1133" s="7"/>
      <c r="BF1133" s="7"/>
      <c r="BG1133" s="6"/>
      <c r="BH1133" s="4"/>
      <c r="BI1133" s="4"/>
      <c r="BJ1133" s="4"/>
      <c r="BK1133" s="4"/>
      <c r="BL1133" s="6"/>
      <c r="BM1133" s="6"/>
      <c r="BN1133" s="6"/>
      <c r="BO1133" s="6"/>
      <c r="BP1133" s="6"/>
      <c r="BQ1133" s="6"/>
      <c r="BR1133" s="6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7"/>
      <c r="CD1133" s="4"/>
      <c r="CE1133" s="4"/>
      <c r="CF1133" s="7"/>
      <c r="CG1133" s="4"/>
      <c r="CH1133" s="4"/>
      <c r="CI1133" s="4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</row>
    <row r="1134" spans="1:158" x14ac:dyDescent="0.25">
      <c r="A1134" t="s">
        <v>127</v>
      </c>
      <c r="C1134" s="5">
        <v>40267</v>
      </c>
      <c r="D1134" s="4"/>
      <c r="E1134" s="5"/>
      <c r="F1134" s="4">
        <v>82</v>
      </c>
      <c r="G1134" t="s">
        <v>76</v>
      </c>
      <c r="H1134" s="6">
        <v>8.1</v>
      </c>
      <c r="I1134">
        <v>750</v>
      </c>
      <c r="J1134" s="4">
        <f>1000000/H1134/I1134</f>
        <v>164.6090534979424</v>
      </c>
      <c r="K1134" s="4"/>
      <c r="L1134" s="7"/>
      <c r="M1134" s="7"/>
      <c r="N1134" s="7"/>
      <c r="O1134" s="7"/>
      <c r="P1134" s="7"/>
      <c r="Q1134" s="7"/>
      <c r="R1134" s="7"/>
      <c r="S1134" s="7"/>
      <c r="T1134" s="7"/>
      <c r="U1134" s="4">
        <v>293.64820075504076</v>
      </c>
      <c r="V1134" s="7"/>
      <c r="W1134" s="7"/>
      <c r="X1134" s="7"/>
      <c r="Y1134" s="7"/>
      <c r="Z1134" s="7"/>
      <c r="AA1134" s="7"/>
      <c r="AB1134" s="4">
        <v>214.92640423238564</v>
      </c>
      <c r="AC1134" s="7">
        <v>3.480815463814904</v>
      </c>
      <c r="AD1134" s="7"/>
      <c r="AE1134" s="7"/>
      <c r="AF1134" s="7"/>
      <c r="AG1134" s="7"/>
      <c r="AH1134" s="7"/>
      <c r="AI1134" s="8">
        <f>AC1134/AB1134</f>
        <v>1.6195383141716407E-2</v>
      </c>
      <c r="AJ1134" s="7"/>
      <c r="AK1134" s="7"/>
      <c r="AL1134" s="7"/>
      <c r="AM1134" s="4">
        <v>6.3117665079565368</v>
      </c>
      <c r="AN1134" s="4"/>
      <c r="AO1134" s="4"/>
      <c r="AP1134" s="4"/>
      <c r="AQ1134" s="4">
        <v>231.91452470564491</v>
      </c>
      <c r="AR1134" s="4"/>
      <c r="AS1134" s="4"/>
      <c r="AT1134" s="4"/>
      <c r="AU1134" s="4"/>
      <c r="AV1134" s="4"/>
      <c r="AW1134" s="4"/>
      <c r="AX1134" s="4">
        <v>0</v>
      </c>
      <c r="AY1134" s="4">
        <v>0</v>
      </c>
      <c r="AZ1134" s="4">
        <v>238.22629121360146</v>
      </c>
      <c r="BA1134" s="7"/>
      <c r="BB1134" s="4"/>
      <c r="BC1134" s="4">
        <f>U1134+AB1134+AZ1134</f>
        <v>746.80089620102785</v>
      </c>
      <c r="BD1134" s="4"/>
      <c r="BE1134" s="7">
        <f>AZ1134/BC1134</f>
        <v>0.31899572218707467</v>
      </c>
      <c r="BF1134" s="7"/>
      <c r="BG1134" s="6"/>
      <c r="BH1134" s="4"/>
      <c r="BI1134" s="4"/>
      <c r="BJ1134" s="4"/>
      <c r="BK1134" s="4"/>
      <c r="BL1134" s="6"/>
      <c r="BM1134" s="6"/>
      <c r="BN1134" s="6"/>
      <c r="BO1134" s="6"/>
      <c r="BP1134" s="7">
        <f>U1134/BC1134</f>
        <v>0.3932081525997459</v>
      </c>
      <c r="BQ1134" s="7">
        <f>AB1134/BC1134</f>
        <v>0.28779612521317943</v>
      </c>
      <c r="BR1134" s="7">
        <f>AZ1134/BC1134</f>
        <v>0.31899572218707467</v>
      </c>
      <c r="BS1134" s="4">
        <v>141.35538353591534</v>
      </c>
      <c r="BT1134" s="4">
        <v>49.296002174813601</v>
      </c>
      <c r="BU1134" s="4">
        <v>92.059381361101742</v>
      </c>
      <c r="BV1134" s="4">
        <v>0</v>
      </c>
      <c r="BW1134" s="4"/>
      <c r="BX1134" s="4"/>
      <c r="BY1134" s="4"/>
      <c r="BZ1134" s="4"/>
      <c r="CA1134" s="4">
        <v>0</v>
      </c>
      <c r="CB1134" s="4"/>
      <c r="CC1134" s="7"/>
      <c r="CD1134" s="4"/>
      <c r="CE1134" s="4"/>
      <c r="CF1134" s="7"/>
      <c r="CG1134" s="4"/>
      <c r="CH1134" s="4"/>
      <c r="CI1134" s="4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</row>
    <row r="1135" spans="1:158" x14ac:dyDescent="0.25">
      <c r="A1135" t="s">
        <v>127</v>
      </c>
      <c r="C1135" s="5">
        <v>40276</v>
      </c>
      <c r="D1135" s="4"/>
      <c r="E1135" s="5"/>
      <c r="F1135" s="4">
        <v>91</v>
      </c>
      <c r="G1135" t="s">
        <v>76</v>
      </c>
      <c r="H1135" s="6">
        <v>8.1</v>
      </c>
      <c r="I1135">
        <v>750</v>
      </c>
      <c r="J1135" s="4">
        <f>1000000/H1135/I1135</f>
        <v>164.6090534979424</v>
      </c>
      <c r="K1135" s="4"/>
      <c r="L1135" s="7"/>
      <c r="M1135" s="6">
        <v>23.35</v>
      </c>
      <c r="N1135" s="6"/>
      <c r="O1135" s="6"/>
      <c r="P1135" s="7"/>
      <c r="Q1135" s="7"/>
      <c r="R1135" s="7"/>
      <c r="S1135" s="7"/>
      <c r="T1135" s="7"/>
      <c r="U1135" s="4"/>
      <c r="V1135" s="7"/>
      <c r="W1135" s="7"/>
      <c r="X1135" s="7"/>
      <c r="Y1135" s="7"/>
      <c r="Z1135" s="7"/>
      <c r="AA1135" s="7"/>
      <c r="AB1135" s="4"/>
      <c r="AC1135" s="7"/>
      <c r="AD1135" s="7"/>
      <c r="AE1135" s="7"/>
      <c r="AF1135" s="7"/>
      <c r="AG1135" s="7"/>
      <c r="AH1135" s="7"/>
      <c r="AI1135" s="8"/>
      <c r="AJ1135" s="7"/>
      <c r="AK1135" s="7"/>
      <c r="AL1135" s="7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7"/>
      <c r="BB1135" s="4"/>
      <c r="BC1135" s="4"/>
      <c r="BD1135" s="4"/>
      <c r="BE1135" s="7"/>
      <c r="BF1135" s="7"/>
      <c r="BG1135" s="6"/>
      <c r="BH1135" s="4"/>
      <c r="BI1135" s="4"/>
      <c r="BJ1135" s="4"/>
      <c r="BK1135" s="4"/>
      <c r="BL1135" s="6"/>
      <c r="BM1135" s="6"/>
      <c r="BN1135" s="6"/>
      <c r="BO1135" s="6"/>
      <c r="BP1135" s="6"/>
      <c r="BQ1135" s="6"/>
      <c r="BR1135" s="6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7"/>
      <c r="CD1135" s="4"/>
      <c r="CE1135" s="4"/>
      <c r="CF1135" s="7"/>
      <c r="CG1135" s="4"/>
      <c r="CH1135" s="4"/>
      <c r="CI1135" s="4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</row>
    <row r="1136" spans="1:158" x14ac:dyDescent="0.25">
      <c r="A1136" t="s">
        <v>127</v>
      </c>
      <c r="C1136" s="5">
        <v>40279</v>
      </c>
      <c r="D1136" s="4">
        <v>6</v>
      </c>
      <c r="E1136" s="5" t="s">
        <v>183</v>
      </c>
      <c r="F1136" s="4">
        <v>94</v>
      </c>
      <c r="G1136" t="s">
        <v>76</v>
      </c>
      <c r="H1136" s="6">
        <v>8.1</v>
      </c>
      <c r="I1136">
        <v>750</v>
      </c>
      <c r="J1136" s="4">
        <f>1000000/H1136/I1136</f>
        <v>164.6090534979424</v>
      </c>
      <c r="K1136" s="4"/>
      <c r="L1136" s="7"/>
      <c r="M1136" s="7"/>
      <c r="N1136" s="7"/>
      <c r="O1136" s="7"/>
      <c r="P1136" s="7"/>
      <c r="Q1136" s="7"/>
      <c r="R1136" s="7"/>
      <c r="S1136" s="7"/>
      <c r="T1136" s="7"/>
      <c r="U1136" s="4"/>
      <c r="V1136" s="7"/>
      <c r="W1136" s="7"/>
      <c r="X1136" s="7"/>
      <c r="Y1136" s="7"/>
      <c r="Z1136" s="7"/>
      <c r="AA1136" s="7"/>
      <c r="AB1136" s="4"/>
      <c r="AC1136" s="7"/>
      <c r="AD1136" s="7"/>
      <c r="AE1136" s="7"/>
      <c r="AF1136" s="7"/>
      <c r="AG1136" s="7"/>
      <c r="AH1136" s="7"/>
      <c r="AI1136" s="8"/>
      <c r="AJ1136" s="7"/>
      <c r="AK1136" s="7"/>
      <c r="AL1136" s="7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7"/>
      <c r="BB1136" s="4"/>
      <c r="BC1136" s="4"/>
      <c r="BD1136" s="4"/>
      <c r="BE1136" s="7"/>
      <c r="BF1136" s="7"/>
      <c r="BG1136" s="6"/>
      <c r="BH1136" s="4"/>
      <c r="BI1136" s="4"/>
      <c r="BJ1136" s="4"/>
      <c r="BK1136" s="4"/>
      <c r="BL1136" s="6"/>
      <c r="BM1136" s="6"/>
      <c r="BN1136" s="6"/>
      <c r="BO1136" s="6"/>
      <c r="BP1136" s="6"/>
      <c r="BQ1136" s="6"/>
      <c r="BR1136" s="6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7"/>
      <c r="CD1136" s="4"/>
      <c r="CE1136" s="4"/>
      <c r="CF1136" s="7"/>
      <c r="CG1136" s="4"/>
      <c r="CH1136" s="4"/>
      <c r="CI1136" s="4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</row>
    <row r="1137" spans="1:158" x14ac:dyDescent="0.25">
      <c r="A1137" t="s">
        <v>127</v>
      </c>
      <c r="C1137" s="5">
        <v>40287</v>
      </c>
      <c r="D1137" s="4"/>
      <c r="E1137" s="5"/>
      <c r="F1137" s="4">
        <v>102</v>
      </c>
      <c r="G1137" t="s">
        <v>76</v>
      </c>
      <c r="H1137" s="6">
        <v>8.1</v>
      </c>
      <c r="I1137">
        <v>750</v>
      </c>
      <c r="J1137" s="4">
        <f>1000000/H1137/I1137</f>
        <v>164.6090534979424</v>
      </c>
      <c r="K1137" s="4"/>
      <c r="L1137" s="7"/>
      <c r="M1137" s="7"/>
      <c r="N1137" s="7"/>
      <c r="O1137" s="7"/>
      <c r="P1137" s="7"/>
      <c r="Q1137" s="7"/>
      <c r="R1137" s="7"/>
      <c r="S1137" s="7"/>
      <c r="T1137" s="7"/>
      <c r="U1137" s="4">
        <v>355.3765496829302</v>
      </c>
      <c r="V1137" s="7"/>
      <c r="W1137" s="7"/>
      <c r="X1137" s="7"/>
      <c r="Y1137" s="7"/>
      <c r="Z1137" s="7"/>
      <c r="AA1137" s="7"/>
      <c r="AB1137" s="4">
        <v>254.90394744122878</v>
      </c>
      <c r="AC1137" s="7">
        <v>3.8311627568106399</v>
      </c>
      <c r="AD1137" s="7"/>
      <c r="AE1137" s="7"/>
      <c r="AF1137" s="7"/>
      <c r="AG1137" s="7"/>
      <c r="AH1137" s="7"/>
      <c r="AI1137" s="8">
        <f>AC1137/AB1137</f>
        <v>1.5029829060195159E-2</v>
      </c>
      <c r="AJ1137" s="7"/>
      <c r="AK1137" s="7"/>
      <c r="AL1137" s="7"/>
      <c r="AM1137" s="4">
        <v>1.2903040428948327</v>
      </c>
      <c r="AN1137" s="4"/>
      <c r="AO1137" s="4"/>
      <c r="AP1137" s="4"/>
      <c r="AQ1137" s="4">
        <v>413.41964078428038</v>
      </c>
      <c r="AR1137" s="4"/>
      <c r="AS1137" s="4"/>
      <c r="AT1137" s="4"/>
      <c r="AU1137" s="4"/>
      <c r="AV1137" s="4"/>
      <c r="AW1137" s="4"/>
      <c r="AX1137" s="4">
        <v>0</v>
      </c>
      <c r="AY1137" s="4">
        <v>22.488881907605965</v>
      </c>
      <c r="AZ1137" s="4">
        <v>437.19882673478122</v>
      </c>
      <c r="BA1137" s="7"/>
      <c r="BB1137" s="4"/>
      <c r="BC1137" s="4">
        <f>U1137+AB1137+AZ1137</f>
        <v>1047.4793238589402</v>
      </c>
      <c r="BD1137" s="4"/>
      <c r="BE1137" s="7">
        <f>AZ1137/BC1137</f>
        <v>0.41738182012426722</v>
      </c>
      <c r="BF1137" s="7"/>
      <c r="BG1137" s="6"/>
      <c r="BH1137" s="4"/>
      <c r="BI1137" s="4"/>
      <c r="BJ1137" s="4"/>
      <c r="BK1137" s="4"/>
      <c r="BL1137" s="6"/>
      <c r="BM1137" s="6"/>
      <c r="BN1137" s="6"/>
      <c r="BO1137" s="6"/>
      <c r="BP1137" s="7">
        <f>U1137/BC1137</f>
        <v>0.33926831927690376</v>
      </c>
      <c r="BQ1137" s="7">
        <f>AB1137/BC1137</f>
        <v>0.24334986059882902</v>
      </c>
      <c r="BR1137" s="7">
        <f>AZ1137/BC1137</f>
        <v>0.41738182012426722</v>
      </c>
      <c r="BS1137" s="4">
        <v>120.71875150009976</v>
      </c>
      <c r="BT1137" s="4">
        <v>8.3643376991410445</v>
      </c>
      <c r="BU1137" s="4">
        <v>108.30534278710137</v>
      </c>
      <c r="BV1137" s="4">
        <v>4.0490710138573434</v>
      </c>
      <c r="BW1137" s="4"/>
      <c r="BX1137" s="4"/>
      <c r="BY1137" s="4"/>
      <c r="BZ1137" s="4"/>
      <c r="CA1137" s="4">
        <v>0</v>
      </c>
      <c r="CB1137" s="4"/>
      <c r="CC1137" s="7"/>
      <c r="CD1137" s="4"/>
      <c r="CE1137" s="4"/>
      <c r="CF1137" s="7"/>
      <c r="CG1137" s="4"/>
      <c r="CH1137" s="4"/>
      <c r="CI1137" s="4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</row>
    <row r="1138" spans="1:158" x14ac:dyDescent="0.25">
      <c r="A1138" t="s">
        <v>127</v>
      </c>
      <c r="C1138" s="5">
        <v>40288</v>
      </c>
      <c r="D1138" s="4"/>
      <c r="E1138" s="5"/>
      <c r="F1138" s="4">
        <v>103</v>
      </c>
      <c r="G1138" t="s">
        <v>76</v>
      </c>
      <c r="H1138" s="6">
        <v>8.1</v>
      </c>
      <c r="I1138">
        <v>750</v>
      </c>
      <c r="J1138" s="4">
        <f>1000000/H1138/I1138</f>
        <v>164.6090534979424</v>
      </c>
      <c r="K1138" s="4"/>
      <c r="L1138" s="7"/>
      <c r="M1138" s="6">
        <v>24.4</v>
      </c>
      <c r="N1138" s="6"/>
      <c r="O1138" s="6"/>
      <c r="P1138" s="7"/>
      <c r="Q1138" s="7"/>
      <c r="R1138" s="7"/>
      <c r="S1138" s="7"/>
      <c r="T1138" s="7"/>
      <c r="U1138" s="4"/>
      <c r="V1138" s="7"/>
      <c r="W1138" s="7"/>
      <c r="X1138" s="7"/>
      <c r="Y1138" s="7"/>
      <c r="Z1138" s="7"/>
      <c r="AA1138" s="7"/>
      <c r="AB1138" s="4"/>
      <c r="AC1138" s="7"/>
      <c r="AD1138" s="7"/>
      <c r="AE1138" s="7"/>
      <c r="AF1138" s="7"/>
      <c r="AG1138" s="7"/>
      <c r="AH1138" s="7"/>
      <c r="AI1138" s="8"/>
      <c r="AJ1138" s="7"/>
      <c r="AK1138" s="7"/>
      <c r="AL1138" s="7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7"/>
      <c r="BB1138" s="4"/>
      <c r="BC1138" s="4"/>
      <c r="BD1138" s="4"/>
      <c r="BE1138" s="7"/>
      <c r="BF1138" s="7"/>
      <c r="BG1138" s="6"/>
      <c r="BH1138" s="4"/>
      <c r="BI1138" s="4"/>
      <c r="BJ1138" s="4"/>
      <c r="BK1138" s="4"/>
      <c r="BL1138" s="6"/>
      <c r="BM1138" s="6"/>
      <c r="BN1138" s="6"/>
      <c r="BO1138" s="6"/>
      <c r="BP1138" s="6"/>
      <c r="BQ1138" s="6"/>
      <c r="BR1138" s="6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7"/>
      <c r="CD1138" s="4"/>
      <c r="CE1138" s="4"/>
      <c r="CF1138" s="7"/>
      <c r="CG1138" s="4"/>
      <c r="CH1138" s="4"/>
      <c r="CI1138" s="4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</row>
    <row r="1139" spans="1:158" x14ac:dyDescent="0.25">
      <c r="A1139" t="s">
        <v>127</v>
      </c>
      <c r="C1139" s="5">
        <v>40293</v>
      </c>
      <c r="D1139" s="4">
        <v>7</v>
      </c>
      <c r="E1139" t="s">
        <v>166</v>
      </c>
      <c r="F1139" s="4">
        <v>108</v>
      </c>
      <c r="G1139" t="s">
        <v>76</v>
      </c>
      <c r="H1139" s="6">
        <v>8.1</v>
      </c>
      <c r="I1139">
        <v>750</v>
      </c>
      <c r="J1139" s="4">
        <f>1000000/H1139/I1139</f>
        <v>164.6090534979424</v>
      </c>
      <c r="K1139" s="4"/>
      <c r="L1139" s="7"/>
      <c r="M1139" s="7"/>
      <c r="N1139" s="7"/>
      <c r="O1139" s="7"/>
      <c r="P1139" s="7"/>
      <c r="Q1139" s="7"/>
      <c r="R1139" s="7"/>
      <c r="S1139" s="7"/>
      <c r="T1139" s="7"/>
      <c r="U1139" s="4"/>
      <c r="V1139" s="7"/>
      <c r="W1139" s="7"/>
      <c r="X1139" s="7"/>
      <c r="Y1139" s="7"/>
      <c r="Z1139" s="7"/>
      <c r="AA1139" s="7"/>
      <c r="AB1139" s="4"/>
      <c r="AC1139" s="7"/>
      <c r="AD1139" s="7"/>
      <c r="AE1139" s="7"/>
      <c r="AF1139" s="7"/>
      <c r="AG1139" s="7"/>
      <c r="AH1139" s="7"/>
      <c r="AI1139" s="8"/>
      <c r="AJ1139" s="7"/>
      <c r="AK1139" s="7"/>
      <c r="AL1139" s="7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7"/>
      <c r="BB1139" s="4"/>
      <c r="BC1139" s="4"/>
      <c r="BD1139" s="4"/>
      <c r="BE1139" s="7"/>
      <c r="BF1139" s="7"/>
      <c r="BG1139" s="6"/>
      <c r="BH1139" s="4"/>
      <c r="BI1139" s="4"/>
      <c r="BJ1139" s="4"/>
      <c r="BK1139" s="4"/>
      <c r="BL1139" s="6"/>
      <c r="BM1139" s="6"/>
      <c r="BN1139" s="6"/>
      <c r="BO1139" s="6"/>
      <c r="BP1139" s="6"/>
      <c r="BQ1139" s="6"/>
      <c r="BR1139" s="6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7"/>
      <c r="CD1139" s="4"/>
      <c r="CE1139" s="4"/>
      <c r="CF1139" s="7"/>
      <c r="CG1139" s="4"/>
      <c r="CH1139" s="4"/>
      <c r="CI1139" s="4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</row>
    <row r="1140" spans="1:158" x14ac:dyDescent="0.25">
      <c r="A1140" t="s">
        <v>127</v>
      </c>
      <c r="C1140" s="5">
        <v>40302</v>
      </c>
      <c r="D1140" s="4"/>
      <c r="E1140" s="5"/>
      <c r="F1140" s="4">
        <v>117</v>
      </c>
      <c r="G1140" t="s">
        <v>76</v>
      </c>
      <c r="H1140" s="6">
        <v>8.1</v>
      </c>
      <c r="I1140">
        <v>750</v>
      </c>
      <c r="J1140" s="4">
        <f>1000000/H1140/I1140</f>
        <v>164.6090534979424</v>
      </c>
      <c r="K1140" s="4"/>
      <c r="L1140" s="7"/>
      <c r="M1140" s="7"/>
      <c r="N1140" s="7"/>
      <c r="O1140" s="7"/>
      <c r="P1140" s="7"/>
      <c r="Q1140" s="7"/>
      <c r="R1140" s="7"/>
      <c r="S1140" s="7"/>
      <c r="T1140" s="7"/>
      <c r="U1140" s="4"/>
      <c r="V1140" s="7"/>
      <c r="W1140" s="7"/>
      <c r="X1140" s="7"/>
      <c r="Y1140" s="7"/>
      <c r="Z1140" s="7"/>
      <c r="AA1140" s="7"/>
      <c r="AB1140" s="4"/>
      <c r="AC1140" s="7"/>
      <c r="AD1140" s="7"/>
      <c r="AE1140" s="7"/>
      <c r="AF1140" s="7"/>
      <c r="AG1140" s="7"/>
      <c r="AH1140" s="7"/>
      <c r="AI1140" s="8"/>
      <c r="AJ1140" s="7"/>
      <c r="AK1140" s="7"/>
      <c r="AL1140" s="7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7"/>
      <c r="BB1140" s="4"/>
      <c r="BC1140" s="4"/>
      <c r="BD1140" s="4"/>
      <c r="BE1140" s="7"/>
      <c r="BF1140" s="7"/>
      <c r="BG1140" s="6"/>
      <c r="BH1140" s="4"/>
      <c r="BI1140" s="4"/>
      <c r="BJ1140" s="4"/>
      <c r="BK1140" s="4"/>
      <c r="BL1140" s="6"/>
      <c r="BM1140" s="6"/>
      <c r="BN1140" s="6"/>
      <c r="BO1140" s="6"/>
      <c r="BP1140" s="6"/>
      <c r="BQ1140" s="6"/>
      <c r="BR1140" s="6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>
        <v>30.861055565654734</v>
      </c>
      <c r="CC1140" s="7">
        <v>4.8690817710844509</v>
      </c>
      <c r="CD1140" s="4"/>
      <c r="CE1140" s="4"/>
      <c r="CF1140" s="7"/>
      <c r="CG1140" s="4"/>
      <c r="CH1140" s="4"/>
      <c r="CI1140" s="4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</row>
    <row r="1141" spans="1:158" x14ac:dyDescent="0.25">
      <c r="A1141" t="s">
        <v>127</v>
      </c>
      <c r="C1141" s="5">
        <v>40308</v>
      </c>
      <c r="D1141" s="4"/>
      <c r="E1141" s="5"/>
      <c r="F1141" s="4">
        <v>123</v>
      </c>
      <c r="G1141" t="s">
        <v>76</v>
      </c>
      <c r="H1141" s="6">
        <v>8.1</v>
      </c>
      <c r="I1141">
        <v>750</v>
      </c>
      <c r="J1141" s="4">
        <f>1000000/H1141/I1141</f>
        <v>164.6090534979424</v>
      </c>
      <c r="K1141" s="4"/>
      <c r="L1141" s="7"/>
      <c r="M1141" s="7"/>
      <c r="N1141" s="7"/>
      <c r="O1141" s="7"/>
      <c r="P1141" s="7"/>
      <c r="Q1141" s="7"/>
      <c r="R1141" s="7"/>
      <c r="S1141" s="7"/>
      <c r="T1141" s="7"/>
      <c r="U1141" s="4"/>
      <c r="V1141" s="7"/>
      <c r="W1141" s="7"/>
      <c r="X1141" s="7"/>
      <c r="Y1141" s="7"/>
      <c r="Z1141" s="7"/>
      <c r="AA1141" s="7"/>
      <c r="AB1141" s="4"/>
      <c r="AC1141" s="7"/>
      <c r="AD1141" s="7"/>
      <c r="AE1141" s="7"/>
      <c r="AF1141" s="7"/>
      <c r="AG1141" s="7"/>
      <c r="AH1141" s="7"/>
      <c r="AI1141" s="8"/>
      <c r="AJ1141" s="7"/>
      <c r="AK1141" s="7"/>
      <c r="AL1141" s="7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7"/>
      <c r="BB1141" s="4"/>
      <c r="BC1141" s="4"/>
      <c r="BD1141" s="4"/>
      <c r="BE1141" s="7"/>
      <c r="BF1141" s="7"/>
      <c r="BG1141" s="6"/>
      <c r="BH1141" s="4"/>
      <c r="BI1141" s="4"/>
      <c r="BJ1141" s="4"/>
      <c r="BK1141" s="4"/>
      <c r="BL1141" s="6"/>
      <c r="BM1141" s="6"/>
      <c r="BN1141" s="6"/>
      <c r="BO1141" s="6"/>
      <c r="BP1141" s="6"/>
      <c r="BQ1141" s="6"/>
      <c r="BR1141" s="6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>
        <v>51.466400048476032</v>
      </c>
      <c r="CC1141" s="7">
        <v>5.1963266384778013</v>
      </c>
      <c r="CD1141" s="4"/>
      <c r="CE1141" s="4"/>
      <c r="CF1141" s="7"/>
      <c r="CG1141" s="4"/>
      <c r="CH1141" s="4"/>
      <c r="CI1141" s="4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</row>
    <row r="1142" spans="1:158" x14ac:dyDescent="0.25">
      <c r="A1142" t="s">
        <v>127</v>
      </c>
      <c r="C1142" s="5">
        <v>40314</v>
      </c>
      <c r="D1142" s="4">
        <v>8</v>
      </c>
      <c r="E1142" s="5" t="s">
        <v>165</v>
      </c>
      <c r="F1142" s="4">
        <v>129</v>
      </c>
      <c r="G1142" t="s">
        <v>76</v>
      </c>
      <c r="H1142" s="6">
        <v>8.1</v>
      </c>
      <c r="I1142">
        <v>750</v>
      </c>
      <c r="J1142" s="4">
        <f>1000000/H1142/I1142</f>
        <v>164.6090534979424</v>
      </c>
      <c r="K1142" s="4"/>
      <c r="L1142" s="7"/>
      <c r="M1142" s="7"/>
      <c r="N1142" s="7"/>
      <c r="O1142" s="7"/>
      <c r="P1142" s="7"/>
      <c r="Q1142" s="7"/>
      <c r="R1142" s="7"/>
      <c r="S1142" s="7"/>
      <c r="T1142" s="7"/>
      <c r="U1142" s="4"/>
      <c r="V1142" s="7"/>
      <c r="W1142" s="7"/>
      <c r="X1142" s="7"/>
      <c r="Y1142" s="7"/>
      <c r="Z1142" s="7"/>
      <c r="AA1142" s="7"/>
      <c r="AB1142" s="4"/>
      <c r="AC1142" s="7"/>
      <c r="AD1142" s="7"/>
      <c r="AE1142" s="7"/>
      <c r="AF1142" s="7"/>
      <c r="AG1142" s="7"/>
      <c r="AH1142" s="7"/>
      <c r="AI1142" s="8"/>
      <c r="AJ1142" s="7"/>
      <c r="AK1142" s="7"/>
      <c r="AL1142" s="7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7"/>
      <c r="BB1142" s="4"/>
      <c r="BC1142" s="4"/>
      <c r="BD1142" s="4"/>
      <c r="BE1142" s="7"/>
      <c r="BF1142" s="7"/>
      <c r="BG1142" s="6"/>
      <c r="BH1142" s="4"/>
      <c r="BI1142" s="4"/>
      <c r="BJ1142" s="4"/>
      <c r="BK1142" s="4"/>
      <c r="BL1142" s="6"/>
      <c r="BM1142" s="6"/>
      <c r="BN1142" s="6"/>
      <c r="BO1142" s="6"/>
      <c r="BP1142" s="6"/>
      <c r="BQ1142" s="6"/>
      <c r="BR1142" s="6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7"/>
      <c r="CD1142" s="4"/>
      <c r="CE1142" s="4"/>
      <c r="CF1142" s="7"/>
      <c r="CG1142" s="4"/>
      <c r="CH1142" s="4"/>
      <c r="CI1142" s="4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</row>
    <row r="1143" spans="1:158" x14ac:dyDescent="0.25">
      <c r="A1143" t="s">
        <v>127</v>
      </c>
      <c r="C1143" s="5">
        <v>40315</v>
      </c>
      <c r="D1143" s="4"/>
      <c r="E1143" s="5"/>
      <c r="F1143" s="4">
        <v>130</v>
      </c>
      <c r="G1143" t="s">
        <v>76</v>
      </c>
      <c r="H1143" s="6">
        <v>8.1</v>
      </c>
      <c r="I1143">
        <v>750</v>
      </c>
      <c r="J1143" s="4">
        <f>1000000/H1143/I1143</f>
        <v>164.6090534979424</v>
      </c>
      <c r="K1143" s="4"/>
      <c r="L1143" s="7"/>
      <c r="M1143" s="7"/>
      <c r="N1143" s="7"/>
      <c r="O1143" s="7"/>
      <c r="P1143" s="7"/>
      <c r="Q1143" s="7"/>
      <c r="R1143" s="7"/>
      <c r="S1143" s="7"/>
      <c r="T1143" s="7"/>
      <c r="U1143" s="4"/>
      <c r="V1143" s="7"/>
      <c r="W1143" s="7"/>
      <c r="X1143" s="7"/>
      <c r="Y1143" s="7"/>
      <c r="Z1143" s="7"/>
      <c r="AA1143" s="7"/>
      <c r="AB1143" s="4"/>
      <c r="AC1143" s="7"/>
      <c r="AD1143" s="7"/>
      <c r="AE1143" s="7"/>
      <c r="AF1143" s="7"/>
      <c r="AG1143" s="7"/>
      <c r="AH1143" s="7"/>
      <c r="AI1143" s="8"/>
      <c r="AJ1143" s="7"/>
      <c r="AK1143" s="7"/>
      <c r="AL1143" s="7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7"/>
      <c r="BB1143" s="4"/>
      <c r="BC1143" s="4"/>
      <c r="BD1143" s="4"/>
      <c r="BE1143" s="7"/>
      <c r="BF1143" s="7"/>
      <c r="BG1143" s="6"/>
      <c r="BH1143" s="4"/>
      <c r="BI1143" s="4"/>
      <c r="BJ1143" s="4"/>
      <c r="BK1143" s="4"/>
      <c r="BL1143" s="6"/>
      <c r="BM1143" s="6"/>
      <c r="BN1143" s="6"/>
      <c r="BO1143" s="6"/>
      <c r="BP1143" s="6"/>
      <c r="BQ1143" s="6"/>
      <c r="BR1143" s="6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>
        <v>68.981397321699092</v>
      </c>
      <c r="CC1143" s="7">
        <v>5.035398629148629</v>
      </c>
      <c r="CD1143" s="4"/>
      <c r="CE1143" s="4"/>
      <c r="CF1143" s="7"/>
      <c r="CG1143" s="4"/>
      <c r="CH1143" s="4"/>
      <c r="CI1143" s="4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</row>
    <row r="1144" spans="1:158" x14ac:dyDescent="0.25">
      <c r="A1144" t="s">
        <v>127</v>
      </c>
      <c r="C1144" s="5">
        <v>40323</v>
      </c>
      <c r="D1144" s="4"/>
      <c r="E1144" s="5"/>
      <c r="F1144" s="4">
        <v>138</v>
      </c>
      <c r="G1144" t="s">
        <v>76</v>
      </c>
      <c r="H1144" s="6">
        <v>8.1</v>
      </c>
      <c r="I1144">
        <v>750</v>
      </c>
      <c r="J1144" s="4">
        <f>1000000/H1144/I1144</f>
        <v>164.6090534979424</v>
      </c>
      <c r="K1144" s="4"/>
      <c r="L1144" s="7"/>
      <c r="M1144" s="7"/>
      <c r="N1144" s="7"/>
      <c r="O1144" s="7"/>
      <c r="P1144" s="7"/>
      <c r="Q1144" s="7"/>
      <c r="R1144" s="7"/>
      <c r="S1144" s="7"/>
      <c r="T1144" s="7"/>
      <c r="U1144" s="4"/>
      <c r="V1144" s="7"/>
      <c r="W1144" s="7"/>
      <c r="X1144" s="7"/>
      <c r="Y1144" s="7"/>
      <c r="Z1144" s="7"/>
      <c r="AA1144" s="7"/>
      <c r="AB1144" s="4"/>
      <c r="AC1144" s="7"/>
      <c r="AD1144" s="7"/>
      <c r="AE1144" s="7"/>
      <c r="AF1144" s="7"/>
      <c r="AG1144" s="7"/>
      <c r="AH1144" s="7"/>
      <c r="AI1144" s="8"/>
      <c r="AJ1144" s="7"/>
      <c r="AK1144" s="7"/>
      <c r="AL1144" s="7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7"/>
      <c r="BB1144" s="4"/>
      <c r="BC1144" s="4"/>
      <c r="BD1144" s="4"/>
      <c r="BE1144" s="7"/>
      <c r="BF1144" s="7"/>
      <c r="BG1144" s="6"/>
      <c r="BH1144" s="4"/>
      <c r="BI1144" s="4"/>
      <c r="BJ1144" s="4"/>
      <c r="BK1144" s="4"/>
      <c r="BL1144" s="6"/>
      <c r="BM1144" s="6"/>
      <c r="BN1144" s="6"/>
      <c r="BO1144" s="6"/>
      <c r="BP1144" s="6"/>
      <c r="BQ1144" s="6"/>
      <c r="BR1144" s="6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>
        <v>84.666424286493367</v>
      </c>
      <c r="CC1144" s="7">
        <v>4.7912499999999998</v>
      </c>
      <c r="CD1144" s="4"/>
      <c r="CE1144" s="4"/>
      <c r="CF1144" s="7"/>
      <c r="CG1144" s="4"/>
      <c r="CH1144" s="4"/>
      <c r="CI1144" s="4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</row>
    <row r="1145" spans="1:158" x14ac:dyDescent="0.25">
      <c r="A1145" t="s">
        <v>127</v>
      </c>
      <c r="C1145" s="5">
        <v>40324</v>
      </c>
      <c r="D1145" s="4"/>
      <c r="E1145" s="5"/>
      <c r="F1145" s="4">
        <v>139</v>
      </c>
      <c r="G1145" t="s">
        <v>76</v>
      </c>
      <c r="H1145" s="6">
        <v>8.1</v>
      </c>
      <c r="I1145">
        <v>750</v>
      </c>
      <c r="J1145" s="4">
        <f>1000000/H1145/I1145</f>
        <v>164.6090534979424</v>
      </c>
      <c r="K1145" s="4"/>
      <c r="L1145" s="7"/>
      <c r="M1145" s="7"/>
      <c r="N1145" s="7"/>
      <c r="O1145" s="7"/>
      <c r="P1145" s="7"/>
      <c r="Q1145" s="7"/>
      <c r="R1145" s="7"/>
      <c r="S1145" s="7"/>
      <c r="T1145" s="7"/>
      <c r="U1145" s="4">
        <v>406.16019254883167</v>
      </c>
      <c r="V1145" s="7"/>
      <c r="W1145" s="7"/>
      <c r="X1145" s="7"/>
      <c r="Y1145" s="7"/>
      <c r="Z1145" s="7"/>
      <c r="AA1145" s="7"/>
      <c r="AB1145" s="4">
        <v>203.2937022059337</v>
      </c>
      <c r="AC1145" s="7">
        <v>2.9603135904494069</v>
      </c>
      <c r="AD1145" s="7"/>
      <c r="AE1145" s="7"/>
      <c r="AF1145" s="7"/>
      <c r="AG1145" s="7"/>
      <c r="AH1145" s="7"/>
      <c r="AI1145" s="8">
        <f>AC1145/AB1145</f>
        <v>1.4561757488437346E-2</v>
      </c>
      <c r="AJ1145" s="7"/>
      <c r="AK1145" s="7"/>
      <c r="AL1145" s="7"/>
      <c r="AM1145" s="4">
        <v>0</v>
      </c>
      <c r="AN1145" s="4"/>
      <c r="AO1145" s="4"/>
      <c r="AP1145" s="4"/>
      <c r="AQ1145" s="4">
        <v>87.660556083539944</v>
      </c>
      <c r="AR1145" s="4"/>
      <c r="AS1145" s="4"/>
      <c r="AT1145" s="4"/>
      <c r="AU1145" s="4"/>
      <c r="AV1145" s="4"/>
      <c r="AW1145" s="4"/>
      <c r="AX1145" s="4">
        <v>9.2215556698000007</v>
      </c>
      <c r="AY1145" s="4">
        <v>504.94044360335522</v>
      </c>
      <c r="AZ1145" s="4">
        <v>601.82255535669515</v>
      </c>
      <c r="BA1145" s="7"/>
      <c r="BB1145" s="4"/>
      <c r="BC1145" s="4">
        <f>U1145+AB1145+AZ1145</f>
        <v>1211.2764501114605</v>
      </c>
      <c r="BD1145" s="4"/>
      <c r="BE1145" s="7">
        <f>AZ1145/BC1145</f>
        <v>0.49684987708736189</v>
      </c>
      <c r="BF1145" s="7"/>
      <c r="BG1145" s="6"/>
      <c r="BH1145" s="4"/>
      <c r="BI1145" s="4"/>
      <c r="BJ1145" s="4"/>
      <c r="BK1145" s="4"/>
      <c r="BL1145" s="6"/>
      <c r="BM1145" s="6"/>
      <c r="BN1145" s="6"/>
      <c r="BO1145" s="6"/>
      <c r="BP1145" s="7">
        <f>U1145/BC1145</f>
        <v>0.33531585007820242</v>
      </c>
      <c r="BQ1145" s="7">
        <f>AB1145/BC1145</f>
        <v>0.16783427283443578</v>
      </c>
      <c r="BR1145" s="7">
        <f>AZ1145/BC1145</f>
        <v>0.49684987708736189</v>
      </c>
      <c r="BS1145" s="4">
        <v>102.66095251206214</v>
      </c>
      <c r="BT1145" s="4">
        <v>0</v>
      </c>
      <c r="BU1145" s="4">
        <v>18.04427163622136</v>
      </c>
      <c r="BV1145" s="4">
        <v>81.456680251874232</v>
      </c>
      <c r="BW1145" s="4"/>
      <c r="BX1145" s="4"/>
      <c r="BY1145" s="4"/>
      <c r="BZ1145" s="4"/>
      <c r="CA1145" s="4">
        <v>3.1600006239665559</v>
      </c>
      <c r="CB1145" s="4"/>
      <c r="CC1145" s="7"/>
      <c r="CD1145" s="4"/>
      <c r="CE1145" s="4"/>
      <c r="CF1145" s="7"/>
      <c r="CG1145" s="4"/>
      <c r="CH1145" s="4"/>
      <c r="CI1145" s="4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</row>
    <row r="1146" spans="1:158" x14ac:dyDescent="0.25">
      <c r="A1146" t="s">
        <v>127</v>
      </c>
      <c r="C1146" s="5">
        <v>40357</v>
      </c>
      <c r="D1146" s="4">
        <v>9</v>
      </c>
      <c r="E1146" s="5" t="s">
        <v>70</v>
      </c>
      <c r="F1146" s="4">
        <v>172</v>
      </c>
      <c r="G1146" t="s">
        <v>76</v>
      </c>
      <c r="H1146" s="6">
        <v>8.1</v>
      </c>
      <c r="I1146">
        <v>750</v>
      </c>
      <c r="J1146" s="4">
        <f>1000000/H1146/I1146</f>
        <v>164.6090534979424</v>
      </c>
      <c r="K1146" s="4"/>
      <c r="L1146" s="7"/>
      <c r="M1146" s="7"/>
      <c r="N1146" s="7"/>
      <c r="O1146" s="7"/>
      <c r="P1146" s="7"/>
      <c r="Q1146" s="7"/>
      <c r="R1146" s="7"/>
      <c r="S1146" s="7"/>
      <c r="T1146" s="7"/>
      <c r="U1146" s="4"/>
      <c r="V1146" s="7"/>
      <c r="W1146" s="7"/>
      <c r="X1146" s="7"/>
      <c r="Y1146" s="7"/>
      <c r="Z1146" s="7"/>
      <c r="AA1146" s="7"/>
      <c r="AB1146" s="4"/>
      <c r="AC1146" s="7"/>
      <c r="AD1146" s="7"/>
      <c r="AE1146" s="7"/>
      <c r="AF1146" s="7"/>
      <c r="AG1146" s="7"/>
      <c r="AH1146" s="7"/>
      <c r="AI1146" s="8"/>
      <c r="AJ1146" s="7"/>
      <c r="AK1146" s="7"/>
      <c r="AL1146" s="7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>
        <v>492.95063888888888</v>
      </c>
      <c r="AZ1146" s="4"/>
      <c r="BA1146" s="7"/>
      <c r="BB1146" s="4"/>
      <c r="BC1146" s="4"/>
      <c r="BD1146" s="4"/>
      <c r="BE1146" s="7"/>
      <c r="BF1146" s="4">
        <f>BH1146*(1/(BG1146/100))</f>
        <v>492.95063888888888</v>
      </c>
      <c r="BG1146" s="6">
        <v>35.933545451601375</v>
      </c>
      <c r="BH1146" s="4">
        <v>177.13464187909824</v>
      </c>
      <c r="BI1146" s="4">
        <f>BF1146-BH1146</f>
        <v>315.81599700979064</v>
      </c>
      <c r="BJ1146" s="4"/>
      <c r="BK1146" s="4"/>
      <c r="BL1146" s="6">
        <v>7.8032881885065306</v>
      </c>
      <c r="BM1146" s="6"/>
      <c r="BN1146" s="6"/>
      <c r="BO1146" s="6"/>
      <c r="BP1146" s="6"/>
      <c r="BQ1146" s="6"/>
      <c r="BR1146" s="6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>
        <v>100</v>
      </c>
      <c r="CC1146" s="7">
        <v>4.1720404648345824</v>
      </c>
      <c r="CD1146" s="4"/>
      <c r="CE1146" s="4"/>
      <c r="CF1146" s="7"/>
      <c r="CG1146" s="4"/>
      <c r="CH1146" s="4"/>
      <c r="CI1146" s="4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</row>
    <row r="1147" spans="1:158" x14ac:dyDescent="0.25">
      <c r="A1147" t="s">
        <v>120</v>
      </c>
      <c r="C1147" s="5">
        <v>40185</v>
      </c>
      <c r="D1147" s="4">
        <v>1</v>
      </c>
      <c r="E1147" s="5" t="s">
        <v>167</v>
      </c>
      <c r="F1147" s="4">
        <v>0</v>
      </c>
      <c r="G1147" t="s">
        <v>77</v>
      </c>
      <c r="H1147" s="6">
        <v>8.1</v>
      </c>
      <c r="I1147">
        <v>750</v>
      </c>
      <c r="J1147" s="4">
        <f>1000000/H1147/I1147</f>
        <v>164.6090534979424</v>
      </c>
      <c r="K1147" s="4"/>
      <c r="L1147" s="7"/>
      <c r="M1147" s="7"/>
      <c r="N1147" s="7"/>
      <c r="O1147" s="7"/>
      <c r="P1147" s="7"/>
      <c r="Q1147" s="7"/>
      <c r="R1147" s="7"/>
      <c r="S1147" s="7"/>
      <c r="T1147" s="7"/>
      <c r="U1147" s="4"/>
      <c r="V1147" s="7"/>
      <c r="W1147" s="7"/>
      <c r="X1147" s="7"/>
      <c r="Y1147" s="7"/>
      <c r="Z1147" s="7"/>
      <c r="AA1147" s="7"/>
      <c r="AB1147" s="4"/>
      <c r="AC1147" s="7"/>
      <c r="AD1147" s="7"/>
      <c r="AE1147" s="7"/>
      <c r="AF1147" s="7"/>
      <c r="AG1147" s="7"/>
      <c r="AH1147" s="7"/>
      <c r="AI1147" s="8"/>
      <c r="AJ1147" s="7"/>
      <c r="AK1147" s="7"/>
      <c r="AL1147" s="7"/>
      <c r="AM1147" s="4">
        <v>0</v>
      </c>
      <c r="AN1147" s="4"/>
      <c r="AO1147" s="4"/>
      <c r="AP1147" s="4"/>
      <c r="AQ1147" s="4">
        <v>0</v>
      </c>
      <c r="AR1147" s="4"/>
      <c r="AS1147" s="4"/>
      <c r="AT1147" s="4"/>
      <c r="AU1147" s="4"/>
      <c r="AV1147" s="4"/>
      <c r="AW1147" s="4"/>
      <c r="AX1147" s="4">
        <v>0</v>
      </c>
      <c r="AY1147" s="4">
        <v>0</v>
      </c>
      <c r="AZ1147" s="4"/>
      <c r="BA1147" s="7"/>
      <c r="BB1147" s="4"/>
      <c r="BC1147" s="4"/>
      <c r="BD1147" s="4"/>
      <c r="BE1147" s="7"/>
      <c r="BF1147" s="7"/>
      <c r="BG1147" s="6"/>
      <c r="BH1147" s="4"/>
      <c r="BI1147" s="4"/>
      <c r="BJ1147" s="4"/>
      <c r="BK1147" s="4"/>
      <c r="BL1147" s="6"/>
      <c r="BM1147" s="6"/>
      <c r="BN1147" s="6"/>
      <c r="BO1147" s="6"/>
      <c r="BP1147" s="6"/>
      <c r="BQ1147" s="6"/>
      <c r="BR1147" s="6"/>
      <c r="BS1147" s="4">
        <v>0</v>
      </c>
      <c r="BT1147" s="4">
        <v>0</v>
      </c>
      <c r="BU1147" s="4">
        <v>0</v>
      </c>
      <c r="BV1147" s="4">
        <v>0</v>
      </c>
      <c r="BW1147" s="4"/>
      <c r="BX1147" s="4"/>
      <c r="BY1147" s="4"/>
      <c r="BZ1147" s="4"/>
      <c r="CA1147" s="4">
        <v>0</v>
      </c>
      <c r="CB1147" s="4"/>
      <c r="CC1147" s="7"/>
      <c r="CD1147" s="4"/>
      <c r="CE1147" s="4"/>
      <c r="CF1147" s="7"/>
      <c r="CG1147" s="4"/>
      <c r="CH1147" s="4"/>
      <c r="CI1147" s="4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</row>
    <row r="1148" spans="1:158" x14ac:dyDescent="0.25">
      <c r="A1148" t="s">
        <v>120</v>
      </c>
      <c r="C1148" s="5">
        <v>40210</v>
      </c>
      <c r="D1148" s="4"/>
      <c r="E1148" s="5"/>
      <c r="F1148" s="4">
        <v>25</v>
      </c>
      <c r="G1148" t="s">
        <v>77</v>
      </c>
      <c r="H1148" s="6">
        <v>8.1</v>
      </c>
      <c r="I1148">
        <v>750</v>
      </c>
      <c r="J1148" s="4">
        <f>1000000/H1148/I1148</f>
        <v>164.6090534979424</v>
      </c>
      <c r="K1148" s="4"/>
      <c r="L1148" s="7"/>
      <c r="M1148" s="6">
        <v>6.85</v>
      </c>
      <c r="N1148" s="6"/>
      <c r="O1148" s="6"/>
      <c r="P1148" s="7"/>
      <c r="Q1148" s="7"/>
      <c r="R1148" s="7"/>
      <c r="S1148" s="7"/>
      <c r="T1148" s="7"/>
      <c r="U1148" s="4"/>
      <c r="V1148" s="7"/>
      <c r="W1148" s="7"/>
      <c r="X1148" s="7"/>
      <c r="Y1148" s="7"/>
      <c r="Z1148" s="7"/>
      <c r="AA1148" s="7"/>
      <c r="AB1148" s="4"/>
      <c r="AC1148" s="7"/>
      <c r="AD1148" s="7"/>
      <c r="AE1148" s="7"/>
      <c r="AF1148" s="7"/>
      <c r="AG1148" s="7"/>
      <c r="AH1148" s="7"/>
      <c r="AI1148" s="8"/>
      <c r="AJ1148" s="7"/>
      <c r="AK1148" s="7"/>
      <c r="AL1148" s="7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7"/>
      <c r="BB1148" s="4"/>
      <c r="BC1148" s="4"/>
      <c r="BD1148" s="4"/>
      <c r="BE1148" s="7"/>
      <c r="BF1148" s="7"/>
      <c r="BG1148" s="6"/>
      <c r="BH1148" s="4"/>
      <c r="BI1148" s="4"/>
      <c r="BJ1148" s="4"/>
      <c r="BK1148" s="4"/>
      <c r="BL1148" s="6"/>
      <c r="BM1148" s="6"/>
      <c r="BN1148" s="6"/>
      <c r="BO1148" s="6"/>
      <c r="BP1148" s="6"/>
      <c r="BQ1148" s="6"/>
      <c r="BR1148" s="6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7"/>
      <c r="CD1148" s="4"/>
      <c r="CE1148" s="4"/>
      <c r="CF1148" s="7"/>
      <c r="CG1148" s="4"/>
      <c r="CH1148" s="4"/>
      <c r="CI1148" s="4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</row>
    <row r="1149" spans="1:158" x14ac:dyDescent="0.25">
      <c r="A1149" t="s">
        <v>120</v>
      </c>
      <c r="C1149" s="5">
        <v>40211</v>
      </c>
      <c r="D1149" s="4"/>
      <c r="E1149" s="5"/>
      <c r="F1149" s="4">
        <v>26</v>
      </c>
      <c r="G1149" t="s">
        <v>77</v>
      </c>
      <c r="H1149" s="6">
        <v>8.1</v>
      </c>
      <c r="I1149">
        <v>750</v>
      </c>
      <c r="J1149" s="4">
        <f>1000000/H1149/I1149</f>
        <v>164.6090534979424</v>
      </c>
      <c r="K1149" s="4"/>
      <c r="L1149" s="7"/>
      <c r="M1149" s="7"/>
      <c r="N1149" s="7"/>
      <c r="O1149" s="7"/>
      <c r="P1149" s="7"/>
      <c r="Q1149" s="7"/>
      <c r="R1149" s="7"/>
      <c r="S1149" s="7"/>
      <c r="T1149" s="7"/>
      <c r="U1149" s="4"/>
      <c r="V1149" s="7"/>
      <c r="W1149" s="7"/>
      <c r="X1149" s="7"/>
      <c r="Y1149" s="7"/>
      <c r="Z1149" s="7"/>
      <c r="AA1149" s="7"/>
      <c r="AB1149" s="4"/>
      <c r="AC1149" s="7">
        <v>0.19813749999999999</v>
      </c>
      <c r="AD1149" s="7"/>
      <c r="AE1149" s="7"/>
      <c r="AF1149" s="7"/>
      <c r="AG1149" s="7"/>
      <c r="AH1149" s="7"/>
      <c r="AI1149" s="8"/>
      <c r="AJ1149" s="7"/>
      <c r="AK1149" s="7"/>
      <c r="AL1149" s="7"/>
      <c r="AM1149" s="4">
        <v>0</v>
      </c>
      <c r="AN1149" s="4"/>
      <c r="AO1149" s="4"/>
      <c r="AP1149" s="4"/>
      <c r="AQ1149" s="4">
        <v>0</v>
      </c>
      <c r="AR1149" s="4"/>
      <c r="AS1149" s="4"/>
      <c r="AT1149" s="4"/>
      <c r="AU1149" s="4"/>
      <c r="AV1149" s="4"/>
      <c r="AW1149" s="4"/>
      <c r="AX1149" s="4">
        <v>0</v>
      </c>
      <c r="AY1149" s="4">
        <v>0</v>
      </c>
      <c r="AZ1149" s="4"/>
      <c r="BA1149" s="7"/>
      <c r="BB1149" s="4"/>
      <c r="BC1149" s="4"/>
      <c r="BD1149" s="4"/>
      <c r="BE1149" s="7"/>
      <c r="BF1149" s="7"/>
      <c r="BG1149" s="6"/>
      <c r="BH1149" s="4"/>
      <c r="BI1149" s="4"/>
      <c r="BJ1149" s="4"/>
      <c r="BK1149" s="4"/>
      <c r="BL1149" s="6"/>
      <c r="BM1149" s="6"/>
      <c r="BN1149" s="6"/>
      <c r="BO1149" s="6"/>
      <c r="BP1149" s="6"/>
      <c r="BQ1149" s="6"/>
      <c r="BR1149" s="6"/>
      <c r="BS1149" s="4">
        <v>0</v>
      </c>
      <c r="BT1149" s="4">
        <v>0</v>
      </c>
      <c r="BU1149" s="4">
        <v>0</v>
      </c>
      <c r="BV1149" s="4">
        <v>0</v>
      </c>
      <c r="BW1149" s="4"/>
      <c r="BX1149" s="4"/>
      <c r="BY1149" s="4"/>
      <c r="BZ1149" s="4"/>
      <c r="CA1149" s="4">
        <v>0</v>
      </c>
      <c r="CB1149" s="4"/>
      <c r="CC1149" s="7"/>
      <c r="CD1149" s="4"/>
      <c r="CE1149" s="4"/>
      <c r="CF1149" s="7"/>
      <c r="CG1149" s="4"/>
      <c r="CH1149" s="4"/>
      <c r="CI1149" s="4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</row>
    <row r="1150" spans="1:158" x14ac:dyDescent="0.25">
      <c r="A1150" t="s">
        <v>120</v>
      </c>
      <c r="C1150" s="5">
        <v>40212</v>
      </c>
      <c r="D1150" s="4">
        <v>4</v>
      </c>
      <c r="E1150" t="s">
        <v>168</v>
      </c>
      <c r="F1150" s="4">
        <v>27</v>
      </c>
      <c r="G1150" t="s">
        <v>77</v>
      </c>
      <c r="H1150" s="6">
        <v>8.1</v>
      </c>
      <c r="I1150">
        <v>750</v>
      </c>
      <c r="J1150" s="4">
        <f>1000000/H1150/I1150</f>
        <v>164.6090534979424</v>
      </c>
      <c r="K1150" s="4"/>
      <c r="L1150" s="7"/>
      <c r="M1150" s="7"/>
      <c r="N1150" s="7"/>
      <c r="O1150" s="7"/>
      <c r="P1150" s="7"/>
      <c r="Q1150" s="7"/>
      <c r="R1150" s="7"/>
      <c r="S1150" s="7"/>
      <c r="T1150" s="7"/>
      <c r="U1150" s="4"/>
      <c r="V1150" s="7"/>
      <c r="W1150" s="7"/>
      <c r="X1150" s="7"/>
      <c r="Y1150" s="7"/>
      <c r="Z1150" s="7"/>
      <c r="AA1150" s="7"/>
      <c r="AB1150" s="4"/>
      <c r="AC1150" s="7"/>
      <c r="AD1150" s="7"/>
      <c r="AE1150" s="7"/>
      <c r="AF1150" s="7"/>
      <c r="AG1150" s="7"/>
      <c r="AH1150" s="7"/>
      <c r="AI1150" s="8"/>
      <c r="AJ1150" s="7"/>
      <c r="AK1150" s="7"/>
      <c r="AL1150" s="7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7"/>
      <c r="BB1150" s="4"/>
      <c r="BC1150" s="4"/>
      <c r="BD1150" s="4"/>
      <c r="BE1150" s="7"/>
      <c r="BF1150" s="7"/>
      <c r="BG1150" s="6"/>
      <c r="BH1150" s="4"/>
      <c r="BI1150" s="4"/>
      <c r="BJ1150" s="4"/>
      <c r="BK1150" s="4"/>
      <c r="BL1150" s="6"/>
      <c r="BM1150" s="6"/>
      <c r="BN1150" s="6"/>
      <c r="BO1150" s="6"/>
      <c r="BP1150" s="6"/>
      <c r="BQ1150" s="6"/>
      <c r="BR1150" s="6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7"/>
      <c r="CD1150" s="4"/>
      <c r="CE1150" s="4"/>
      <c r="CF1150" s="7"/>
      <c r="CG1150" s="4"/>
      <c r="CH1150" s="4"/>
      <c r="CI1150" s="4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</row>
    <row r="1151" spans="1:158" x14ac:dyDescent="0.25">
      <c r="A1151" t="s">
        <v>120</v>
      </c>
      <c r="C1151" s="5">
        <v>40217</v>
      </c>
      <c r="D1151" s="4"/>
      <c r="E1151" s="5"/>
      <c r="F1151" s="4">
        <v>32</v>
      </c>
      <c r="G1151" t="s">
        <v>77</v>
      </c>
      <c r="H1151" s="6">
        <v>8.1</v>
      </c>
      <c r="I1151">
        <v>750</v>
      </c>
      <c r="J1151" s="4">
        <f>1000000/H1151/I1151</f>
        <v>164.6090534979424</v>
      </c>
      <c r="K1151" s="4"/>
      <c r="L1151" s="7"/>
      <c r="M1151" s="6">
        <v>9.3000000000000007</v>
      </c>
      <c r="N1151" s="6"/>
      <c r="O1151" s="6"/>
      <c r="P1151" s="7"/>
      <c r="Q1151" s="7"/>
      <c r="R1151" s="7"/>
      <c r="S1151" s="7"/>
      <c r="T1151" s="7"/>
      <c r="U1151" s="4"/>
      <c r="V1151" s="7"/>
      <c r="W1151" s="7"/>
      <c r="X1151" s="7"/>
      <c r="Y1151" s="7"/>
      <c r="Z1151" s="7"/>
      <c r="AA1151" s="7"/>
      <c r="AB1151" s="4"/>
      <c r="AC1151" s="7"/>
      <c r="AD1151" s="7"/>
      <c r="AE1151" s="7"/>
      <c r="AF1151" s="7"/>
      <c r="AG1151" s="7"/>
      <c r="AH1151" s="7"/>
      <c r="AI1151" s="8"/>
      <c r="AJ1151" s="7"/>
      <c r="AK1151" s="7"/>
      <c r="AL1151" s="7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7"/>
      <c r="BB1151" s="4"/>
      <c r="BC1151" s="4"/>
      <c r="BD1151" s="4"/>
      <c r="BE1151" s="7"/>
      <c r="BF1151" s="7"/>
      <c r="BG1151" s="6"/>
      <c r="BH1151" s="4"/>
      <c r="BI1151" s="4"/>
      <c r="BJ1151" s="4"/>
      <c r="BK1151" s="4"/>
      <c r="BL1151" s="6"/>
      <c r="BM1151" s="6"/>
      <c r="BN1151" s="6"/>
      <c r="BO1151" s="6"/>
      <c r="BP1151" s="6"/>
      <c r="BQ1151" s="6"/>
      <c r="BR1151" s="6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7"/>
      <c r="CD1151" s="4"/>
      <c r="CE1151" s="4"/>
      <c r="CF1151" s="7"/>
      <c r="CG1151" s="4"/>
      <c r="CH1151" s="4"/>
      <c r="CI1151" s="4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</row>
    <row r="1152" spans="1:158" x14ac:dyDescent="0.25">
      <c r="A1152" t="s">
        <v>120</v>
      </c>
      <c r="C1152" s="5">
        <v>40225</v>
      </c>
      <c r="D1152" s="4"/>
      <c r="E1152" s="5"/>
      <c r="F1152" s="4">
        <v>40</v>
      </c>
      <c r="G1152" t="s">
        <v>77</v>
      </c>
      <c r="H1152" s="6">
        <v>8.1</v>
      </c>
      <c r="I1152">
        <v>750</v>
      </c>
      <c r="J1152" s="4">
        <f>1000000/H1152/I1152</f>
        <v>164.6090534979424</v>
      </c>
      <c r="K1152" s="4"/>
      <c r="L1152" s="7"/>
      <c r="M1152" s="6">
        <v>11.65</v>
      </c>
      <c r="N1152" s="6"/>
      <c r="O1152" s="6"/>
      <c r="P1152" s="7"/>
      <c r="Q1152" s="7"/>
      <c r="R1152" s="7"/>
      <c r="S1152" s="7"/>
      <c r="T1152" s="7"/>
      <c r="U1152" s="4"/>
      <c r="V1152" s="7"/>
      <c r="W1152" s="7"/>
      <c r="X1152" s="7"/>
      <c r="Y1152" s="7"/>
      <c r="Z1152" s="7"/>
      <c r="AA1152" s="7"/>
      <c r="AB1152" s="4"/>
      <c r="AC1152" s="7"/>
      <c r="AD1152" s="7"/>
      <c r="AE1152" s="7"/>
      <c r="AF1152" s="7"/>
      <c r="AG1152" s="7"/>
      <c r="AH1152" s="7"/>
      <c r="AI1152" s="8"/>
      <c r="AJ1152" s="7"/>
      <c r="AK1152" s="7"/>
      <c r="AL1152" s="7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7"/>
      <c r="BB1152" s="4"/>
      <c r="BC1152" s="4"/>
      <c r="BD1152" s="4"/>
      <c r="BE1152" s="7"/>
      <c r="BF1152" s="7"/>
      <c r="BG1152" s="6"/>
      <c r="BH1152" s="4"/>
      <c r="BI1152" s="4"/>
      <c r="BJ1152" s="4"/>
      <c r="BK1152" s="4"/>
      <c r="BL1152" s="6"/>
      <c r="BM1152" s="6"/>
      <c r="BN1152" s="6"/>
      <c r="BO1152" s="6"/>
      <c r="BP1152" s="6"/>
      <c r="BQ1152" s="6"/>
      <c r="BR1152" s="6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7"/>
      <c r="CD1152" s="4"/>
      <c r="CE1152" s="4"/>
      <c r="CF1152" s="7"/>
      <c r="CG1152" s="4"/>
      <c r="CH1152" s="4"/>
      <c r="CI1152" s="4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</row>
    <row r="1153" spans="1:158" x14ac:dyDescent="0.25">
      <c r="A1153" t="s">
        <v>120</v>
      </c>
      <c r="C1153" s="5">
        <v>40227</v>
      </c>
      <c r="D1153" s="4"/>
      <c r="E1153" s="5"/>
      <c r="F1153" s="4">
        <v>42</v>
      </c>
      <c r="G1153" t="s">
        <v>77</v>
      </c>
      <c r="H1153" s="6">
        <v>8.1</v>
      </c>
      <c r="I1153">
        <v>750</v>
      </c>
      <c r="J1153" s="4">
        <f>1000000/H1153/I1153</f>
        <v>164.6090534979424</v>
      </c>
      <c r="K1153" s="4"/>
      <c r="L1153" s="7"/>
      <c r="M1153" s="7"/>
      <c r="N1153" s="7"/>
      <c r="O1153" s="7"/>
      <c r="P1153" s="7"/>
      <c r="Q1153" s="7"/>
      <c r="R1153" s="7"/>
      <c r="S1153" s="7"/>
      <c r="T1153" s="7"/>
      <c r="U1153" s="4">
        <v>52.353553258183737</v>
      </c>
      <c r="V1153" s="7"/>
      <c r="W1153" s="7"/>
      <c r="X1153" s="7"/>
      <c r="Y1153" s="7"/>
      <c r="Z1153" s="7"/>
      <c r="AA1153" s="7"/>
      <c r="AB1153" s="4">
        <v>70.396333327025275</v>
      </c>
      <c r="AC1153" s="7">
        <v>1.895133673827567</v>
      </c>
      <c r="AD1153" s="7"/>
      <c r="AE1153" s="7"/>
      <c r="AF1153" s="7"/>
      <c r="AG1153" s="7"/>
      <c r="AH1153" s="7"/>
      <c r="AI1153" s="8">
        <f>AC1153/AB1153</f>
        <v>2.6920914545701516E-2</v>
      </c>
      <c r="AJ1153" s="7"/>
      <c r="AK1153" s="7"/>
      <c r="AL1153" s="7"/>
      <c r="AM1153" s="4">
        <v>6.3402314826121744</v>
      </c>
      <c r="AN1153" s="4"/>
      <c r="AO1153" s="4"/>
      <c r="AP1153" s="4"/>
      <c r="AQ1153" s="4">
        <v>0</v>
      </c>
      <c r="AR1153" s="4"/>
      <c r="AS1153" s="4"/>
      <c r="AT1153" s="4"/>
      <c r="AU1153" s="4"/>
      <c r="AV1153" s="4"/>
      <c r="AW1153" s="4"/>
      <c r="AX1153" s="4">
        <v>0</v>
      </c>
      <c r="AY1153" s="4">
        <v>0</v>
      </c>
      <c r="AZ1153" s="4">
        <v>6.3402314826121744</v>
      </c>
      <c r="BA1153" s="7"/>
      <c r="BB1153" s="4"/>
      <c r="BC1153" s="4">
        <f>U1153+AB1153+AZ1153</f>
        <v>129.09011806782118</v>
      </c>
      <c r="BD1153" s="4"/>
      <c r="BE1153" s="7">
        <f>AZ1153/BC1153</f>
        <v>4.9114770189311881E-2</v>
      </c>
      <c r="BF1153" s="7"/>
      <c r="BG1153" s="6"/>
      <c r="BH1153" s="4"/>
      <c r="BI1153" s="4"/>
      <c r="BJ1153" s="4"/>
      <c r="BK1153" s="4"/>
      <c r="BL1153" s="6"/>
      <c r="BM1153" s="6"/>
      <c r="BN1153" s="6"/>
      <c r="BO1153" s="6"/>
      <c r="BP1153" s="7">
        <f>U1153/BC1153</f>
        <v>0.40555817936953392</v>
      </c>
      <c r="BQ1153" s="7">
        <f>AB1153/BC1153</f>
        <v>0.54532705044115426</v>
      </c>
      <c r="BR1153" s="7">
        <f>AZ1153/BC1153</f>
        <v>4.9114770189311881E-2</v>
      </c>
      <c r="BS1153" s="4">
        <v>133.52635447391697</v>
      </c>
      <c r="BT1153" s="4">
        <v>133.52635447391697</v>
      </c>
      <c r="BU1153" s="4">
        <v>0</v>
      </c>
      <c r="BV1153" s="4">
        <v>0</v>
      </c>
      <c r="BW1153" s="4"/>
      <c r="BX1153" s="4"/>
      <c r="BY1153" s="4"/>
      <c r="BZ1153" s="4"/>
      <c r="CA1153" s="4">
        <v>0</v>
      </c>
      <c r="CB1153" s="4"/>
      <c r="CC1153" s="7"/>
      <c r="CD1153" s="4"/>
      <c r="CE1153" s="4"/>
      <c r="CF1153" s="7"/>
      <c r="CG1153" s="4"/>
      <c r="CH1153" s="4"/>
      <c r="CI1153" s="4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</row>
    <row r="1154" spans="1:158" x14ac:dyDescent="0.25">
      <c r="A1154" t="s">
        <v>120</v>
      </c>
      <c r="C1154" s="5">
        <v>40231</v>
      </c>
      <c r="D1154" s="4"/>
      <c r="E1154" s="5"/>
      <c r="F1154" s="4">
        <v>46</v>
      </c>
      <c r="G1154" t="s">
        <v>77</v>
      </c>
      <c r="H1154" s="6">
        <v>8.1</v>
      </c>
      <c r="I1154">
        <v>750</v>
      </c>
      <c r="J1154" s="4">
        <f>1000000/H1154/I1154</f>
        <v>164.6090534979424</v>
      </c>
      <c r="K1154" s="4"/>
      <c r="L1154" s="7"/>
      <c r="M1154" s="6">
        <v>13.9</v>
      </c>
      <c r="N1154" s="6"/>
      <c r="O1154" s="6"/>
      <c r="P1154" s="7"/>
      <c r="Q1154" s="7"/>
      <c r="R1154" s="7"/>
      <c r="S1154" s="7"/>
      <c r="T1154" s="7"/>
      <c r="U1154" s="4"/>
      <c r="V1154" s="7"/>
      <c r="W1154" s="7"/>
      <c r="X1154" s="7"/>
      <c r="Y1154" s="7"/>
      <c r="Z1154" s="7"/>
      <c r="AA1154" s="7"/>
      <c r="AB1154" s="4"/>
      <c r="AC1154" s="7"/>
      <c r="AD1154" s="7"/>
      <c r="AE1154" s="7"/>
      <c r="AF1154" s="7"/>
      <c r="AG1154" s="7"/>
      <c r="AH1154" s="7"/>
      <c r="AI1154" s="8"/>
      <c r="AJ1154" s="7"/>
      <c r="AK1154" s="7"/>
      <c r="AL1154" s="7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7"/>
      <c r="BB1154" s="4"/>
      <c r="BC1154" s="4"/>
      <c r="BD1154" s="4"/>
      <c r="BE1154" s="7"/>
      <c r="BF1154" s="7"/>
      <c r="BG1154" s="6"/>
      <c r="BH1154" s="4"/>
      <c r="BI1154" s="4"/>
      <c r="BJ1154" s="4"/>
      <c r="BK1154" s="4"/>
      <c r="BL1154" s="6"/>
      <c r="BM1154" s="6"/>
      <c r="BN1154" s="6"/>
      <c r="BO1154" s="6"/>
      <c r="BP1154" s="6"/>
      <c r="BQ1154" s="6"/>
      <c r="BR1154" s="6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7"/>
      <c r="CD1154" s="4"/>
      <c r="CE1154" s="4"/>
      <c r="CF1154" s="7"/>
      <c r="CG1154" s="4"/>
      <c r="CH1154" s="4"/>
      <c r="CI1154" s="4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</row>
    <row r="1155" spans="1:158" x14ac:dyDescent="0.25">
      <c r="A1155" t="s">
        <v>120</v>
      </c>
      <c r="C1155" s="5">
        <v>40233</v>
      </c>
      <c r="D1155" s="4"/>
      <c r="E1155" s="5"/>
      <c r="F1155" s="4">
        <v>48</v>
      </c>
      <c r="G1155" t="s">
        <v>77</v>
      </c>
      <c r="H1155" s="6">
        <v>8.1</v>
      </c>
      <c r="I1155">
        <v>750</v>
      </c>
      <c r="J1155" s="4">
        <f>1000000/H1155/I1155</f>
        <v>164.6090534979424</v>
      </c>
      <c r="K1155" s="4"/>
      <c r="L1155" s="7"/>
      <c r="M1155" s="7"/>
      <c r="N1155" s="7"/>
      <c r="O1155" s="7"/>
      <c r="P1155" s="7"/>
      <c r="Q1155" s="7"/>
      <c r="R1155" s="7"/>
      <c r="S1155" s="7"/>
      <c r="T1155" s="7"/>
      <c r="U1155" s="4">
        <v>148.95142539909418</v>
      </c>
      <c r="V1155" s="7"/>
      <c r="W1155" s="7"/>
      <c r="X1155" s="7"/>
      <c r="Y1155" s="7"/>
      <c r="Z1155" s="7"/>
      <c r="AA1155" s="7"/>
      <c r="AB1155" s="4">
        <v>157.95703425368401</v>
      </c>
      <c r="AC1155" s="7">
        <v>1.987210555757644</v>
      </c>
      <c r="AD1155" s="7"/>
      <c r="AE1155" s="7"/>
      <c r="AF1155" s="7"/>
      <c r="AG1155" s="7"/>
      <c r="AH1155" s="7"/>
      <c r="AI1155" s="8">
        <f>AC1155/AB1155</f>
        <v>1.2580703133271804E-2</v>
      </c>
      <c r="AJ1155" s="7"/>
      <c r="AK1155" s="7"/>
      <c r="AL1155" s="7"/>
      <c r="AM1155" s="4">
        <v>16.015208194934388</v>
      </c>
      <c r="AN1155" s="4"/>
      <c r="AO1155" s="4"/>
      <c r="AP1155" s="4"/>
      <c r="AQ1155" s="4">
        <v>0.11522048364153628</v>
      </c>
      <c r="AR1155" s="4"/>
      <c r="AS1155" s="4"/>
      <c r="AT1155" s="4"/>
      <c r="AU1155" s="4"/>
      <c r="AV1155" s="4"/>
      <c r="AW1155" s="4"/>
      <c r="AX1155" s="4">
        <v>0</v>
      </c>
      <c r="AY1155" s="4">
        <v>0</v>
      </c>
      <c r="AZ1155" s="4">
        <v>16.130428678575925</v>
      </c>
      <c r="BA1155" s="7"/>
      <c r="BB1155" s="4"/>
      <c r="BC1155" s="4">
        <f>U1155+AB1155+AZ1155</f>
        <v>323.03888833135414</v>
      </c>
      <c r="BD1155" s="4"/>
      <c r="BE1155" s="7">
        <f>AZ1155/BC1155</f>
        <v>4.9933395827038284E-2</v>
      </c>
      <c r="BF1155" s="7"/>
      <c r="BG1155" s="6"/>
      <c r="BH1155" s="4"/>
      <c r="BI1155" s="4"/>
      <c r="BJ1155" s="4"/>
      <c r="BK1155" s="4"/>
      <c r="BL1155" s="6"/>
      <c r="BM1155" s="6"/>
      <c r="BN1155" s="6"/>
      <c r="BO1155" s="6"/>
      <c r="BP1155" s="7">
        <f>U1155/BC1155</f>
        <v>0.46109440930934803</v>
      </c>
      <c r="BQ1155" s="7">
        <f>AB1155/BC1155</f>
        <v>0.4889721948636136</v>
      </c>
      <c r="BR1155" s="7">
        <f>AZ1155/BC1155</f>
        <v>4.9933395827038284E-2</v>
      </c>
      <c r="BS1155" s="4">
        <v>172.93588798927266</v>
      </c>
      <c r="BT1155" s="4">
        <v>172.35978557106498</v>
      </c>
      <c r="BU1155" s="4">
        <v>0.57610241820768138</v>
      </c>
      <c r="BV1155" s="4">
        <v>0</v>
      </c>
      <c r="BW1155" s="4"/>
      <c r="BX1155" s="4"/>
      <c r="BY1155" s="4"/>
      <c r="BZ1155" s="4"/>
      <c r="CA1155" s="4">
        <v>0</v>
      </c>
      <c r="CB1155" s="4"/>
      <c r="CC1155" s="7"/>
      <c r="CD1155" s="4"/>
      <c r="CE1155" s="4"/>
      <c r="CF1155" s="7"/>
      <c r="CG1155" s="4"/>
      <c r="CH1155" s="4"/>
      <c r="CI1155" s="4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</row>
    <row r="1156" spans="1:158" x14ac:dyDescent="0.25">
      <c r="A1156" t="s">
        <v>120</v>
      </c>
      <c r="C1156" s="5">
        <v>40234</v>
      </c>
      <c r="D1156" s="4">
        <v>5</v>
      </c>
      <c r="E1156" t="s">
        <v>164</v>
      </c>
      <c r="F1156" s="4">
        <v>49</v>
      </c>
      <c r="G1156" t="s">
        <v>77</v>
      </c>
      <c r="H1156" s="6">
        <v>8.1</v>
      </c>
      <c r="I1156">
        <v>750</v>
      </c>
      <c r="J1156" s="4">
        <f>1000000/H1156/I1156</f>
        <v>164.6090534979424</v>
      </c>
      <c r="K1156" s="4"/>
      <c r="L1156" s="7"/>
      <c r="M1156" s="7"/>
      <c r="N1156" s="7"/>
      <c r="O1156" s="7"/>
      <c r="P1156" s="7"/>
      <c r="Q1156" s="7"/>
      <c r="R1156" s="7"/>
      <c r="S1156" s="7"/>
      <c r="T1156" s="7"/>
      <c r="U1156" s="4"/>
      <c r="V1156" s="7"/>
      <c r="W1156" s="7"/>
      <c r="X1156" s="7"/>
      <c r="Y1156" s="7"/>
      <c r="Z1156" s="7"/>
      <c r="AA1156" s="7"/>
      <c r="AB1156" s="4"/>
      <c r="AC1156" s="7"/>
      <c r="AD1156" s="7"/>
      <c r="AE1156" s="7"/>
      <c r="AF1156" s="7"/>
      <c r="AG1156" s="7"/>
      <c r="AH1156" s="7"/>
      <c r="AI1156" s="8"/>
      <c r="AJ1156" s="7"/>
      <c r="AK1156" s="7"/>
      <c r="AL1156" s="7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7"/>
      <c r="BB1156" s="4"/>
      <c r="BC1156" s="4"/>
      <c r="BD1156" s="4"/>
      <c r="BE1156" s="7"/>
      <c r="BF1156" s="7"/>
      <c r="BG1156" s="6"/>
      <c r="BH1156" s="4"/>
      <c r="BI1156" s="4"/>
      <c r="BJ1156" s="4"/>
      <c r="BK1156" s="4"/>
      <c r="BL1156" s="6"/>
      <c r="BM1156" s="6"/>
      <c r="BN1156" s="6"/>
      <c r="BO1156" s="6"/>
      <c r="BP1156" s="6"/>
      <c r="BQ1156" s="6"/>
      <c r="BR1156" s="6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7"/>
      <c r="CD1156" s="4"/>
      <c r="CE1156" s="4"/>
      <c r="CF1156" s="7"/>
      <c r="CG1156" s="4"/>
      <c r="CH1156" s="4"/>
      <c r="CI1156" s="4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</row>
    <row r="1157" spans="1:158" x14ac:dyDescent="0.25">
      <c r="A1157" t="s">
        <v>120</v>
      </c>
      <c r="C1157" s="5">
        <v>40240</v>
      </c>
      <c r="D1157" s="4"/>
      <c r="E1157" s="5"/>
      <c r="F1157" s="4">
        <v>55</v>
      </c>
      <c r="G1157" t="s">
        <v>77</v>
      </c>
      <c r="H1157" s="6">
        <v>8.1</v>
      </c>
      <c r="I1157">
        <v>750</v>
      </c>
      <c r="J1157" s="4">
        <f>1000000/H1157/I1157</f>
        <v>164.6090534979424</v>
      </c>
      <c r="K1157" s="4"/>
      <c r="L1157" s="7"/>
      <c r="M1157" s="6">
        <v>16.75</v>
      </c>
      <c r="N1157" s="6"/>
      <c r="O1157" s="6"/>
      <c r="P1157" s="7"/>
      <c r="Q1157" s="7"/>
      <c r="R1157" s="7"/>
      <c r="S1157" s="7"/>
      <c r="T1157" s="7"/>
      <c r="U1157" s="4"/>
      <c r="V1157" s="7"/>
      <c r="W1157" s="7"/>
      <c r="X1157" s="7"/>
      <c r="Y1157" s="7"/>
      <c r="Z1157" s="7"/>
      <c r="AA1157" s="7"/>
      <c r="AB1157" s="4"/>
      <c r="AC1157" s="7"/>
      <c r="AD1157" s="7"/>
      <c r="AE1157" s="7"/>
      <c r="AF1157" s="7"/>
      <c r="AG1157" s="7"/>
      <c r="AH1157" s="7"/>
      <c r="AI1157" s="8"/>
      <c r="AJ1157" s="7"/>
      <c r="AK1157" s="7"/>
      <c r="AL1157" s="7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7"/>
      <c r="BB1157" s="4"/>
      <c r="BC1157" s="4"/>
      <c r="BD1157" s="4"/>
      <c r="BE1157" s="7"/>
      <c r="BF1157" s="7"/>
      <c r="BG1157" s="6"/>
      <c r="BH1157" s="4"/>
      <c r="BI1157" s="4"/>
      <c r="BJ1157" s="4"/>
      <c r="BK1157" s="4"/>
      <c r="BL1157" s="6"/>
      <c r="BM1157" s="6"/>
      <c r="BN1157" s="6"/>
      <c r="BO1157" s="6"/>
      <c r="BP1157" s="6"/>
      <c r="BQ1157" s="6"/>
      <c r="BR1157" s="6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7"/>
      <c r="CD1157" s="4"/>
      <c r="CE1157" s="4"/>
      <c r="CF1157" s="7"/>
      <c r="CG1157" s="4"/>
      <c r="CH1157" s="4"/>
      <c r="CI1157" s="4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</row>
    <row r="1158" spans="1:158" x14ac:dyDescent="0.25">
      <c r="A1158" t="s">
        <v>120</v>
      </c>
      <c r="C1158" s="5">
        <v>40245</v>
      </c>
      <c r="D1158" s="4"/>
      <c r="E1158" s="5"/>
      <c r="F1158" s="4">
        <v>60</v>
      </c>
      <c r="G1158" t="s">
        <v>77</v>
      </c>
      <c r="H1158" s="6">
        <v>8.1</v>
      </c>
      <c r="I1158">
        <v>750</v>
      </c>
      <c r="J1158" s="4">
        <f>1000000/H1158/I1158</f>
        <v>164.6090534979424</v>
      </c>
      <c r="K1158" s="4"/>
      <c r="L1158" s="7"/>
      <c r="M1158" s="7"/>
      <c r="N1158" s="7"/>
      <c r="O1158" s="7"/>
      <c r="P1158" s="7"/>
      <c r="Q1158" s="7"/>
      <c r="R1158" s="7"/>
      <c r="S1158" s="7"/>
      <c r="T1158" s="7"/>
      <c r="U1158" s="4"/>
      <c r="V1158" s="7"/>
      <c r="W1158" s="7"/>
      <c r="X1158" s="7"/>
      <c r="Y1158" s="7"/>
      <c r="Z1158" s="7"/>
      <c r="AA1158" s="7"/>
      <c r="AB1158" s="4"/>
      <c r="AC1158" s="7"/>
      <c r="AD1158" s="7"/>
      <c r="AE1158" s="7"/>
      <c r="AF1158" s="7"/>
      <c r="AG1158" s="7"/>
      <c r="AH1158" s="7"/>
      <c r="AI1158" s="8"/>
      <c r="AJ1158" s="7"/>
      <c r="AK1158" s="7"/>
      <c r="AL1158" s="7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7"/>
      <c r="BB1158" s="4"/>
      <c r="BC1158" s="4"/>
      <c r="BD1158" s="4"/>
      <c r="BE1158" s="7"/>
      <c r="BF1158" s="7"/>
      <c r="BG1158" s="6"/>
      <c r="BH1158" s="4"/>
      <c r="BI1158" s="4"/>
      <c r="BJ1158" s="4"/>
      <c r="BK1158" s="4"/>
      <c r="BL1158" s="6"/>
      <c r="BM1158" s="6"/>
      <c r="BN1158" s="6"/>
      <c r="BO1158" s="6"/>
      <c r="BP1158" s="6"/>
      <c r="BQ1158" s="6"/>
      <c r="BR1158" s="6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7"/>
      <c r="CD1158" s="4"/>
      <c r="CE1158" s="4"/>
      <c r="CF1158" s="7"/>
      <c r="CG1158" s="4"/>
      <c r="CH1158" s="4"/>
      <c r="CI1158" s="4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</row>
    <row r="1159" spans="1:158" x14ac:dyDescent="0.25">
      <c r="A1159" t="s">
        <v>120</v>
      </c>
      <c r="C1159" s="5">
        <v>40248</v>
      </c>
      <c r="D1159" s="4"/>
      <c r="E1159" s="5"/>
      <c r="F1159" s="4">
        <v>63</v>
      </c>
      <c r="G1159" t="s">
        <v>77</v>
      </c>
      <c r="H1159" s="6">
        <v>8.1</v>
      </c>
      <c r="I1159">
        <v>750</v>
      </c>
      <c r="J1159" s="4">
        <f>1000000/H1159/I1159</f>
        <v>164.6090534979424</v>
      </c>
      <c r="K1159" s="4"/>
      <c r="L1159" s="7"/>
      <c r="M1159" s="7"/>
      <c r="N1159" s="7"/>
      <c r="O1159" s="7"/>
      <c r="P1159" s="7"/>
      <c r="Q1159" s="7"/>
      <c r="R1159" s="7"/>
      <c r="S1159" s="7"/>
      <c r="T1159" s="7"/>
      <c r="U1159" s="4">
        <v>218.0688456814633</v>
      </c>
      <c r="V1159" s="7"/>
      <c r="W1159" s="7"/>
      <c r="X1159" s="7"/>
      <c r="Y1159" s="7"/>
      <c r="Z1159" s="7"/>
      <c r="AA1159" s="7"/>
      <c r="AB1159" s="4">
        <v>183.22561287714126</v>
      </c>
      <c r="AC1159" s="7">
        <v>2.7312110216524492</v>
      </c>
      <c r="AD1159" s="7"/>
      <c r="AE1159" s="7"/>
      <c r="AF1159" s="7"/>
      <c r="AG1159" s="7"/>
      <c r="AH1159" s="7"/>
      <c r="AI1159" s="8">
        <f>AC1159/AB1159</f>
        <v>1.4906273084668655E-2</v>
      </c>
      <c r="AJ1159" s="7"/>
      <c r="AK1159" s="7"/>
      <c r="AL1159" s="7"/>
      <c r="AM1159" s="4">
        <v>14.733186468471223</v>
      </c>
      <c r="AN1159" s="4"/>
      <c r="AO1159" s="4"/>
      <c r="AP1159" s="4"/>
      <c r="AQ1159" s="4">
        <v>14.550414005608602</v>
      </c>
      <c r="AR1159" s="4"/>
      <c r="AS1159" s="4"/>
      <c r="AT1159" s="4"/>
      <c r="AU1159" s="4"/>
      <c r="AV1159" s="4"/>
      <c r="AW1159" s="4"/>
      <c r="AX1159" s="4">
        <v>0</v>
      </c>
      <c r="AY1159" s="4">
        <v>0</v>
      </c>
      <c r="AZ1159" s="4">
        <v>29.283600474079822</v>
      </c>
      <c r="BA1159" s="7"/>
      <c r="BB1159" s="4"/>
      <c r="BC1159" s="4">
        <f>U1159+AB1159+AZ1159</f>
        <v>430.57805903268439</v>
      </c>
      <c r="BD1159" s="4"/>
      <c r="BE1159" s="7">
        <f>AZ1159/BC1159</f>
        <v>6.8009969063140205E-2</v>
      </c>
      <c r="BF1159" s="7"/>
      <c r="BG1159" s="6"/>
      <c r="BH1159" s="4"/>
      <c r="BI1159" s="4"/>
      <c r="BJ1159" s="4"/>
      <c r="BK1159" s="4"/>
      <c r="BL1159" s="6"/>
      <c r="BM1159" s="6"/>
      <c r="BN1159" s="6"/>
      <c r="BO1159" s="6"/>
      <c r="BP1159" s="7">
        <f>U1159/BC1159</f>
        <v>0.5064560097915024</v>
      </c>
      <c r="BQ1159" s="7">
        <f>AB1159/BC1159</f>
        <v>0.42553402114535738</v>
      </c>
      <c r="BR1159" s="7">
        <f>AZ1159/BC1159</f>
        <v>6.8009969063140205E-2</v>
      </c>
      <c r="BS1159" s="4">
        <v>219.72266808742029</v>
      </c>
      <c r="BT1159" s="4">
        <v>176.62258510488545</v>
      </c>
      <c r="BU1159" s="4">
        <v>43.100082982534836</v>
      </c>
      <c r="BV1159" s="4">
        <v>0</v>
      </c>
      <c r="BW1159" s="4"/>
      <c r="BX1159" s="4"/>
      <c r="BY1159" s="4"/>
      <c r="BZ1159" s="4"/>
      <c r="CA1159" s="4">
        <v>0</v>
      </c>
      <c r="CB1159" s="4"/>
      <c r="CC1159" s="7"/>
      <c r="CD1159" s="4"/>
      <c r="CE1159" s="4"/>
      <c r="CF1159" s="7"/>
      <c r="CG1159" s="4"/>
      <c r="CH1159" s="4"/>
      <c r="CI1159" s="4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</row>
    <row r="1160" spans="1:158" x14ac:dyDescent="0.25">
      <c r="A1160" t="s">
        <v>120</v>
      </c>
      <c r="C1160" s="5">
        <v>40252</v>
      </c>
      <c r="D1160" s="4"/>
      <c r="E1160" s="5"/>
      <c r="F1160" s="4">
        <v>67</v>
      </c>
      <c r="G1160" t="s">
        <v>77</v>
      </c>
      <c r="H1160" s="6">
        <v>8.1</v>
      </c>
      <c r="I1160">
        <v>750</v>
      </c>
      <c r="J1160" s="4">
        <f>1000000/H1160/I1160</f>
        <v>164.6090534979424</v>
      </c>
      <c r="K1160" s="4"/>
      <c r="L1160" s="7"/>
      <c r="M1160" s="6">
        <v>21.05</v>
      </c>
      <c r="N1160" s="6"/>
      <c r="O1160" s="6"/>
      <c r="P1160" s="7"/>
      <c r="Q1160" s="7"/>
      <c r="R1160" s="7"/>
      <c r="S1160" s="7"/>
      <c r="T1160" s="7"/>
      <c r="U1160" s="4"/>
      <c r="V1160" s="7"/>
      <c r="W1160" s="7"/>
      <c r="X1160" s="7"/>
      <c r="Y1160" s="7"/>
      <c r="Z1160" s="7"/>
      <c r="AA1160" s="7"/>
      <c r="AB1160" s="4"/>
      <c r="AC1160" s="7"/>
      <c r="AD1160" s="7"/>
      <c r="AE1160" s="7"/>
      <c r="AF1160" s="7"/>
      <c r="AG1160" s="7"/>
      <c r="AH1160" s="7"/>
      <c r="AI1160" s="8"/>
      <c r="AJ1160" s="7"/>
      <c r="AK1160" s="7"/>
      <c r="AL1160" s="7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7"/>
      <c r="BB1160" s="4"/>
      <c r="BC1160" s="4"/>
      <c r="BD1160" s="4"/>
      <c r="BE1160" s="7"/>
      <c r="BF1160" s="7"/>
      <c r="BG1160" s="6"/>
      <c r="BH1160" s="4"/>
      <c r="BI1160" s="4"/>
      <c r="BJ1160" s="4"/>
      <c r="BK1160" s="4"/>
      <c r="BL1160" s="6"/>
      <c r="BM1160" s="6"/>
      <c r="BN1160" s="6"/>
      <c r="BO1160" s="6"/>
      <c r="BP1160" s="6"/>
      <c r="BQ1160" s="6"/>
      <c r="BR1160" s="6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7"/>
      <c r="CD1160" s="4"/>
      <c r="CE1160" s="4"/>
      <c r="CF1160" s="7"/>
      <c r="CG1160" s="4"/>
      <c r="CH1160" s="4"/>
      <c r="CI1160" s="4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</row>
    <row r="1161" spans="1:158" x14ac:dyDescent="0.25">
      <c r="A1161" t="s">
        <v>120</v>
      </c>
      <c r="C1161" s="5">
        <v>40259</v>
      </c>
      <c r="D1161" s="4"/>
      <c r="E1161" s="5"/>
      <c r="F1161" s="4">
        <v>74</v>
      </c>
      <c r="G1161" t="s">
        <v>77</v>
      </c>
      <c r="H1161" s="6">
        <v>8.1</v>
      </c>
      <c r="I1161">
        <v>750</v>
      </c>
      <c r="J1161" s="4">
        <f>1000000/H1161/I1161</f>
        <v>164.6090534979424</v>
      </c>
      <c r="K1161" s="4"/>
      <c r="L1161" s="7"/>
      <c r="M1161" s="6">
        <v>21.05</v>
      </c>
      <c r="N1161" s="6"/>
      <c r="O1161" s="6"/>
      <c r="P1161" s="7"/>
      <c r="Q1161" s="7"/>
      <c r="R1161" s="7"/>
      <c r="S1161" s="7"/>
      <c r="T1161" s="7"/>
      <c r="U1161" s="4"/>
      <c r="V1161" s="7"/>
      <c r="W1161" s="7"/>
      <c r="X1161" s="7"/>
      <c r="Y1161" s="7"/>
      <c r="Z1161" s="7"/>
      <c r="AA1161" s="7"/>
      <c r="AB1161" s="4"/>
      <c r="AC1161" s="7"/>
      <c r="AD1161" s="7"/>
      <c r="AE1161" s="7"/>
      <c r="AF1161" s="7"/>
      <c r="AG1161" s="7"/>
      <c r="AH1161" s="7"/>
      <c r="AI1161" s="8"/>
      <c r="AJ1161" s="7"/>
      <c r="AK1161" s="7"/>
      <c r="AL1161" s="7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7"/>
      <c r="BB1161" s="4"/>
      <c r="BC1161" s="4"/>
      <c r="BD1161" s="4"/>
      <c r="BE1161" s="7"/>
      <c r="BF1161" s="7"/>
      <c r="BG1161" s="6"/>
      <c r="BH1161" s="4"/>
      <c r="BI1161" s="4"/>
      <c r="BJ1161" s="4"/>
      <c r="BK1161" s="4"/>
      <c r="BL1161" s="6"/>
      <c r="BM1161" s="6"/>
      <c r="BN1161" s="6"/>
      <c r="BO1161" s="6"/>
      <c r="BP1161" s="6"/>
      <c r="BQ1161" s="6"/>
      <c r="BR1161" s="6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7"/>
      <c r="CD1161" s="4"/>
      <c r="CE1161" s="4"/>
      <c r="CF1161" s="7"/>
      <c r="CG1161" s="4"/>
      <c r="CH1161" s="4"/>
      <c r="CI1161" s="4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</row>
    <row r="1162" spans="1:158" x14ac:dyDescent="0.25">
      <c r="A1162" t="s">
        <v>120</v>
      </c>
      <c r="C1162" s="5">
        <v>40266</v>
      </c>
      <c r="D1162" s="4"/>
      <c r="E1162" s="5"/>
      <c r="F1162" s="4">
        <v>81</v>
      </c>
      <c r="G1162" t="s">
        <v>77</v>
      </c>
      <c r="H1162" s="6">
        <v>8.1</v>
      </c>
      <c r="I1162">
        <v>750</v>
      </c>
      <c r="J1162" s="4">
        <f>1000000/H1162/I1162</f>
        <v>164.6090534979424</v>
      </c>
      <c r="K1162" s="4"/>
      <c r="L1162" s="7"/>
      <c r="M1162" s="6">
        <v>21.65</v>
      </c>
      <c r="N1162" s="6"/>
      <c r="O1162" s="6"/>
      <c r="P1162" s="7"/>
      <c r="Q1162" s="7"/>
      <c r="R1162" s="7"/>
      <c r="S1162" s="7"/>
      <c r="T1162" s="7"/>
      <c r="U1162" s="4"/>
      <c r="V1162" s="7"/>
      <c r="W1162" s="7"/>
      <c r="X1162" s="7"/>
      <c r="Y1162" s="7"/>
      <c r="Z1162" s="7"/>
      <c r="AA1162" s="7"/>
      <c r="AB1162" s="4"/>
      <c r="AC1162" s="7"/>
      <c r="AD1162" s="7"/>
      <c r="AE1162" s="7"/>
      <c r="AF1162" s="7"/>
      <c r="AG1162" s="7"/>
      <c r="AH1162" s="7"/>
      <c r="AI1162" s="8"/>
      <c r="AJ1162" s="7"/>
      <c r="AK1162" s="7"/>
      <c r="AL1162" s="7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7"/>
      <c r="BB1162" s="4"/>
      <c r="BC1162" s="4"/>
      <c r="BD1162" s="4"/>
      <c r="BE1162" s="7"/>
      <c r="BF1162" s="7"/>
      <c r="BG1162" s="6"/>
      <c r="BH1162" s="4"/>
      <c r="BI1162" s="4"/>
      <c r="BJ1162" s="4"/>
      <c r="BK1162" s="4"/>
      <c r="BL1162" s="6"/>
      <c r="BM1162" s="6"/>
      <c r="BN1162" s="6"/>
      <c r="BO1162" s="6"/>
      <c r="BP1162" s="6"/>
      <c r="BQ1162" s="6"/>
      <c r="BR1162" s="6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7"/>
      <c r="CD1162" s="4"/>
      <c r="CE1162" s="4"/>
      <c r="CF1162" s="7"/>
      <c r="CG1162" s="4"/>
      <c r="CH1162" s="4"/>
      <c r="CI1162" s="4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</row>
    <row r="1163" spans="1:158" x14ac:dyDescent="0.25">
      <c r="A1163" t="s">
        <v>120</v>
      </c>
      <c r="C1163" s="5">
        <v>40267</v>
      </c>
      <c r="D1163" s="4"/>
      <c r="E1163" s="5"/>
      <c r="F1163" s="4">
        <v>82</v>
      </c>
      <c r="G1163" t="s">
        <v>77</v>
      </c>
      <c r="H1163" s="6">
        <v>8.1</v>
      </c>
      <c r="I1163">
        <v>750</v>
      </c>
      <c r="J1163" s="4">
        <f>1000000/H1163/I1163</f>
        <v>164.6090534979424</v>
      </c>
      <c r="K1163" s="4"/>
      <c r="L1163" s="7"/>
      <c r="M1163" s="7"/>
      <c r="N1163" s="7"/>
      <c r="O1163" s="7"/>
      <c r="P1163" s="7"/>
      <c r="Q1163" s="7"/>
      <c r="R1163" s="7"/>
      <c r="S1163" s="7"/>
      <c r="T1163" s="7"/>
      <c r="U1163" s="4">
        <v>328.56100881323789</v>
      </c>
      <c r="V1163" s="7"/>
      <c r="W1163" s="7"/>
      <c r="X1163" s="7"/>
      <c r="Y1163" s="7"/>
      <c r="Z1163" s="7"/>
      <c r="AA1163" s="7"/>
      <c r="AB1163" s="4">
        <v>224.57549333305343</v>
      </c>
      <c r="AC1163" s="7">
        <v>3.4586553019707891</v>
      </c>
      <c r="AD1163" s="7"/>
      <c r="AE1163" s="7"/>
      <c r="AF1163" s="7"/>
      <c r="AG1163" s="7"/>
      <c r="AH1163" s="7"/>
      <c r="AI1163" s="8">
        <f>AC1163/AB1163</f>
        <v>1.5400858084018457E-2</v>
      </c>
      <c r="AJ1163" s="7"/>
      <c r="AK1163" s="7"/>
      <c r="AL1163" s="7"/>
      <c r="AM1163" s="4">
        <v>10.303991331537988</v>
      </c>
      <c r="AN1163" s="4"/>
      <c r="AO1163" s="4"/>
      <c r="AP1163" s="4"/>
      <c r="AQ1163" s="4">
        <v>176.09605703180185</v>
      </c>
      <c r="AR1163" s="4"/>
      <c r="AS1163" s="4"/>
      <c r="AT1163" s="4"/>
      <c r="AU1163" s="4"/>
      <c r="AV1163" s="4"/>
      <c r="AW1163" s="4"/>
      <c r="AX1163" s="4">
        <v>0</v>
      </c>
      <c r="AY1163" s="4">
        <v>0</v>
      </c>
      <c r="AZ1163" s="4">
        <v>186.40004836333983</v>
      </c>
      <c r="BA1163" s="7"/>
      <c r="BB1163" s="4"/>
      <c r="BC1163" s="4">
        <f>U1163+AB1163+AZ1163</f>
        <v>739.53655050963118</v>
      </c>
      <c r="BD1163" s="4"/>
      <c r="BE1163" s="7">
        <f>AZ1163/BC1163</f>
        <v>0.25204981178399821</v>
      </c>
      <c r="BF1163" s="7"/>
      <c r="BG1163" s="6"/>
      <c r="BH1163" s="4"/>
      <c r="BI1163" s="4"/>
      <c r="BJ1163" s="4"/>
      <c r="BK1163" s="4"/>
      <c r="BL1163" s="6"/>
      <c r="BM1163" s="6"/>
      <c r="BN1163" s="6"/>
      <c r="BO1163" s="6"/>
      <c r="BP1163" s="7">
        <f>U1163/BC1163</f>
        <v>0.44427960806916056</v>
      </c>
      <c r="BQ1163" s="7">
        <f>AB1163/BC1163</f>
        <v>0.30367058014684117</v>
      </c>
      <c r="BR1163" s="7">
        <f>AZ1163/BC1163</f>
        <v>0.25204981178399821</v>
      </c>
      <c r="BS1163" s="4">
        <v>171.31208344074363</v>
      </c>
      <c r="BT1163" s="4">
        <v>65.590638220321893</v>
      </c>
      <c r="BU1163" s="4">
        <v>105.72144522042174</v>
      </c>
      <c r="BV1163" s="4">
        <v>0</v>
      </c>
      <c r="BW1163" s="4"/>
      <c r="BX1163" s="4"/>
      <c r="BY1163" s="4"/>
      <c r="BZ1163" s="4"/>
      <c r="CA1163" s="4">
        <v>0</v>
      </c>
      <c r="CB1163" s="4"/>
      <c r="CC1163" s="7"/>
      <c r="CD1163" s="4"/>
      <c r="CE1163" s="4"/>
      <c r="CF1163" s="7"/>
      <c r="CG1163" s="4"/>
      <c r="CH1163" s="4"/>
      <c r="CI1163" s="4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</row>
    <row r="1164" spans="1:158" x14ac:dyDescent="0.25">
      <c r="A1164" t="s">
        <v>120</v>
      </c>
      <c r="C1164" s="5">
        <v>40276</v>
      </c>
      <c r="D1164" s="4"/>
      <c r="E1164" s="5"/>
      <c r="F1164" s="4">
        <v>91</v>
      </c>
      <c r="G1164" t="s">
        <v>77</v>
      </c>
      <c r="H1164" s="6">
        <v>8.1</v>
      </c>
      <c r="I1164">
        <v>750</v>
      </c>
      <c r="J1164" s="4">
        <f>1000000/H1164/I1164</f>
        <v>164.6090534979424</v>
      </c>
      <c r="K1164" s="4"/>
      <c r="L1164" s="7"/>
      <c r="M1164" s="6">
        <v>23.3</v>
      </c>
      <c r="N1164" s="6"/>
      <c r="O1164" s="6"/>
      <c r="P1164" s="7"/>
      <c r="Q1164" s="7"/>
      <c r="R1164" s="7"/>
      <c r="S1164" s="7"/>
      <c r="T1164" s="7"/>
      <c r="U1164" s="4"/>
      <c r="V1164" s="7"/>
      <c r="W1164" s="7"/>
      <c r="X1164" s="7"/>
      <c r="Y1164" s="7"/>
      <c r="Z1164" s="7"/>
      <c r="AA1164" s="7"/>
      <c r="AB1164" s="4"/>
      <c r="AC1164" s="7"/>
      <c r="AD1164" s="7"/>
      <c r="AE1164" s="7"/>
      <c r="AF1164" s="7"/>
      <c r="AG1164" s="7"/>
      <c r="AH1164" s="7"/>
      <c r="AI1164" s="8"/>
      <c r="AJ1164" s="7"/>
      <c r="AK1164" s="7"/>
      <c r="AL1164" s="7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7"/>
      <c r="BB1164" s="4"/>
      <c r="BC1164" s="4"/>
      <c r="BD1164" s="4"/>
      <c r="BE1164" s="7"/>
      <c r="BF1164" s="7"/>
      <c r="BG1164" s="6"/>
      <c r="BH1164" s="4"/>
      <c r="BI1164" s="4"/>
      <c r="BJ1164" s="4"/>
      <c r="BK1164" s="4"/>
      <c r="BL1164" s="6"/>
      <c r="BM1164" s="6"/>
      <c r="BN1164" s="6"/>
      <c r="BO1164" s="6"/>
      <c r="BP1164" s="6"/>
      <c r="BQ1164" s="6"/>
      <c r="BR1164" s="6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7"/>
      <c r="CD1164" s="4"/>
      <c r="CE1164" s="4"/>
      <c r="CF1164" s="7"/>
      <c r="CG1164" s="4"/>
      <c r="CH1164" s="4"/>
      <c r="CI1164" s="4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</row>
    <row r="1165" spans="1:158" x14ac:dyDescent="0.25">
      <c r="A1165" t="s">
        <v>120</v>
      </c>
      <c r="C1165" s="5">
        <v>40279</v>
      </c>
      <c r="D1165" s="4">
        <v>6</v>
      </c>
      <c r="E1165" s="5" t="s">
        <v>183</v>
      </c>
      <c r="F1165" s="4">
        <v>94</v>
      </c>
      <c r="G1165" t="s">
        <v>77</v>
      </c>
      <c r="H1165" s="6">
        <v>8.1</v>
      </c>
      <c r="I1165">
        <v>750</v>
      </c>
      <c r="J1165" s="4">
        <f>1000000/H1165/I1165</f>
        <v>164.6090534979424</v>
      </c>
      <c r="K1165" s="4"/>
      <c r="L1165" s="7"/>
      <c r="M1165" s="7"/>
      <c r="N1165" s="7"/>
      <c r="O1165" s="7"/>
      <c r="P1165" s="7"/>
      <c r="Q1165" s="7"/>
      <c r="R1165" s="7"/>
      <c r="S1165" s="7"/>
      <c r="T1165" s="7"/>
      <c r="U1165" s="4"/>
      <c r="V1165" s="7"/>
      <c r="W1165" s="7"/>
      <c r="X1165" s="7"/>
      <c r="Y1165" s="7"/>
      <c r="Z1165" s="7"/>
      <c r="AA1165" s="7"/>
      <c r="AB1165" s="4"/>
      <c r="AC1165" s="7"/>
      <c r="AD1165" s="7"/>
      <c r="AE1165" s="7"/>
      <c r="AF1165" s="7"/>
      <c r="AG1165" s="7"/>
      <c r="AH1165" s="7"/>
      <c r="AI1165" s="8"/>
      <c r="AJ1165" s="7"/>
      <c r="AK1165" s="7"/>
      <c r="AL1165" s="7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7"/>
      <c r="BB1165" s="4"/>
      <c r="BC1165" s="4"/>
      <c r="BD1165" s="4"/>
      <c r="BE1165" s="7"/>
      <c r="BF1165" s="7"/>
      <c r="BG1165" s="6"/>
      <c r="BH1165" s="4"/>
      <c r="BI1165" s="4"/>
      <c r="BJ1165" s="4"/>
      <c r="BK1165" s="4"/>
      <c r="BL1165" s="6"/>
      <c r="BM1165" s="6"/>
      <c r="BN1165" s="6"/>
      <c r="BO1165" s="6"/>
      <c r="BP1165" s="6"/>
      <c r="BQ1165" s="6"/>
      <c r="BR1165" s="6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7"/>
      <c r="CD1165" s="4"/>
      <c r="CE1165" s="4"/>
      <c r="CF1165" s="7"/>
      <c r="CG1165" s="4"/>
      <c r="CH1165" s="4"/>
      <c r="CI1165" s="4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</row>
    <row r="1166" spans="1:158" x14ac:dyDescent="0.25">
      <c r="A1166" t="s">
        <v>120</v>
      </c>
      <c r="C1166" s="5">
        <v>40287</v>
      </c>
      <c r="D1166" s="4"/>
      <c r="E1166" s="5"/>
      <c r="F1166" s="4">
        <v>102</v>
      </c>
      <c r="G1166" t="s">
        <v>77</v>
      </c>
      <c r="H1166" s="6">
        <v>8.1</v>
      </c>
      <c r="I1166">
        <v>750</v>
      </c>
      <c r="J1166" s="4">
        <f>1000000/H1166/I1166</f>
        <v>164.6090534979424</v>
      </c>
      <c r="K1166" s="4"/>
      <c r="L1166" s="7"/>
      <c r="M1166" s="7"/>
      <c r="N1166" s="7"/>
      <c r="O1166" s="7"/>
      <c r="P1166" s="7"/>
      <c r="Q1166" s="7"/>
      <c r="R1166" s="7"/>
      <c r="S1166" s="7"/>
      <c r="T1166" s="7"/>
      <c r="U1166" s="4">
        <v>369.2285467479029</v>
      </c>
      <c r="V1166" s="7"/>
      <c r="W1166" s="7"/>
      <c r="X1166" s="7"/>
      <c r="Y1166" s="7"/>
      <c r="Z1166" s="7"/>
      <c r="AA1166" s="7"/>
      <c r="AB1166" s="4">
        <v>242.97533849191046</v>
      </c>
      <c r="AC1166" s="7">
        <v>4.3270881380118071</v>
      </c>
      <c r="AD1166" s="7"/>
      <c r="AE1166" s="7"/>
      <c r="AF1166" s="7"/>
      <c r="AG1166" s="7"/>
      <c r="AH1166" s="7"/>
      <c r="AI1166" s="8">
        <f>AC1166/AB1166</f>
        <v>1.780875443931472E-2</v>
      </c>
      <c r="AJ1166" s="7"/>
      <c r="AK1166" s="7"/>
      <c r="AL1166" s="7"/>
      <c r="AM1166" s="4">
        <v>0.57523923444976077</v>
      </c>
      <c r="AN1166" s="4"/>
      <c r="AO1166" s="4"/>
      <c r="AP1166" s="4"/>
      <c r="AQ1166" s="4">
        <v>293.46448550163893</v>
      </c>
      <c r="AR1166" s="4"/>
      <c r="AS1166" s="4"/>
      <c r="AT1166" s="4"/>
      <c r="AU1166" s="4"/>
      <c r="AV1166" s="4"/>
      <c r="AW1166" s="4"/>
      <c r="AX1166" s="4">
        <v>0</v>
      </c>
      <c r="AY1166" s="4">
        <v>0</v>
      </c>
      <c r="AZ1166" s="4">
        <v>294.03972473608871</v>
      </c>
      <c r="BA1166" s="7"/>
      <c r="BB1166" s="4"/>
      <c r="BC1166" s="4">
        <f>U1166+AB1166+AZ1166</f>
        <v>906.24360997590213</v>
      </c>
      <c r="BD1166" s="4"/>
      <c r="BE1166" s="7">
        <f>AZ1166/BC1166</f>
        <v>0.3244599150816716</v>
      </c>
      <c r="BF1166" s="7"/>
      <c r="BG1166" s="6"/>
      <c r="BH1166" s="4"/>
      <c r="BI1166" s="4"/>
      <c r="BJ1166" s="4"/>
      <c r="BK1166" s="4"/>
      <c r="BL1166" s="6"/>
      <c r="BM1166" s="6"/>
      <c r="BN1166" s="6"/>
      <c r="BO1166" s="6"/>
      <c r="BP1166" s="7">
        <f>U1166/BC1166</f>
        <v>0.40742747610404784</v>
      </c>
      <c r="BQ1166" s="7">
        <f>AB1166/BC1166</f>
        <v>0.26811260881428051</v>
      </c>
      <c r="BR1166" s="7">
        <f>AZ1166/BC1166</f>
        <v>0.3244599150816716</v>
      </c>
      <c r="BS1166" s="4">
        <v>123.30098053066686</v>
      </c>
      <c r="BT1166" s="4">
        <v>4.985406698564594</v>
      </c>
      <c r="BU1166" s="4">
        <v>118.31557383210227</v>
      </c>
      <c r="BV1166" s="4">
        <v>0</v>
      </c>
      <c r="BW1166" s="4"/>
      <c r="BX1166" s="4"/>
      <c r="BY1166" s="4"/>
      <c r="BZ1166" s="4"/>
      <c r="CA1166" s="4">
        <v>0</v>
      </c>
      <c r="CB1166" s="4"/>
      <c r="CC1166" s="7"/>
      <c r="CD1166" s="4"/>
      <c r="CE1166" s="4"/>
      <c r="CF1166" s="7"/>
      <c r="CG1166" s="4"/>
      <c r="CH1166" s="4"/>
      <c r="CI1166" s="4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</row>
    <row r="1167" spans="1:158" x14ac:dyDescent="0.25">
      <c r="A1167" t="s">
        <v>120</v>
      </c>
      <c r="C1167" s="5">
        <v>40288</v>
      </c>
      <c r="D1167" s="4"/>
      <c r="E1167" s="5"/>
      <c r="F1167" s="4">
        <v>103</v>
      </c>
      <c r="G1167" t="s">
        <v>77</v>
      </c>
      <c r="H1167" s="6">
        <v>8.1</v>
      </c>
      <c r="I1167">
        <v>750</v>
      </c>
      <c r="J1167" s="4">
        <f>1000000/H1167/I1167</f>
        <v>164.6090534979424</v>
      </c>
      <c r="K1167" s="4"/>
      <c r="L1167" s="7"/>
      <c r="M1167" s="6">
        <v>24.3</v>
      </c>
      <c r="N1167" s="6"/>
      <c r="O1167" s="6"/>
      <c r="P1167" s="7"/>
      <c r="Q1167" s="7"/>
      <c r="R1167" s="7"/>
      <c r="S1167" s="7"/>
      <c r="T1167" s="7"/>
      <c r="U1167" s="4"/>
      <c r="V1167" s="7"/>
      <c r="W1167" s="7"/>
      <c r="X1167" s="7"/>
      <c r="Y1167" s="7"/>
      <c r="Z1167" s="7"/>
      <c r="AA1167" s="7"/>
      <c r="AB1167" s="4"/>
      <c r="AC1167" s="7"/>
      <c r="AD1167" s="7"/>
      <c r="AE1167" s="7"/>
      <c r="AF1167" s="7"/>
      <c r="AG1167" s="7"/>
      <c r="AH1167" s="7"/>
      <c r="AI1167" s="8"/>
      <c r="AJ1167" s="7"/>
      <c r="AK1167" s="7"/>
      <c r="AL1167" s="7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7"/>
      <c r="BB1167" s="4"/>
      <c r="BC1167" s="4"/>
      <c r="BD1167" s="4"/>
      <c r="BE1167" s="7"/>
      <c r="BF1167" s="7"/>
      <c r="BG1167" s="6"/>
      <c r="BH1167" s="4"/>
      <c r="BI1167" s="4"/>
      <c r="BJ1167" s="4"/>
      <c r="BK1167" s="4"/>
      <c r="BL1167" s="6"/>
      <c r="BM1167" s="6"/>
      <c r="BN1167" s="6"/>
      <c r="BO1167" s="6"/>
      <c r="BP1167" s="6"/>
      <c r="BQ1167" s="6"/>
      <c r="BR1167" s="6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7"/>
      <c r="CD1167" s="4"/>
      <c r="CE1167" s="4"/>
      <c r="CF1167" s="7"/>
      <c r="CG1167" s="4"/>
      <c r="CH1167" s="4"/>
      <c r="CI1167" s="4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</row>
    <row r="1168" spans="1:158" x14ac:dyDescent="0.25">
      <c r="A1168" t="s">
        <v>120</v>
      </c>
      <c r="C1168" s="5">
        <v>40293</v>
      </c>
      <c r="D1168" s="4">
        <v>7</v>
      </c>
      <c r="E1168" t="s">
        <v>166</v>
      </c>
      <c r="F1168" s="4">
        <v>108</v>
      </c>
      <c r="G1168" t="s">
        <v>77</v>
      </c>
      <c r="H1168" s="6">
        <v>8.1</v>
      </c>
      <c r="I1168">
        <v>750</v>
      </c>
      <c r="J1168" s="4">
        <f>1000000/H1168/I1168</f>
        <v>164.6090534979424</v>
      </c>
      <c r="K1168" s="4"/>
      <c r="L1168" s="7"/>
      <c r="M1168" s="7"/>
      <c r="N1168" s="7"/>
      <c r="O1168" s="7"/>
      <c r="P1168" s="7"/>
      <c r="Q1168" s="7"/>
      <c r="R1168" s="7"/>
      <c r="S1168" s="7"/>
      <c r="T1168" s="7"/>
      <c r="U1168" s="4"/>
      <c r="V1168" s="7"/>
      <c r="W1168" s="7"/>
      <c r="X1168" s="7"/>
      <c r="Y1168" s="7"/>
      <c r="Z1168" s="7"/>
      <c r="AA1168" s="7"/>
      <c r="AB1168" s="4"/>
      <c r="AC1168" s="7"/>
      <c r="AD1168" s="7"/>
      <c r="AE1168" s="7"/>
      <c r="AF1168" s="7"/>
      <c r="AG1168" s="7"/>
      <c r="AH1168" s="7"/>
      <c r="AI1168" s="8"/>
      <c r="AJ1168" s="7"/>
      <c r="AK1168" s="7"/>
      <c r="AL1168" s="7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7"/>
      <c r="BB1168" s="4"/>
      <c r="BC1168" s="4"/>
      <c r="BD1168" s="4"/>
      <c r="BE1168" s="7"/>
      <c r="BF1168" s="7"/>
      <c r="BG1168" s="6"/>
      <c r="BH1168" s="4"/>
      <c r="BI1168" s="4"/>
      <c r="BJ1168" s="4"/>
      <c r="BK1168" s="4"/>
      <c r="BL1168" s="6"/>
      <c r="BM1168" s="6"/>
      <c r="BN1168" s="6"/>
      <c r="BO1168" s="6"/>
      <c r="BP1168" s="6"/>
      <c r="BQ1168" s="6"/>
      <c r="BR1168" s="6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7"/>
      <c r="CD1168" s="4"/>
      <c r="CE1168" s="4"/>
      <c r="CF1168" s="7"/>
      <c r="CG1168" s="4"/>
      <c r="CH1168" s="4"/>
      <c r="CI1168" s="4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</row>
    <row r="1169" spans="1:158" x14ac:dyDescent="0.25">
      <c r="A1169" t="s">
        <v>120</v>
      </c>
      <c r="C1169" s="5">
        <v>40302</v>
      </c>
      <c r="D1169" s="4"/>
      <c r="E1169" s="5"/>
      <c r="F1169" s="4">
        <v>117</v>
      </c>
      <c r="G1169" t="s">
        <v>77</v>
      </c>
      <c r="H1169" s="6">
        <v>8.1</v>
      </c>
      <c r="I1169">
        <v>750</v>
      </c>
      <c r="J1169" s="4">
        <f>1000000/H1169/I1169</f>
        <v>164.6090534979424</v>
      </c>
      <c r="K1169" s="4"/>
      <c r="L1169" s="7"/>
      <c r="M1169" s="7"/>
      <c r="N1169" s="7"/>
      <c r="O1169" s="7"/>
      <c r="P1169" s="7"/>
      <c r="Q1169" s="7"/>
      <c r="R1169" s="7"/>
      <c r="S1169" s="7"/>
      <c r="T1169" s="7"/>
      <c r="U1169" s="4"/>
      <c r="V1169" s="7"/>
      <c r="W1169" s="7"/>
      <c r="X1169" s="7"/>
      <c r="Y1169" s="7"/>
      <c r="Z1169" s="7"/>
      <c r="AA1169" s="7"/>
      <c r="AB1169" s="4"/>
      <c r="AC1169" s="7"/>
      <c r="AD1169" s="7"/>
      <c r="AE1169" s="7"/>
      <c r="AF1169" s="7"/>
      <c r="AG1169" s="7"/>
      <c r="AH1169" s="7"/>
      <c r="AI1169" s="8"/>
      <c r="AJ1169" s="7"/>
      <c r="AK1169" s="7"/>
      <c r="AL1169" s="7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7"/>
      <c r="BB1169" s="4"/>
      <c r="BC1169" s="4"/>
      <c r="BD1169" s="4"/>
      <c r="BE1169" s="7"/>
      <c r="BF1169" s="7"/>
      <c r="BG1169" s="6"/>
      <c r="BH1169" s="4"/>
      <c r="BI1169" s="4"/>
      <c r="BJ1169" s="4"/>
      <c r="BK1169" s="4"/>
      <c r="BL1169" s="6"/>
      <c r="BM1169" s="6"/>
      <c r="BN1169" s="6"/>
      <c r="BO1169" s="6"/>
      <c r="BP1169" s="6"/>
      <c r="BQ1169" s="6"/>
      <c r="BR1169" s="6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>
        <v>10.591437762929967</v>
      </c>
      <c r="CC1169" s="7">
        <v>5.0041597205683903</v>
      </c>
      <c r="CD1169" s="4"/>
      <c r="CE1169" s="4"/>
      <c r="CF1169" s="7"/>
      <c r="CG1169" s="4"/>
      <c r="CH1169" s="4"/>
      <c r="CI1169" s="4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</row>
    <row r="1170" spans="1:158" x14ac:dyDescent="0.25">
      <c r="A1170" t="s">
        <v>120</v>
      </c>
      <c r="C1170" s="5">
        <v>40308</v>
      </c>
      <c r="D1170" s="4"/>
      <c r="E1170" s="5"/>
      <c r="F1170" s="4">
        <v>123</v>
      </c>
      <c r="G1170" t="s">
        <v>77</v>
      </c>
      <c r="H1170" s="6">
        <v>8.1</v>
      </c>
      <c r="I1170">
        <v>750</v>
      </c>
      <c r="J1170" s="4">
        <f>1000000/H1170/I1170</f>
        <v>164.6090534979424</v>
      </c>
      <c r="K1170" s="4"/>
      <c r="L1170" s="7"/>
      <c r="M1170" s="7"/>
      <c r="N1170" s="7"/>
      <c r="O1170" s="7"/>
      <c r="P1170" s="7"/>
      <c r="Q1170" s="7"/>
      <c r="R1170" s="7"/>
      <c r="S1170" s="7"/>
      <c r="T1170" s="7"/>
      <c r="U1170" s="4"/>
      <c r="V1170" s="7"/>
      <c r="W1170" s="7"/>
      <c r="X1170" s="7"/>
      <c r="Y1170" s="7"/>
      <c r="Z1170" s="7"/>
      <c r="AA1170" s="7"/>
      <c r="AB1170" s="4"/>
      <c r="AC1170" s="7"/>
      <c r="AD1170" s="7"/>
      <c r="AE1170" s="7"/>
      <c r="AF1170" s="7"/>
      <c r="AG1170" s="7"/>
      <c r="AH1170" s="7"/>
      <c r="AI1170" s="8"/>
      <c r="AJ1170" s="7"/>
      <c r="AK1170" s="7"/>
      <c r="AL1170" s="7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7"/>
      <c r="BB1170" s="4"/>
      <c r="BC1170" s="4"/>
      <c r="BD1170" s="4"/>
      <c r="BE1170" s="7"/>
      <c r="BF1170" s="7"/>
      <c r="BG1170" s="6"/>
      <c r="BH1170" s="4"/>
      <c r="BI1170" s="4"/>
      <c r="BJ1170" s="4"/>
      <c r="BK1170" s="4"/>
      <c r="BL1170" s="6"/>
      <c r="BM1170" s="6"/>
      <c r="BN1170" s="6"/>
      <c r="BO1170" s="6"/>
      <c r="BP1170" s="6"/>
      <c r="BQ1170" s="6"/>
      <c r="BR1170" s="6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>
        <v>26.569331023674003</v>
      </c>
      <c r="CC1170" s="7">
        <v>4.5728801434366844</v>
      </c>
      <c r="CD1170" s="4"/>
      <c r="CE1170" s="4"/>
      <c r="CF1170" s="7"/>
      <c r="CG1170" s="4"/>
      <c r="CH1170" s="4"/>
      <c r="CI1170" s="4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</row>
    <row r="1171" spans="1:158" x14ac:dyDescent="0.25">
      <c r="A1171" t="s">
        <v>120</v>
      </c>
      <c r="C1171" s="5">
        <v>40315</v>
      </c>
      <c r="D1171" s="4"/>
      <c r="E1171" s="5"/>
      <c r="F1171" s="4">
        <v>130</v>
      </c>
      <c r="G1171" t="s">
        <v>77</v>
      </c>
      <c r="H1171" s="6">
        <v>8.1</v>
      </c>
      <c r="I1171">
        <v>750</v>
      </c>
      <c r="J1171" s="4">
        <f>1000000/H1171/I1171</f>
        <v>164.6090534979424</v>
      </c>
      <c r="K1171" s="4"/>
      <c r="L1171" s="7"/>
      <c r="M1171" s="7"/>
      <c r="N1171" s="7"/>
      <c r="O1171" s="7"/>
      <c r="P1171" s="7"/>
      <c r="Q1171" s="7"/>
      <c r="R1171" s="7"/>
      <c r="S1171" s="7"/>
      <c r="T1171" s="7"/>
      <c r="U1171" s="4"/>
      <c r="V1171" s="7"/>
      <c r="W1171" s="7"/>
      <c r="X1171" s="7"/>
      <c r="Y1171" s="7"/>
      <c r="Z1171" s="7"/>
      <c r="AA1171" s="7"/>
      <c r="AB1171" s="4"/>
      <c r="AC1171" s="7"/>
      <c r="AD1171" s="7"/>
      <c r="AE1171" s="7"/>
      <c r="AF1171" s="7"/>
      <c r="AG1171" s="7"/>
      <c r="AH1171" s="7"/>
      <c r="AI1171" s="8"/>
      <c r="AJ1171" s="7"/>
      <c r="AK1171" s="7"/>
      <c r="AL1171" s="7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7"/>
      <c r="BB1171" s="4"/>
      <c r="BC1171" s="4"/>
      <c r="BD1171" s="4"/>
      <c r="BE1171" s="7"/>
      <c r="BF1171" s="7"/>
      <c r="BG1171" s="6"/>
      <c r="BH1171" s="4"/>
      <c r="BI1171" s="4"/>
      <c r="BJ1171" s="4"/>
      <c r="BK1171" s="4"/>
      <c r="BL1171" s="6"/>
      <c r="BM1171" s="6"/>
      <c r="BN1171" s="6"/>
      <c r="BO1171" s="6"/>
      <c r="BP1171" s="6"/>
      <c r="BQ1171" s="6"/>
      <c r="BR1171" s="6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>
        <v>41.169677472572793</v>
      </c>
      <c r="CC1171" s="7">
        <v>4.744184027777778</v>
      </c>
      <c r="CD1171" s="4"/>
      <c r="CE1171" s="4"/>
      <c r="CF1171" s="7"/>
      <c r="CG1171" s="4"/>
      <c r="CH1171" s="4"/>
      <c r="CI1171" s="4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</row>
    <row r="1172" spans="1:158" x14ac:dyDescent="0.25">
      <c r="A1172" t="s">
        <v>120</v>
      </c>
      <c r="C1172" s="5">
        <v>40323</v>
      </c>
      <c r="D1172" s="4"/>
      <c r="E1172" s="5"/>
      <c r="F1172" s="4">
        <v>138</v>
      </c>
      <c r="G1172" t="s">
        <v>77</v>
      </c>
      <c r="H1172" s="6">
        <v>8.1</v>
      </c>
      <c r="I1172">
        <v>750</v>
      </c>
      <c r="J1172" s="4">
        <f>1000000/H1172/I1172</f>
        <v>164.6090534979424</v>
      </c>
      <c r="K1172" s="4"/>
      <c r="L1172" s="7"/>
      <c r="M1172" s="7"/>
      <c r="N1172" s="7"/>
      <c r="O1172" s="7"/>
      <c r="P1172" s="7"/>
      <c r="Q1172" s="7"/>
      <c r="R1172" s="7"/>
      <c r="S1172" s="7"/>
      <c r="T1172" s="7"/>
      <c r="U1172" s="4"/>
      <c r="V1172" s="7"/>
      <c r="W1172" s="7"/>
      <c r="X1172" s="7"/>
      <c r="Y1172" s="7"/>
      <c r="Z1172" s="7"/>
      <c r="AA1172" s="7"/>
      <c r="AB1172" s="4"/>
      <c r="AC1172" s="7"/>
      <c r="AD1172" s="7"/>
      <c r="AE1172" s="7"/>
      <c r="AF1172" s="7"/>
      <c r="AG1172" s="7"/>
      <c r="AH1172" s="7"/>
      <c r="AI1172" s="8"/>
      <c r="AJ1172" s="7"/>
      <c r="AK1172" s="7"/>
      <c r="AL1172" s="7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7"/>
      <c r="BB1172" s="4"/>
      <c r="BC1172" s="4"/>
      <c r="BD1172" s="4"/>
      <c r="BE1172" s="7"/>
      <c r="BF1172" s="7"/>
      <c r="BG1172" s="6"/>
      <c r="BH1172" s="4"/>
      <c r="BI1172" s="4"/>
      <c r="BJ1172" s="4"/>
      <c r="BK1172" s="4"/>
      <c r="BL1172" s="6"/>
      <c r="BM1172" s="6"/>
      <c r="BN1172" s="6"/>
      <c r="BO1172" s="6"/>
      <c r="BP1172" s="6"/>
      <c r="BQ1172" s="6"/>
      <c r="BR1172" s="6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>
        <v>57.362039099232852</v>
      </c>
      <c r="CC1172" s="7">
        <v>4.6493161094224931</v>
      </c>
      <c r="CD1172" s="4"/>
      <c r="CE1172" s="4"/>
      <c r="CF1172" s="7"/>
      <c r="CG1172" s="4"/>
      <c r="CH1172" s="4"/>
      <c r="CI1172" s="4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</row>
    <row r="1173" spans="1:158" x14ac:dyDescent="0.25">
      <c r="A1173" t="s">
        <v>120</v>
      </c>
      <c r="C1173" s="5">
        <v>40324</v>
      </c>
      <c r="D1173" s="4"/>
      <c r="E1173" s="5"/>
      <c r="F1173" s="4">
        <v>139</v>
      </c>
      <c r="G1173" t="s">
        <v>77</v>
      </c>
      <c r="H1173" s="6">
        <v>8.1</v>
      </c>
      <c r="I1173">
        <v>750</v>
      </c>
      <c r="J1173" s="4">
        <f>1000000/H1173/I1173</f>
        <v>164.6090534979424</v>
      </c>
      <c r="K1173" s="4"/>
      <c r="L1173" s="7"/>
      <c r="M1173" s="7"/>
      <c r="N1173" s="7"/>
      <c r="O1173" s="7"/>
      <c r="P1173" s="7"/>
      <c r="Q1173" s="7"/>
      <c r="R1173" s="7"/>
      <c r="S1173" s="7"/>
      <c r="T1173" s="7"/>
      <c r="U1173" s="4">
        <v>447.90226611252893</v>
      </c>
      <c r="V1173" s="7"/>
      <c r="W1173" s="7"/>
      <c r="X1173" s="7"/>
      <c r="Y1173" s="7"/>
      <c r="Z1173" s="7"/>
      <c r="AA1173" s="7"/>
      <c r="AB1173" s="4">
        <v>247.11643873359213</v>
      </c>
      <c r="AC1173" s="7">
        <v>3.4235745789380534</v>
      </c>
      <c r="AD1173" s="7"/>
      <c r="AE1173" s="7"/>
      <c r="AF1173" s="7"/>
      <c r="AG1173" s="7"/>
      <c r="AH1173" s="7"/>
      <c r="AI1173" s="8">
        <f>AC1173/AB1173</f>
        <v>1.3854094840808601E-2</v>
      </c>
      <c r="AJ1173" s="7"/>
      <c r="AK1173" s="7"/>
      <c r="AL1173" s="7"/>
      <c r="AM1173" s="4">
        <v>0</v>
      </c>
      <c r="AN1173" s="4"/>
      <c r="AO1173" s="4"/>
      <c r="AP1173" s="4"/>
      <c r="AQ1173" s="4">
        <v>203.47412689495047</v>
      </c>
      <c r="AR1173" s="4"/>
      <c r="AS1173" s="4"/>
      <c r="AT1173" s="4"/>
      <c r="AU1173" s="4"/>
      <c r="AV1173" s="4"/>
      <c r="AW1173" s="4"/>
      <c r="AX1173" s="4">
        <v>9.3685344827586192</v>
      </c>
      <c r="AY1173" s="4">
        <v>383.00659955032012</v>
      </c>
      <c r="AZ1173" s="4">
        <v>595.84926092802925</v>
      </c>
      <c r="BA1173" s="7"/>
      <c r="BB1173" s="4"/>
      <c r="BC1173" s="4">
        <f>U1173+AB1173+AZ1173</f>
        <v>1290.8679657741504</v>
      </c>
      <c r="BD1173" s="4"/>
      <c r="BE1173" s="7">
        <f>AZ1173/BC1173</f>
        <v>0.46158807618305925</v>
      </c>
      <c r="BF1173" s="7"/>
      <c r="BG1173" s="6"/>
      <c r="BH1173" s="4"/>
      <c r="BI1173" s="4"/>
      <c r="BJ1173" s="4"/>
      <c r="BK1173" s="4"/>
      <c r="BL1173" s="6"/>
      <c r="BM1173" s="6"/>
      <c r="BN1173" s="6"/>
      <c r="BO1173" s="6"/>
      <c r="BP1173" s="7">
        <f>U1173/BC1173</f>
        <v>0.3469775980101234</v>
      </c>
      <c r="BQ1173" s="7">
        <f>AB1173/BC1173</f>
        <v>0.19143432580681724</v>
      </c>
      <c r="BR1173" s="7">
        <f>AZ1173/BC1173</f>
        <v>0.46158807618305925</v>
      </c>
      <c r="BS1173" s="4">
        <v>118.531617928008</v>
      </c>
      <c r="BT1173" s="4">
        <v>0</v>
      </c>
      <c r="BU1173" s="4">
        <v>44.853550647615727</v>
      </c>
      <c r="BV1173" s="4">
        <v>69.712550039012967</v>
      </c>
      <c r="BW1173" s="4"/>
      <c r="BX1173" s="4"/>
      <c r="BY1173" s="4"/>
      <c r="BZ1173" s="4"/>
      <c r="CA1173" s="4">
        <v>3.9655172413793105</v>
      </c>
      <c r="CB1173" s="4"/>
      <c r="CC1173" s="7"/>
      <c r="CD1173" s="4"/>
      <c r="CE1173" s="4"/>
      <c r="CF1173" s="7"/>
      <c r="CG1173" s="4"/>
      <c r="CH1173" s="4"/>
      <c r="CI1173" s="4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</row>
    <row r="1174" spans="1:158" x14ac:dyDescent="0.25">
      <c r="A1174" t="s">
        <v>120</v>
      </c>
      <c r="C1174" s="5">
        <v>40326</v>
      </c>
      <c r="D1174" s="4">
        <v>8</v>
      </c>
      <c r="E1174" s="5" t="s">
        <v>165</v>
      </c>
      <c r="F1174" s="4">
        <v>141</v>
      </c>
      <c r="G1174" t="s">
        <v>77</v>
      </c>
      <c r="H1174" s="6">
        <v>8.1</v>
      </c>
      <c r="I1174">
        <v>750</v>
      </c>
      <c r="J1174" s="4">
        <f>1000000/H1174/I1174</f>
        <v>164.6090534979424</v>
      </c>
      <c r="K1174" s="4"/>
      <c r="L1174" s="7"/>
      <c r="M1174" s="7"/>
      <c r="N1174" s="7"/>
      <c r="O1174" s="7"/>
      <c r="P1174" s="7"/>
      <c r="Q1174" s="7"/>
      <c r="R1174" s="7"/>
      <c r="S1174" s="7"/>
      <c r="T1174" s="7"/>
      <c r="U1174" s="4"/>
      <c r="V1174" s="7"/>
      <c r="W1174" s="7"/>
      <c r="X1174" s="7"/>
      <c r="Y1174" s="7"/>
      <c r="Z1174" s="7"/>
      <c r="AA1174" s="7"/>
      <c r="AB1174" s="4"/>
      <c r="AC1174" s="7"/>
      <c r="AD1174" s="7"/>
      <c r="AE1174" s="7"/>
      <c r="AF1174" s="7"/>
      <c r="AG1174" s="7"/>
      <c r="AH1174" s="7"/>
      <c r="AI1174" s="8"/>
      <c r="AJ1174" s="7"/>
      <c r="AK1174" s="7"/>
      <c r="AL1174" s="7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7"/>
      <c r="BB1174" s="4"/>
      <c r="BC1174" s="4"/>
      <c r="BD1174" s="4"/>
      <c r="BE1174" s="7"/>
      <c r="BF1174" s="7"/>
      <c r="BG1174" s="6"/>
      <c r="BH1174" s="4"/>
      <c r="BI1174" s="4"/>
      <c r="BJ1174" s="4"/>
      <c r="BK1174" s="4"/>
      <c r="BL1174" s="6"/>
      <c r="BM1174" s="6"/>
      <c r="BN1174" s="6"/>
      <c r="BO1174" s="6"/>
      <c r="BP1174" s="6"/>
      <c r="BQ1174" s="6"/>
      <c r="BR1174" s="6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7"/>
      <c r="CD1174" s="4"/>
      <c r="CE1174" s="4"/>
      <c r="CF1174" s="7"/>
      <c r="CG1174" s="4"/>
      <c r="CH1174" s="4"/>
      <c r="CI1174" s="4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</row>
    <row r="1175" spans="1:158" x14ac:dyDescent="0.25">
      <c r="A1175" t="s">
        <v>120</v>
      </c>
      <c r="C1175" s="5">
        <v>40357</v>
      </c>
      <c r="D1175" s="4">
        <v>9</v>
      </c>
      <c r="E1175" s="5" t="s">
        <v>70</v>
      </c>
      <c r="F1175" s="4">
        <v>172</v>
      </c>
      <c r="G1175" t="s">
        <v>77</v>
      </c>
      <c r="H1175" s="6">
        <v>8.1</v>
      </c>
      <c r="I1175">
        <v>750</v>
      </c>
      <c r="J1175" s="4">
        <f>1000000/H1175/I1175</f>
        <v>164.6090534979424</v>
      </c>
      <c r="K1175" s="4"/>
      <c r="L1175" s="7"/>
      <c r="M1175" s="7"/>
      <c r="N1175" s="7"/>
      <c r="O1175" s="7"/>
      <c r="P1175" s="7"/>
      <c r="Q1175" s="7"/>
      <c r="R1175" s="7"/>
      <c r="S1175" s="7"/>
      <c r="T1175" s="7"/>
      <c r="U1175" s="4"/>
      <c r="V1175" s="7"/>
      <c r="W1175" s="7"/>
      <c r="X1175" s="7"/>
      <c r="Y1175" s="7"/>
      <c r="Z1175" s="7"/>
      <c r="AA1175" s="7"/>
      <c r="AB1175" s="4"/>
      <c r="AC1175" s="7"/>
      <c r="AD1175" s="7"/>
      <c r="AE1175" s="7"/>
      <c r="AF1175" s="7"/>
      <c r="AG1175" s="7"/>
      <c r="AH1175" s="7"/>
      <c r="AI1175" s="8"/>
      <c r="AJ1175" s="7"/>
      <c r="AK1175" s="7"/>
      <c r="AL1175" s="7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>
        <v>449.9887500000001</v>
      </c>
      <c r="AZ1175" s="4"/>
      <c r="BA1175" s="7"/>
      <c r="BB1175" s="4"/>
      <c r="BC1175" s="4"/>
      <c r="BD1175" s="4"/>
      <c r="BE1175" s="7"/>
      <c r="BF1175" s="4">
        <f>BH1175*(1/(BG1175/100))</f>
        <v>449.98875000000015</v>
      </c>
      <c r="BG1175" s="6">
        <v>35.48615911287434</v>
      </c>
      <c r="BH1175" s="4">
        <v>159.68372381503437</v>
      </c>
      <c r="BI1175" s="4">
        <f>BF1175-BH1175</f>
        <v>290.30502618496575</v>
      </c>
      <c r="BJ1175" s="4"/>
      <c r="BK1175" s="4"/>
      <c r="BL1175" s="6">
        <v>7.0345252781953471</v>
      </c>
      <c r="BM1175" s="6"/>
      <c r="BN1175" s="6"/>
      <c r="BO1175" s="6"/>
      <c r="BP1175" s="6"/>
      <c r="BQ1175" s="6"/>
      <c r="BR1175" s="6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>
        <v>100</v>
      </c>
      <c r="CC1175" s="7">
        <v>4.4841892169800008</v>
      </c>
      <c r="CD1175" s="4"/>
      <c r="CE1175" s="4"/>
      <c r="CF1175" s="7"/>
      <c r="CG1175" s="4"/>
      <c r="CH1175" s="4"/>
      <c r="CI1175" s="4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</row>
    <row r="1176" spans="1:158" x14ac:dyDescent="0.25">
      <c r="A1176" t="s">
        <v>106</v>
      </c>
      <c r="C1176" s="5">
        <v>40185</v>
      </c>
      <c r="D1176" s="4">
        <v>1</v>
      </c>
      <c r="E1176" s="5" t="s">
        <v>167</v>
      </c>
      <c r="F1176" s="4">
        <v>0</v>
      </c>
      <c r="G1176" t="s">
        <v>78</v>
      </c>
      <c r="H1176" s="6">
        <v>8.1</v>
      </c>
      <c r="I1176">
        <v>750</v>
      </c>
      <c r="J1176" s="4">
        <f>1000000/H1176/I1176</f>
        <v>164.6090534979424</v>
      </c>
      <c r="K1176" s="4"/>
      <c r="L1176" s="7"/>
      <c r="M1176" s="7"/>
      <c r="N1176" s="7"/>
      <c r="O1176" s="7"/>
      <c r="P1176" s="7"/>
      <c r="Q1176" s="7"/>
      <c r="R1176" s="7"/>
      <c r="S1176" s="7"/>
      <c r="T1176" s="7"/>
      <c r="U1176" s="4"/>
      <c r="V1176" s="7"/>
      <c r="W1176" s="7"/>
      <c r="X1176" s="7"/>
      <c r="Y1176" s="7"/>
      <c r="Z1176" s="7"/>
      <c r="AA1176" s="7"/>
      <c r="AB1176" s="4"/>
      <c r="AC1176" s="7"/>
      <c r="AD1176" s="7"/>
      <c r="AE1176" s="7"/>
      <c r="AF1176" s="7"/>
      <c r="AG1176" s="7"/>
      <c r="AH1176" s="7"/>
      <c r="AI1176" s="8"/>
      <c r="AJ1176" s="7"/>
      <c r="AK1176" s="7"/>
      <c r="AL1176" s="7"/>
      <c r="AM1176" s="4">
        <v>0</v>
      </c>
      <c r="AN1176" s="4"/>
      <c r="AO1176" s="4"/>
      <c r="AP1176" s="4"/>
      <c r="AQ1176" s="4">
        <v>0</v>
      </c>
      <c r="AR1176" s="4"/>
      <c r="AS1176" s="4"/>
      <c r="AT1176" s="4"/>
      <c r="AU1176" s="4"/>
      <c r="AV1176" s="4"/>
      <c r="AW1176" s="4"/>
      <c r="AX1176" s="4">
        <v>0</v>
      </c>
      <c r="AY1176" s="4">
        <v>0</v>
      </c>
      <c r="AZ1176" s="4"/>
      <c r="BA1176" s="7"/>
      <c r="BB1176" s="4"/>
      <c r="BC1176" s="4"/>
      <c r="BD1176" s="4"/>
      <c r="BE1176" s="7"/>
      <c r="BF1176" s="7"/>
      <c r="BG1176" s="6"/>
      <c r="BH1176" s="4"/>
      <c r="BI1176" s="4"/>
      <c r="BJ1176" s="4"/>
      <c r="BK1176" s="4"/>
      <c r="BL1176" s="6"/>
      <c r="BM1176" s="6"/>
      <c r="BN1176" s="6"/>
      <c r="BO1176" s="6"/>
      <c r="BP1176" s="6"/>
      <c r="BQ1176" s="6"/>
      <c r="BR1176" s="6"/>
      <c r="BS1176" s="4">
        <v>0</v>
      </c>
      <c r="BT1176" s="4">
        <v>0</v>
      </c>
      <c r="BU1176" s="4">
        <v>0</v>
      </c>
      <c r="BV1176" s="4">
        <v>0</v>
      </c>
      <c r="BW1176" s="4"/>
      <c r="BX1176" s="4"/>
      <c r="BY1176" s="4"/>
      <c r="BZ1176" s="4"/>
      <c r="CA1176" s="4">
        <v>0</v>
      </c>
      <c r="CB1176" s="4"/>
      <c r="CC1176" s="7"/>
      <c r="CD1176" s="4"/>
      <c r="CE1176" s="4"/>
      <c r="CF1176" s="7"/>
      <c r="CG1176" s="4"/>
      <c r="CH1176" s="4"/>
      <c r="CI1176" s="4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</row>
    <row r="1177" spans="1:158" x14ac:dyDescent="0.25">
      <c r="A1177" t="s">
        <v>106</v>
      </c>
      <c r="C1177" s="5">
        <v>40210</v>
      </c>
      <c r="D1177" s="4"/>
      <c r="E1177" s="5"/>
      <c r="F1177" s="4">
        <v>25</v>
      </c>
      <c r="G1177" t="s">
        <v>78</v>
      </c>
      <c r="H1177" s="6">
        <v>8.1</v>
      </c>
      <c r="I1177">
        <v>750</v>
      </c>
      <c r="J1177" s="4">
        <f>1000000/H1177/I1177</f>
        <v>164.6090534979424</v>
      </c>
      <c r="K1177" s="4"/>
      <c r="L1177" s="7"/>
      <c r="M1177" s="6">
        <v>6.95</v>
      </c>
      <c r="N1177" s="6"/>
      <c r="O1177" s="6"/>
      <c r="P1177" s="7"/>
      <c r="Q1177" s="7"/>
      <c r="R1177" s="7"/>
      <c r="S1177" s="7"/>
      <c r="T1177" s="7"/>
      <c r="U1177" s="4"/>
      <c r="V1177" s="7"/>
      <c r="W1177" s="7"/>
      <c r="X1177" s="7"/>
      <c r="Y1177" s="7"/>
      <c r="Z1177" s="7"/>
      <c r="AA1177" s="7"/>
      <c r="AB1177" s="4"/>
      <c r="AC1177" s="7"/>
      <c r="AD1177" s="7"/>
      <c r="AE1177" s="7"/>
      <c r="AF1177" s="7"/>
      <c r="AG1177" s="7"/>
      <c r="AH1177" s="7"/>
      <c r="AI1177" s="8"/>
      <c r="AJ1177" s="7"/>
      <c r="AK1177" s="7"/>
      <c r="AL1177" s="7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7"/>
      <c r="BB1177" s="4"/>
      <c r="BC1177" s="4"/>
      <c r="BD1177" s="4"/>
      <c r="BE1177" s="7"/>
      <c r="BF1177" s="7"/>
      <c r="BG1177" s="6"/>
      <c r="BH1177" s="4"/>
      <c r="BI1177" s="4"/>
      <c r="BJ1177" s="4"/>
      <c r="BK1177" s="4"/>
      <c r="BL1177" s="6"/>
      <c r="BM1177" s="6"/>
      <c r="BN1177" s="6"/>
      <c r="BO1177" s="6"/>
      <c r="BP1177" s="6"/>
      <c r="BQ1177" s="6"/>
      <c r="BR1177" s="6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7"/>
      <c r="CD1177" s="4"/>
      <c r="CE1177" s="4"/>
      <c r="CF1177" s="7"/>
      <c r="CG1177" s="4"/>
      <c r="CH1177" s="4"/>
      <c r="CI1177" s="4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</row>
    <row r="1178" spans="1:158" x14ac:dyDescent="0.25">
      <c r="A1178" t="s">
        <v>106</v>
      </c>
      <c r="C1178" s="5">
        <v>40211</v>
      </c>
      <c r="D1178" s="4"/>
      <c r="E1178" s="5"/>
      <c r="F1178" s="4">
        <v>26</v>
      </c>
      <c r="G1178" t="s">
        <v>78</v>
      </c>
      <c r="H1178" s="6">
        <v>8.1</v>
      </c>
      <c r="I1178">
        <v>750</v>
      </c>
      <c r="J1178" s="4">
        <f>1000000/H1178/I1178</f>
        <v>164.6090534979424</v>
      </c>
      <c r="K1178" s="4"/>
      <c r="L1178" s="7"/>
      <c r="M1178" s="7"/>
      <c r="N1178" s="7"/>
      <c r="O1178" s="7"/>
      <c r="P1178" s="7"/>
      <c r="Q1178" s="7"/>
      <c r="R1178" s="7"/>
      <c r="S1178" s="7"/>
      <c r="T1178" s="7"/>
      <c r="U1178" s="4"/>
      <c r="V1178" s="7"/>
      <c r="W1178" s="7"/>
      <c r="X1178" s="7"/>
      <c r="Y1178" s="7"/>
      <c r="Z1178" s="7"/>
      <c r="AA1178" s="7"/>
      <c r="AB1178" s="4"/>
      <c r="AC1178" s="7">
        <v>0.17474999999999999</v>
      </c>
      <c r="AD1178" s="7"/>
      <c r="AE1178" s="7"/>
      <c r="AF1178" s="7"/>
      <c r="AG1178" s="7"/>
      <c r="AH1178" s="7"/>
      <c r="AI1178" s="8"/>
      <c r="AJ1178" s="7"/>
      <c r="AK1178" s="7"/>
      <c r="AL1178" s="7"/>
      <c r="AM1178" s="4">
        <v>0</v>
      </c>
      <c r="AN1178" s="4"/>
      <c r="AO1178" s="4"/>
      <c r="AP1178" s="4"/>
      <c r="AQ1178" s="4">
        <v>0</v>
      </c>
      <c r="AR1178" s="4"/>
      <c r="AS1178" s="4"/>
      <c r="AT1178" s="4"/>
      <c r="AU1178" s="4"/>
      <c r="AV1178" s="4"/>
      <c r="AW1178" s="4"/>
      <c r="AX1178" s="4">
        <v>0</v>
      </c>
      <c r="AY1178" s="4">
        <v>0</v>
      </c>
      <c r="AZ1178" s="4"/>
      <c r="BA1178" s="7"/>
      <c r="BB1178" s="4"/>
      <c r="BC1178" s="4"/>
      <c r="BD1178" s="4"/>
      <c r="BE1178" s="7"/>
      <c r="BF1178" s="7"/>
      <c r="BG1178" s="6"/>
      <c r="BH1178" s="4"/>
      <c r="BI1178" s="4"/>
      <c r="BJ1178" s="4"/>
      <c r="BK1178" s="4"/>
      <c r="BL1178" s="6"/>
      <c r="BM1178" s="6"/>
      <c r="BN1178" s="6"/>
      <c r="BO1178" s="6"/>
      <c r="BP1178" s="6"/>
      <c r="BQ1178" s="6"/>
      <c r="BR1178" s="6"/>
      <c r="BS1178" s="4">
        <v>0</v>
      </c>
      <c r="BT1178" s="4">
        <v>0</v>
      </c>
      <c r="BU1178" s="4">
        <v>0</v>
      </c>
      <c r="BV1178" s="4">
        <v>0</v>
      </c>
      <c r="BW1178" s="4"/>
      <c r="BX1178" s="4"/>
      <c r="BY1178" s="4"/>
      <c r="BZ1178" s="4"/>
      <c r="CA1178" s="4">
        <v>0</v>
      </c>
      <c r="CB1178" s="4"/>
      <c r="CC1178" s="7"/>
      <c r="CD1178" s="4"/>
      <c r="CE1178" s="4"/>
      <c r="CF1178" s="7"/>
      <c r="CG1178" s="4"/>
      <c r="CH1178" s="4"/>
      <c r="CI1178" s="4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</row>
    <row r="1179" spans="1:158" x14ac:dyDescent="0.25">
      <c r="A1179" t="s">
        <v>106</v>
      </c>
      <c r="C1179" s="5">
        <v>40212</v>
      </c>
      <c r="D1179" s="4">
        <v>4</v>
      </c>
      <c r="E1179" t="s">
        <v>168</v>
      </c>
      <c r="F1179" s="4">
        <v>27</v>
      </c>
      <c r="G1179" t="s">
        <v>78</v>
      </c>
      <c r="H1179" s="6">
        <v>8.1</v>
      </c>
      <c r="I1179">
        <v>750</v>
      </c>
      <c r="J1179" s="4">
        <f>1000000/H1179/I1179</f>
        <v>164.6090534979424</v>
      </c>
      <c r="K1179" s="4"/>
      <c r="L1179" s="7"/>
      <c r="M1179" s="7"/>
      <c r="N1179" s="7"/>
      <c r="O1179" s="7"/>
      <c r="P1179" s="7"/>
      <c r="Q1179" s="7"/>
      <c r="R1179" s="7"/>
      <c r="S1179" s="7"/>
      <c r="T1179" s="7"/>
      <c r="U1179" s="4"/>
      <c r="V1179" s="7"/>
      <c r="W1179" s="7"/>
      <c r="X1179" s="7"/>
      <c r="Y1179" s="7"/>
      <c r="Z1179" s="7"/>
      <c r="AA1179" s="7"/>
      <c r="AB1179" s="4"/>
      <c r="AC1179" s="7"/>
      <c r="AD1179" s="7"/>
      <c r="AE1179" s="7"/>
      <c r="AF1179" s="7"/>
      <c r="AG1179" s="7"/>
      <c r="AH1179" s="7"/>
      <c r="AI1179" s="8"/>
      <c r="AJ1179" s="7"/>
      <c r="AK1179" s="7"/>
      <c r="AL1179" s="7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7"/>
      <c r="BB1179" s="4"/>
      <c r="BC1179" s="4"/>
      <c r="BD1179" s="4"/>
      <c r="BE1179" s="7"/>
      <c r="BF1179" s="7"/>
      <c r="BG1179" s="6"/>
      <c r="BH1179" s="4"/>
      <c r="BI1179" s="4"/>
      <c r="BJ1179" s="4"/>
      <c r="BK1179" s="4"/>
      <c r="BL1179" s="6"/>
      <c r="BM1179" s="6"/>
      <c r="BN1179" s="6"/>
      <c r="BO1179" s="6"/>
      <c r="BP1179" s="6"/>
      <c r="BQ1179" s="6"/>
      <c r="BR1179" s="6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7"/>
      <c r="CD1179" s="4"/>
      <c r="CE1179" s="4"/>
      <c r="CF1179" s="7"/>
      <c r="CG1179" s="4"/>
      <c r="CH1179" s="4"/>
      <c r="CI1179" s="4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</row>
    <row r="1180" spans="1:158" x14ac:dyDescent="0.25">
      <c r="A1180" t="s">
        <v>106</v>
      </c>
      <c r="C1180" s="5">
        <v>40217</v>
      </c>
      <c r="D1180" s="4"/>
      <c r="E1180" s="5"/>
      <c r="F1180" s="4">
        <v>32</v>
      </c>
      <c r="G1180" t="s">
        <v>78</v>
      </c>
      <c r="H1180" s="6">
        <v>8.1</v>
      </c>
      <c r="I1180">
        <v>750</v>
      </c>
      <c r="J1180" s="4">
        <f>1000000/H1180/I1180</f>
        <v>164.6090534979424</v>
      </c>
      <c r="K1180" s="4"/>
      <c r="L1180" s="7"/>
      <c r="M1180" s="6">
        <v>9.1</v>
      </c>
      <c r="N1180" s="6"/>
      <c r="O1180" s="6"/>
      <c r="P1180" s="7"/>
      <c r="Q1180" s="7"/>
      <c r="R1180" s="7"/>
      <c r="S1180" s="7"/>
      <c r="T1180" s="7"/>
      <c r="U1180" s="4"/>
      <c r="V1180" s="7"/>
      <c r="W1180" s="7"/>
      <c r="X1180" s="7"/>
      <c r="Y1180" s="7"/>
      <c r="Z1180" s="7"/>
      <c r="AA1180" s="7"/>
      <c r="AB1180" s="4"/>
      <c r="AC1180" s="7"/>
      <c r="AD1180" s="7"/>
      <c r="AE1180" s="7"/>
      <c r="AF1180" s="7"/>
      <c r="AG1180" s="7"/>
      <c r="AH1180" s="7"/>
      <c r="AI1180" s="8"/>
      <c r="AJ1180" s="7"/>
      <c r="AK1180" s="7"/>
      <c r="AL1180" s="7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7"/>
      <c r="BB1180" s="4"/>
      <c r="BC1180" s="4"/>
      <c r="BD1180" s="4"/>
      <c r="BE1180" s="7"/>
      <c r="BF1180" s="7"/>
      <c r="BG1180" s="6"/>
      <c r="BH1180" s="4"/>
      <c r="BI1180" s="4"/>
      <c r="BJ1180" s="4"/>
      <c r="BK1180" s="4"/>
      <c r="BL1180" s="6"/>
      <c r="BM1180" s="6"/>
      <c r="BN1180" s="6"/>
      <c r="BO1180" s="6"/>
      <c r="BP1180" s="6"/>
      <c r="BQ1180" s="6"/>
      <c r="BR1180" s="6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7"/>
      <c r="CD1180" s="4"/>
      <c r="CE1180" s="4"/>
      <c r="CF1180" s="7"/>
      <c r="CG1180" s="4"/>
      <c r="CH1180" s="4"/>
      <c r="CI1180" s="4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</row>
    <row r="1181" spans="1:158" x14ac:dyDescent="0.25">
      <c r="A1181" t="s">
        <v>106</v>
      </c>
      <c r="C1181" s="5">
        <v>40225</v>
      </c>
      <c r="D1181" s="4"/>
      <c r="E1181" s="5"/>
      <c r="F1181" s="4">
        <v>40</v>
      </c>
      <c r="G1181" t="s">
        <v>78</v>
      </c>
      <c r="H1181" s="6">
        <v>8.1</v>
      </c>
      <c r="I1181">
        <v>750</v>
      </c>
      <c r="J1181" s="4">
        <f>1000000/H1181/I1181</f>
        <v>164.6090534979424</v>
      </c>
      <c r="K1181" s="4"/>
      <c r="L1181" s="7"/>
      <c r="M1181" s="6">
        <v>11.7</v>
      </c>
      <c r="N1181" s="6"/>
      <c r="O1181" s="6"/>
      <c r="P1181" s="7"/>
      <c r="Q1181" s="7"/>
      <c r="R1181" s="7"/>
      <c r="S1181" s="7"/>
      <c r="T1181" s="7"/>
      <c r="U1181" s="4"/>
      <c r="V1181" s="7"/>
      <c r="W1181" s="7"/>
      <c r="X1181" s="7"/>
      <c r="Y1181" s="7"/>
      <c r="Z1181" s="7"/>
      <c r="AA1181" s="7"/>
      <c r="AB1181" s="4"/>
      <c r="AC1181" s="7"/>
      <c r="AD1181" s="7"/>
      <c r="AE1181" s="7"/>
      <c r="AF1181" s="7"/>
      <c r="AG1181" s="7"/>
      <c r="AH1181" s="7"/>
      <c r="AI1181" s="8"/>
      <c r="AJ1181" s="7"/>
      <c r="AK1181" s="7"/>
      <c r="AL1181" s="7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7"/>
      <c r="BB1181" s="4"/>
      <c r="BC1181" s="4"/>
      <c r="BD1181" s="4"/>
      <c r="BE1181" s="7"/>
      <c r="BF1181" s="7"/>
      <c r="BG1181" s="6"/>
      <c r="BH1181" s="4"/>
      <c r="BI1181" s="4"/>
      <c r="BJ1181" s="4"/>
      <c r="BK1181" s="4"/>
      <c r="BL1181" s="6"/>
      <c r="BM1181" s="6"/>
      <c r="BN1181" s="6"/>
      <c r="BO1181" s="6"/>
      <c r="BP1181" s="6"/>
      <c r="BQ1181" s="6"/>
      <c r="BR1181" s="6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7"/>
      <c r="CD1181" s="4"/>
      <c r="CE1181" s="4"/>
      <c r="CF1181" s="7"/>
      <c r="CG1181" s="4"/>
      <c r="CH1181" s="4"/>
      <c r="CI1181" s="4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</row>
    <row r="1182" spans="1:158" x14ac:dyDescent="0.25">
      <c r="A1182" t="s">
        <v>106</v>
      </c>
      <c r="C1182" s="5">
        <v>40227</v>
      </c>
      <c r="D1182" s="4"/>
      <c r="E1182" s="5"/>
      <c r="F1182" s="4">
        <v>42</v>
      </c>
      <c r="G1182" t="s">
        <v>78</v>
      </c>
      <c r="H1182" s="6">
        <v>8.1</v>
      </c>
      <c r="I1182">
        <v>750</v>
      </c>
      <c r="J1182" s="4">
        <f>1000000/H1182/I1182</f>
        <v>164.6090534979424</v>
      </c>
      <c r="K1182" s="4"/>
      <c r="L1182" s="7"/>
      <c r="M1182" s="7"/>
      <c r="N1182" s="7"/>
      <c r="O1182" s="7"/>
      <c r="P1182" s="7"/>
      <c r="Q1182" s="7"/>
      <c r="R1182" s="7"/>
      <c r="S1182" s="7"/>
      <c r="T1182" s="7"/>
      <c r="U1182" s="4">
        <v>42.519419233132922</v>
      </c>
      <c r="V1182" s="7"/>
      <c r="W1182" s="7"/>
      <c r="X1182" s="7"/>
      <c r="Y1182" s="7"/>
      <c r="Z1182" s="7"/>
      <c r="AA1182" s="7"/>
      <c r="AB1182" s="4">
        <v>54.895355209259684</v>
      </c>
      <c r="AC1182" s="7">
        <v>1.6565905143094903</v>
      </c>
      <c r="AD1182" s="7"/>
      <c r="AE1182" s="7"/>
      <c r="AF1182" s="7"/>
      <c r="AG1182" s="7"/>
      <c r="AH1182" s="7"/>
      <c r="AI1182" s="8">
        <f>AC1182/AB1182</f>
        <v>3.017724373937667E-2</v>
      </c>
      <c r="AJ1182" s="7"/>
      <c r="AK1182" s="7"/>
      <c r="AL1182" s="7"/>
      <c r="AM1182" s="4">
        <v>5.6785700505192063</v>
      </c>
      <c r="AN1182" s="4"/>
      <c r="AO1182" s="4"/>
      <c r="AP1182" s="4"/>
      <c r="AQ1182" s="4">
        <v>0</v>
      </c>
      <c r="AR1182" s="4"/>
      <c r="AS1182" s="4"/>
      <c r="AT1182" s="4"/>
      <c r="AU1182" s="4"/>
      <c r="AV1182" s="4"/>
      <c r="AW1182" s="4"/>
      <c r="AX1182" s="4">
        <v>0</v>
      </c>
      <c r="AY1182" s="4">
        <v>0</v>
      </c>
      <c r="AZ1182" s="4">
        <v>5.6785700505192063</v>
      </c>
      <c r="BA1182" s="7"/>
      <c r="BB1182" s="4"/>
      <c r="BC1182" s="4">
        <f>U1182+AB1182+AZ1182</f>
        <v>103.09334449291181</v>
      </c>
      <c r="BD1182" s="4"/>
      <c r="BE1182" s="7">
        <f>AZ1182/BC1182</f>
        <v>5.5081829757784577E-2</v>
      </c>
      <c r="BF1182" s="7"/>
      <c r="BG1182" s="6"/>
      <c r="BH1182" s="4"/>
      <c r="BI1182" s="4"/>
      <c r="BJ1182" s="4"/>
      <c r="BK1182" s="4"/>
      <c r="BL1182" s="6"/>
      <c r="BM1182" s="6"/>
      <c r="BN1182" s="6"/>
      <c r="BO1182" s="6"/>
      <c r="BP1182" s="7">
        <f>U1182/BC1182</f>
        <v>0.41243612225672188</v>
      </c>
      <c r="BQ1182" s="7">
        <f>AB1182/BC1182</f>
        <v>0.53248204798549359</v>
      </c>
      <c r="BR1182" s="7">
        <f>AZ1182/BC1182</f>
        <v>5.5081829757784577E-2</v>
      </c>
      <c r="BS1182" s="4">
        <v>110.08024880149569</v>
      </c>
      <c r="BT1182" s="4">
        <v>110.08024880149569</v>
      </c>
      <c r="BU1182" s="4">
        <v>0</v>
      </c>
      <c r="BV1182" s="4">
        <v>0</v>
      </c>
      <c r="BW1182" s="4"/>
      <c r="BX1182" s="4"/>
      <c r="BY1182" s="4"/>
      <c r="BZ1182" s="4"/>
      <c r="CA1182" s="4">
        <v>0</v>
      </c>
      <c r="CB1182" s="4"/>
      <c r="CC1182" s="7"/>
      <c r="CD1182" s="4"/>
      <c r="CE1182" s="4"/>
      <c r="CF1182" s="7"/>
      <c r="CG1182" s="4"/>
      <c r="CH1182" s="4"/>
      <c r="CI1182" s="4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</row>
    <row r="1183" spans="1:158" x14ac:dyDescent="0.25">
      <c r="A1183" t="s">
        <v>106</v>
      </c>
      <c r="C1183" s="5">
        <v>40231</v>
      </c>
      <c r="D1183" s="4"/>
      <c r="E1183" s="5"/>
      <c r="F1183" s="4">
        <v>46</v>
      </c>
      <c r="G1183" t="s">
        <v>78</v>
      </c>
      <c r="H1183" s="6">
        <v>8.1</v>
      </c>
      <c r="I1183">
        <v>750</v>
      </c>
      <c r="J1183" s="4">
        <f>1000000/H1183/I1183</f>
        <v>164.6090534979424</v>
      </c>
      <c r="K1183" s="4"/>
      <c r="L1183" s="7"/>
      <c r="M1183" s="6">
        <v>14.15</v>
      </c>
      <c r="N1183" s="6"/>
      <c r="O1183" s="6"/>
      <c r="P1183" s="7"/>
      <c r="Q1183" s="7"/>
      <c r="R1183" s="7"/>
      <c r="S1183" s="7"/>
      <c r="T1183" s="7"/>
      <c r="U1183" s="4"/>
      <c r="V1183" s="7"/>
      <c r="W1183" s="7"/>
      <c r="X1183" s="7"/>
      <c r="Y1183" s="7"/>
      <c r="Z1183" s="7"/>
      <c r="AA1183" s="7"/>
      <c r="AB1183" s="4"/>
      <c r="AC1183" s="7"/>
      <c r="AD1183" s="7"/>
      <c r="AE1183" s="7"/>
      <c r="AF1183" s="7"/>
      <c r="AG1183" s="7"/>
      <c r="AH1183" s="7"/>
      <c r="AI1183" s="8"/>
      <c r="AJ1183" s="7"/>
      <c r="AK1183" s="7"/>
      <c r="AL1183" s="7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7"/>
      <c r="BB1183" s="4"/>
      <c r="BC1183" s="4"/>
      <c r="BD1183" s="4"/>
      <c r="BE1183" s="7"/>
      <c r="BF1183" s="7"/>
      <c r="BG1183" s="6"/>
      <c r="BH1183" s="4"/>
      <c r="BI1183" s="4"/>
      <c r="BJ1183" s="4"/>
      <c r="BK1183" s="4"/>
      <c r="BL1183" s="6"/>
      <c r="BM1183" s="6"/>
      <c r="BN1183" s="6"/>
      <c r="BO1183" s="6"/>
      <c r="BP1183" s="6"/>
      <c r="BQ1183" s="6"/>
      <c r="BR1183" s="6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7"/>
      <c r="CD1183" s="4"/>
      <c r="CE1183" s="4"/>
      <c r="CF1183" s="7"/>
      <c r="CG1183" s="4"/>
      <c r="CH1183" s="4"/>
      <c r="CI1183" s="4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</row>
    <row r="1184" spans="1:158" x14ac:dyDescent="0.25">
      <c r="A1184" t="s">
        <v>106</v>
      </c>
      <c r="C1184" s="5">
        <v>40233</v>
      </c>
      <c r="D1184" s="4"/>
      <c r="E1184" s="5"/>
      <c r="F1184" s="4">
        <v>48</v>
      </c>
      <c r="G1184" t="s">
        <v>78</v>
      </c>
      <c r="H1184" s="6">
        <v>8.1</v>
      </c>
      <c r="I1184">
        <v>750</v>
      </c>
      <c r="J1184" s="4">
        <f>1000000/H1184/I1184</f>
        <v>164.6090534979424</v>
      </c>
      <c r="K1184" s="4"/>
      <c r="L1184" s="7"/>
      <c r="M1184" s="7"/>
      <c r="N1184" s="7"/>
      <c r="O1184" s="7"/>
      <c r="P1184" s="7"/>
      <c r="Q1184" s="7"/>
      <c r="R1184" s="7"/>
      <c r="S1184" s="7"/>
      <c r="T1184" s="7"/>
      <c r="U1184" s="4">
        <v>131.08789168980712</v>
      </c>
      <c r="V1184" s="7"/>
      <c r="W1184" s="7"/>
      <c r="X1184" s="7"/>
      <c r="Y1184" s="7"/>
      <c r="Z1184" s="7"/>
      <c r="AA1184" s="7"/>
      <c r="AB1184" s="4">
        <v>143.07977728152289</v>
      </c>
      <c r="AC1184" s="7">
        <v>1.7184729067061428</v>
      </c>
      <c r="AD1184" s="7"/>
      <c r="AE1184" s="7"/>
      <c r="AF1184" s="7"/>
      <c r="AG1184" s="7"/>
      <c r="AH1184" s="7"/>
      <c r="AI1184" s="8">
        <f>AC1184/AB1184</f>
        <v>1.2010592547435171E-2</v>
      </c>
      <c r="AJ1184" s="7"/>
      <c r="AK1184" s="7"/>
      <c r="AL1184" s="7"/>
      <c r="AM1184" s="4">
        <v>15.192942489858606</v>
      </c>
      <c r="AN1184" s="4"/>
      <c r="AO1184" s="4"/>
      <c r="AP1184" s="4"/>
      <c r="AQ1184" s="4">
        <v>0.35442105263157891</v>
      </c>
      <c r="AR1184" s="4"/>
      <c r="AS1184" s="4"/>
      <c r="AT1184" s="4"/>
      <c r="AU1184" s="4"/>
      <c r="AV1184" s="4"/>
      <c r="AW1184" s="4"/>
      <c r="AX1184" s="4">
        <v>0</v>
      </c>
      <c r="AY1184" s="4">
        <v>0</v>
      </c>
      <c r="AZ1184" s="4">
        <v>15.547363542490185</v>
      </c>
      <c r="BA1184" s="7"/>
      <c r="BB1184" s="4"/>
      <c r="BC1184" s="4">
        <f>U1184+AB1184+AZ1184</f>
        <v>289.71503251382023</v>
      </c>
      <c r="BD1184" s="4"/>
      <c r="BE1184" s="7">
        <f>AZ1184/BC1184</f>
        <v>5.3664331490111863E-2</v>
      </c>
      <c r="BF1184" s="7"/>
      <c r="BG1184" s="6"/>
      <c r="BH1184" s="4"/>
      <c r="BI1184" s="4"/>
      <c r="BJ1184" s="4"/>
      <c r="BK1184" s="4"/>
      <c r="BL1184" s="6"/>
      <c r="BM1184" s="6"/>
      <c r="BN1184" s="6"/>
      <c r="BO1184" s="6"/>
      <c r="BP1184" s="7">
        <f>U1184/BC1184</f>
        <v>0.4524718325879547</v>
      </c>
      <c r="BQ1184" s="7">
        <f>AB1184/BC1184</f>
        <v>0.49386383592193334</v>
      </c>
      <c r="BR1184" s="7">
        <f>AZ1184/BC1184</f>
        <v>5.3664331490111863E-2</v>
      </c>
      <c r="BS1184" s="4">
        <v>161.06102064054161</v>
      </c>
      <c r="BT1184" s="4">
        <v>159.54207327212058</v>
      </c>
      <c r="BU1184" s="4">
        <v>1.5189473684210524</v>
      </c>
      <c r="BV1184" s="4">
        <v>0</v>
      </c>
      <c r="BW1184" s="4"/>
      <c r="BX1184" s="4"/>
      <c r="BY1184" s="4"/>
      <c r="BZ1184" s="4"/>
      <c r="CA1184" s="4">
        <v>0</v>
      </c>
      <c r="CB1184" s="4"/>
      <c r="CC1184" s="7"/>
      <c r="CD1184" s="4"/>
      <c r="CE1184" s="4"/>
      <c r="CF1184" s="7"/>
      <c r="CG1184" s="4"/>
      <c r="CH1184" s="4"/>
      <c r="CI1184" s="4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</row>
    <row r="1185" spans="1:158" x14ac:dyDescent="0.25">
      <c r="A1185" t="s">
        <v>106</v>
      </c>
      <c r="C1185" s="5">
        <v>40234</v>
      </c>
      <c r="D1185" s="4">
        <v>5</v>
      </c>
      <c r="E1185" t="s">
        <v>164</v>
      </c>
      <c r="F1185" s="4">
        <v>49</v>
      </c>
      <c r="G1185" t="s">
        <v>78</v>
      </c>
      <c r="H1185" s="6">
        <v>8.1</v>
      </c>
      <c r="I1185">
        <v>750</v>
      </c>
      <c r="J1185" s="4">
        <f>1000000/H1185/I1185</f>
        <v>164.6090534979424</v>
      </c>
      <c r="K1185" s="4"/>
      <c r="L1185" s="7"/>
      <c r="M1185" s="7"/>
      <c r="N1185" s="7"/>
      <c r="O1185" s="7"/>
      <c r="P1185" s="7"/>
      <c r="Q1185" s="7"/>
      <c r="R1185" s="7"/>
      <c r="S1185" s="7"/>
      <c r="T1185" s="7"/>
      <c r="U1185" s="4"/>
      <c r="V1185" s="7"/>
      <c r="W1185" s="7"/>
      <c r="X1185" s="7"/>
      <c r="Y1185" s="7"/>
      <c r="Z1185" s="7"/>
      <c r="AA1185" s="7"/>
      <c r="AB1185" s="4"/>
      <c r="AC1185" s="7"/>
      <c r="AD1185" s="7"/>
      <c r="AE1185" s="7"/>
      <c r="AF1185" s="7"/>
      <c r="AG1185" s="7"/>
      <c r="AH1185" s="7"/>
      <c r="AI1185" s="8"/>
      <c r="AJ1185" s="7"/>
      <c r="AK1185" s="7"/>
      <c r="AL1185" s="7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7"/>
      <c r="BB1185" s="4"/>
      <c r="BC1185" s="4"/>
      <c r="BD1185" s="4"/>
      <c r="BE1185" s="7"/>
      <c r="BF1185" s="7"/>
      <c r="BG1185" s="6"/>
      <c r="BH1185" s="4"/>
      <c r="BI1185" s="4"/>
      <c r="BJ1185" s="4"/>
      <c r="BK1185" s="4"/>
      <c r="BL1185" s="6"/>
      <c r="BM1185" s="6"/>
      <c r="BN1185" s="6"/>
      <c r="BO1185" s="6"/>
      <c r="BP1185" s="6"/>
      <c r="BQ1185" s="6"/>
      <c r="BR1185" s="6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7"/>
      <c r="CD1185" s="4"/>
      <c r="CE1185" s="4"/>
      <c r="CF1185" s="7"/>
      <c r="CG1185" s="4"/>
      <c r="CH1185" s="4"/>
      <c r="CI1185" s="4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</row>
    <row r="1186" spans="1:158" x14ac:dyDescent="0.25">
      <c r="A1186" t="s">
        <v>106</v>
      </c>
      <c r="C1186" s="5">
        <v>40240</v>
      </c>
      <c r="D1186" s="4"/>
      <c r="E1186" s="5"/>
      <c r="F1186" s="4">
        <v>55</v>
      </c>
      <c r="G1186" t="s">
        <v>78</v>
      </c>
      <c r="H1186" s="6">
        <v>8.1</v>
      </c>
      <c r="I1186">
        <v>750</v>
      </c>
      <c r="J1186" s="4">
        <f>1000000/H1186/I1186</f>
        <v>164.6090534979424</v>
      </c>
      <c r="K1186" s="4"/>
      <c r="L1186" s="7"/>
      <c r="M1186" s="6">
        <v>16.55</v>
      </c>
      <c r="N1186" s="6"/>
      <c r="O1186" s="6"/>
      <c r="P1186" s="7"/>
      <c r="Q1186" s="7"/>
      <c r="R1186" s="7"/>
      <c r="S1186" s="7"/>
      <c r="T1186" s="7"/>
      <c r="U1186" s="4"/>
      <c r="V1186" s="7"/>
      <c r="W1186" s="7"/>
      <c r="X1186" s="7"/>
      <c r="Y1186" s="7"/>
      <c r="Z1186" s="7"/>
      <c r="AA1186" s="7"/>
      <c r="AB1186" s="4"/>
      <c r="AC1186" s="7"/>
      <c r="AD1186" s="7"/>
      <c r="AE1186" s="7"/>
      <c r="AF1186" s="7"/>
      <c r="AG1186" s="7"/>
      <c r="AH1186" s="7"/>
      <c r="AI1186" s="8"/>
      <c r="AJ1186" s="7"/>
      <c r="AK1186" s="7"/>
      <c r="AL1186" s="7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7"/>
      <c r="BB1186" s="4"/>
      <c r="BC1186" s="4"/>
      <c r="BD1186" s="4"/>
      <c r="BE1186" s="7"/>
      <c r="BF1186" s="7"/>
      <c r="BG1186" s="6"/>
      <c r="BH1186" s="4"/>
      <c r="BI1186" s="4"/>
      <c r="BJ1186" s="4"/>
      <c r="BK1186" s="4"/>
      <c r="BL1186" s="6"/>
      <c r="BM1186" s="6"/>
      <c r="BN1186" s="6"/>
      <c r="BO1186" s="6"/>
      <c r="BP1186" s="6"/>
      <c r="BQ1186" s="6"/>
      <c r="BR1186" s="6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7"/>
      <c r="CD1186" s="4"/>
      <c r="CE1186" s="4"/>
      <c r="CF1186" s="7"/>
      <c r="CG1186" s="4"/>
      <c r="CH1186" s="4"/>
      <c r="CI1186" s="4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</row>
    <row r="1187" spans="1:158" x14ac:dyDescent="0.25">
      <c r="A1187" t="s">
        <v>106</v>
      </c>
      <c r="C1187" s="5">
        <v>40245</v>
      </c>
      <c r="D1187" s="4"/>
      <c r="E1187" s="5"/>
      <c r="F1187" s="4">
        <v>60</v>
      </c>
      <c r="G1187" t="s">
        <v>78</v>
      </c>
      <c r="H1187" s="6">
        <v>8.1</v>
      </c>
      <c r="I1187">
        <v>750</v>
      </c>
      <c r="J1187" s="4">
        <f>1000000/H1187/I1187</f>
        <v>164.6090534979424</v>
      </c>
      <c r="K1187" s="4"/>
      <c r="L1187" s="7"/>
      <c r="M1187" s="7"/>
      <c r="N1187" s="7"/>
      <c r="O1187" s="7"/>
      <c r="P1187" s="7"/>
      <c r="Q1187" s="7"/>
      <c r="R1187" s="7"/>
      <c r="S1187" s="7"/>
      <c r="T1187" s="7"/>
      <c r="U1187" s="4"/>
      <c r="V1187" s="7"/>
      <c r="W1187" s="7"/>
      <c r="X1187" s="7"/>
      <c r="Y1187" s="7"/>
      <c r="Z1187" s="7"/>
      <c r="AA1187" s="7"/>
      <c r="AB1187" s="4"/>
      <c r="AC1187" s="7"/>
      <c r="AD1187" s="7"/>
      <c r="AE1187" s="7"/>
      <c r="AF1187" s="7"/>
      <c r="AG1187" s="7"/>
      <c r="AH1187" s="7"/>
      <c r="AI1187" s="8"/>
      <c r="AJ1187" s="7"/>
      <c r="AK1187" s="7"/>
      <c r="AL1187" s="7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7"/>
      <c r="BB1187" s="4"/>
      <c r="BC1187" s="4"/>
      <c r="BD1187" s="4"/>
      <c r="BE1187" s="7"/>
      <c r="BF1187" s="7"/>
      <c r="BG1187" s="6"/>
      <c r="BH1187" s="4"/>
      <c r="BI1187" s="4"/>
      <c r="BJ1187" s="4"/>
      <c r="BK1187" s="4"/>
      <c r="BL1187" s="6"/>
      <c r="BM1187" s="6"/>
      <c r="BN1187" s="6"/>
      <c r="BO1187" s="6"/>
      <c r="BP1187" s="6"/>
      <c r="BQ1187" s="6"/>
      <c r="BR1187" s="6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7"/>
      <c r="CD1187" s="4"/>
      <c r="CE1187" s="4"/>
      <c r="CF1187" s="7"/>
      <c r="CG1187" s="4"/>
      <c r="CH1187" s="4"/>
      <c r="CI1187" s="4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</row>
    <row r="1188" spans="1:158" x14ac:dyDescent="0.25">
      <c r="A1188" t="s">
        <v>106</v>
      </c>
      <c r="C1188" s="5">
        <v>40248</v>
      </c>
      <c r="D1188" s="4"/>
      <c r="E1188" s="5"/>
      <c r="F1188" s="4">
        <v>63</v>
      </c>
      <c r="G1188" t="s">
        <v>78</v>
      </c>
      <c r="H1188" s="6">
        <v>8.1</v>
      </c>
      <c r="I1188">
        <v>750</v>
      </c>
      <c r="J1188" s="4">
        <f>1000000/H1188/I1188</f>
        <v>164.6090534979424</v>
      </c>
      <c r="K1188" s="4"/>
      <c r="L1188" s="7"/>
      <c r="M1188" s="7"/>
      <c r="N1188" s="7"/>
      <c r="O1188" s="7"/>
      <c r="P1188" s="7"/>
      <c r="Q1188" s="7"/>
      <c r="R1188" s="7"/>
      <c r="S1188" s="7"/>
      <c r="T1188" s="7"/>
      <c r="U1188" s="4">
        <v>195.45499751918874</v>
      </c>
      <c r="V1188" s="7"/>
      <c r="W1188" s="7"/>
      <c r="X1188" s="7"/>
      <c r="Y1188" s="7"/>
      <c r="Z1188" s="7"/>
      <c r="AA1188" s="7"/>
      <c r="AB1188" s="4">
        <v>166.70551206901035</v>
      </c>
      <c r="AC1188" s="7">
        <v>2.3741809569386465</v>
      </c>
      <c r="AD1188" s="7"/>
      <c r="AE1188" s="7"/>
      <c r="AF1188" s="7"/>
      <c r="AG1188" s="7"/>
      <c r="AH1188" s="7"/>
      <c r="AI1188" s="8">
        <f>AC1188/AB1188</f>
        <v>1.4241766378761473E-2</v>
      </c>
      <c r="AJ1188" s="7"/>
      <c r="AK1188" s="7"/>
      <c r="AL1188" s="7"/>
      <c r="AM1188" s="4">
        <v>9.848194531601564</v>
      </c>
      <c r="AN1188" s="4"/>
      <c r="AO1188" s="4"/>
      <c r="AP1188" s="4"/>
      <c r="AQ1188" s="4">
        <v>12.328946790719522</v>
      </c>
      <c r="AR1188" s="4"/>
      <c r="AS1188" s="4"/>
      <c r="AT1188" s="4"/>
      <c r="AU1188" s="4"/>
      <c r="AV1188" s="4"/>
      <c r="AW1188" s="4"/>
      <c r="AX1188" s="4">
        <v>0</v>
      </c>
      <c r="AY1188" s="4">
        <v>0</v>
      </c>
      <c r="AZ1188" s="4">
        <v>22.177141322321084</v>
      </c>
      <c r="BA1188" s="7"/>
      <c r="BB1188" s="4"/>
      <c r="BC1188" s="4">
        <f>U1188+AB1188+AZ1188</f>
        <v>384.33765091052015</v>
      </c>
      <c r="BD1188" s="4"/>
      <c r="BE1188" s="7">
        <f>AZ1188/BC1188</f>
        <v>5.7702234662105147E-2</v>
      </c>
      <c r="BF1188" s="7"/>
      <c r="BG1188" s="6"/>
      <c r="BH1188" s="4"/>
      <c r="BI1188" s="4"/>
      <c r="BJ1188" s="4"/>
      <c r="BK1188" s="4"/>
      <c r="BL1188" s="6"/>
      <c r="BM1188" s="6"/>
      <c r="BN1188" s="6"/>
      <c r="BO1188" s="6"/>
      <c r="BP1188" s="7">
        <f>U1188/BC1188</f>
        <v>0.50855022154645402</v>
      </c>
      <c r="BQ1188" s="7">
        <f>AB1188/BC1188</f>
        <v>0.43374754379144087</v>
      </c>
      <c r="BR1188" s="7">
        <f>AZ1188/BC1188</f>
        <v>5.7702234662105147E-2</v>
      </c>
      <c r="BS1188" s="4">
        <v>146.34138274433167</v>
      </c>
      <c r="BT1188" s="4">
        <v>112.57884680744037</v>
      </c>
      <c r="BU1188" s="4">
        <v>33.762535936891311</v>
      </c>
      <c r="BV1188" s="4">
        <v>0</v>
      </c>
      <c r="BW1188" s="4"/>
      <c r="BX1188" s="4"/>
      <c r="BY1188" s="4"/>
      <c r="BZ1188" s="4"/>
      <c r="CA1188" s="4">
        <v>0</v>
      </c>
      <c r="CB1188" s="4"/>
      <c r="CC1188" s="7"/>
      <c r="CD1188" s="4"/>
      <c r="CE1188" s="4"/>
      <c r="CF1188" s="7"/>
      <c r="CG1188" s="4"/>
      <c r="CH1188" s="4"/>
      <c r="CI1188" s="4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</row>
    <row r="1189" spans="1:158" x14ac:dyDescent="0.25">
      <c r="A1189" t="s">
        <v>106</v>
      </c>
      <c r="C1189" s="5">
        <v>40252</v>
      </c>
      <c r="D1189" s="4"/>
      <c r="E1189" s="5"/>
      <c r="F1189" s="4">
        <v>67</v>
      </c>
      <c r="G1189" t="s">
        <v>78</v>
      </c>
      <c r="H1189" s="6">
        <v>8.1</v>
      </c>
      <c r="I1189">
        <v>750</v>
      </c>
      <c r="J1189" s="4">
        <f>1000000/H1189/I1189</f>
        <v>164.6090534979424</v>
      </c>
      <c r="K1189" s="4"/>
      <c r="L1189" s="7"/>
      <c r="M1189" s="6">
        <v>20.85</v>
      </c>
      <c r="N1189" s="6"/>
      <c r="O1189" s="6"/>
      <c r="P1189" s="7"/>
      <c r="Q1189" s="7"/>
      <c r="R1189" s="7"/>
      <c r="S1189" s="7"/>
      <c r="T1189" s="7"/>
      <c r="U1189" s="4"/>
      <c r="V1189" s="7"/>
      <c r="W1189" s="7"/>
      <c r="X1189" s="7"/>
      <c r="Y1189" s="7"/>
      <c r="Z1189" s="7"/>
      <c r="AA1189" s="7"/>
      <c r="AB1189" s="4"/>
      <c r="AC1189" s="7"/>
      <c r="AD1189" s="7"/>
      <c r="AE1189" s="7"/>
      <c r="AF1189" s="7"/>
      <c r="AG1189" s="7"/>
      <c r="AH1189" s="7"/>
      <c r="AI1189" s="8"/>
      <c r="AJ1189" s="7"/>
      <c r="AK1189" s="7"/>
      <c r="AL1189" s="7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7"/>
      <c r="BB1189" s="4"/>
      <c r="BC1189" s="4"/>
      <c r="BD1189" s="4"/>
      <c r="BE1189" s="7"/>
      <c r="BF1189" s="7"/>
      <c r="BG1189" s="6"/>
      <c r="BH1189" s="4"/>
      <c r="BI1189" s="4"/>
      <c r="BJ1189" s="4"/>
      <c r="BK1189" s="4"/>
      <c r="BL1189" s="6"/>
      <c r="BM1189" s="6"/>
      <c r="BN1189" s="6"/>
      <c r="BO1189" s="6"/>
      <c r="BP1189" s="6"/>
      <c r="BQ1189" s="6"/>
      <c r="BR1189" s="6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7"/>
      <c r="CD1189" s="4"/>
      <c r="CE1189" s="4"/>
      <c r="CF1189" s="7"/>
      <c r="CG1189" s="4"/>
      <c r="CH1189" s="4"/>
      <c r="CI1189" s="4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</row>
    <row r="1190" spans="1:158" x14ac:dyDescent="0.25">
      <c r="A1190" t="s">
        <v>106</v>
      </c>
      <c r="C1190" s="5">
        <v>40259</v>
      </c>
      <c r="D1190" s="4"/>
      <c r="E1190" s="5"/>
      <c r="F1190" s="4">
        <v>74</v>
      </c>
      <c r="G1190" t="s">
        <v>78</v>
      </c>
      <c r="H1190" s="6">
        <v>8.1</v>
      </c>
      <c r="I1190">
        <v>750</v>
      </c>
      <c r="J1190" s="4">
        <f>1000000/H1190/I1190</f>
        <v>164.6090534979424</v>
      </c>
      <c r="K1190" s="4"/>
      <c r="L1190" s="7"/>
      <c r="M1190" s="6">
        <v>21.65</v>
      </c>
      <c r="N1190" s="6"/>
      <c r="O1190" s="6"/>
      <c r="P1190" s="7"/>
      <c r="Q1190" s="7"/>
      <c r="R1190" s="7"/>
      <c r="S1190" s="7"/>
      <c r="T1190" s="7"/>
      <c r="U1190" s="4"/>
      <c r="V1190" s="7"/>
      <c r="W1190" s="7"/>
      <c r="X1190" s="7"/>
      <c r="Y1190" s="7"/>
      <c r="Z1190" s="7"/>
      <c r="AA1190" s="7"/>
      <c r="AB1190" s="4"/>
      <c r="AC1190" s="7"/>
      <c r="AD1190" s="7"/>
      <c r="AE1190" s="7"/>
      <c r="AF1190" s="7"/>
      <c r="AG1190" s="7"/>
      <c r="AH1190" s="7"/>
      <c r="AI1190" s="8"/>
      <c r="AJ1190" s="7"/>
      <c r="AK1190" s="7"/>
      <c r="AL1190" s="7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7"/>
      <c r="BB1190" s="4"/>
      <c r="BC1190" s="4"/>
      <c r="BD1190" s="4"/>
      <c r="BE1190" s="7"/>
      <c r="BF1190" s="7"/>
      <c r="BG1190" s="6"/>
      <c r="BH1190" s="4"/>
      <c r="BI1190" s="4"/>
      <c r="BJ1190" s="4"/>
      <c r="BK1190" s="4"/>
      <c r="BL1190" s="6"/>
      <c r="BM1190" s="6"/>
      <c r="BN1190" s="6"/>
      <c r="BO1190" s="6"/>
      <c r="BP1190" s="6"/>
      <c r="BQ1190" s="6"/>
      <c r="BR1190" s="6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7"/>
      <c r="CD1190" s="4"/>
      <c r="CE1190" s="4"/>
      <c r="CF1190" s="7"/>
      <c r="CG1190" s="4"/>
      <c r="CH1190" s="4"/>
      <c r="CI1190" s="4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</row>
    <row r="1191" spans="1:158" x14ac:dyDescent="0.25">
      <c r="A1191" t="s">
        <v>106</v>
      </c>
      <c r="C1191" s="5">
        <v>40266</v>
      </c>
      <c r="D1191" s="4"/>
      <c r="E1191" s="5"/>
      <c r="F1191" s="4">
        <v>81</v>
      </c>
      <c r="G1191" t="s">
        <v>78</v>
      </c>
      <c r="H1191" s="6">
        <v>8.1</v>
      </c>
      <c r="I1191">
        <v>750</v>
      </c>
      <c r="J1191" s="4">
        <f>1000000/H1191/I1191</f>
        <v>164.6090534979424</v>
      </c>
      <c r="K1191" s="4"/>
      <c r="L1191" s="7"/>
      <c r="M1191" s="6">
        <v>22.65</v>
      </c>
      <c r="N1191" s="6"/>
      <c r="O1191" s="6"/>
      <c r="P1191" s="7"/>
      <c r="Q1191" s="7"/>
      <c r="R1191" s="7"/>
      <c r="S1191" s="7"/>
      <c r="T1191" s="7"/>
      <c r="U1191" s="4"/>
      <c r="V1191" s="7"/>
      <c r="W1191" s="7"/>
      <c r="X1191" s="7"/>
      <c r="Y1191" s="7"/>
      <c r="Z1191" s="7"/>
      <c r="AA1191" s="7"/>
      <c r="AB1191" s="4"/>
      <c r="AC1191" s="7"/>
      <c r="AD1191" s="7"/>
      <c r="AE1191" s="7"/>
      <c r="AF1191" s="7"/>
      <c r="AG1191" s="7"/>
      <c r="AH1191" s="7"/>
      <c r="AI1191" s="8"/>
      <c r="AJ1191" s="7"/>
      <c r="AK1191" s="7"/>
      <c r="AL1191" s="7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7"/>
      <c r="BB1191" s="4"/>
      <c r="BC1191" s="4"/>
      <c r="BD1191" s="4"/>
      <c r="BE1191" s="7"/>
      <c r="BF1191" s="7"/>
      <c r="BG1191" s="6"/>
      <c r="BH1191" s="4"/>
      <c r="BI1191" s="4"/>
      <c r="BJ1191" s="4"/>
      <c r="BK1191" s="4"/>
      <c r="BL1191" s="6"/>
      <c r="BM1191" s="6"/>
      <c r="BN1191" s="6"/>
      <c r="BO1191" s="6"/>
      <c r="BP1191" s="6"/>
      <c r="BQ1191" s="6"/>
      <c r="BR1191" s="6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7"/>
      <c r="CD1191" s="4"/>
      <c r="CE1191" s="4"/>
      <c r="CF1191" s="7"/>
      <c r="CG1191" s="4"/>
      <c r="CH1191" s="4"/>
      <c r="CI1191" s="4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</row>
    <row r="1192" spans="1:158" x14ac:dyDescent="0.25">
      <c r="A1192" t="s">
        <v>106</v>
      </c>
      <c r="C1192" s="5">
        <v>40267</v>
      </c>
      <c r="D1192" s="4"/>
      <c r="E1192" s="5"/>
      <c r="F1192" s="4">
        <v>82</v>
      </c>
      <c r="G1192" t="s">
        <v>78</v>
      </c>
      <c r="H1192" s="6">
        <v>8.1</v>
      </c>
      <c r="I1192">
        <v>750</v>
      </c>
      <c r="J1192" s="4">
        <f>1000000/H1192/I1192</f>
        <v>164.6090534979424</v>
      </c>
      <c r="K1192" s="4"/>
      <c r="L1192" s="7"/>
      <c r="M1192" s="7"/>
      <c r="N1192" s="7"/>
      <c r="O1192" s="7"/>
      <c r="P1192" s="7"/>
      <c r="Q1192" s="7"/>
      <c r="R1192" s="7"/>
      <c r="S1192" s="7"/>
      <c r="T1192" s="7"/>
      <c r="U1192" s="4">
        <v>318.32980729182128</v>
      </c>
      <c r="V1192" s="7"/>
      <c r="W1192" s="7"/>
      <c r="X1192" s="7"/>
      <c r="Y1192" s="7"/>
      <c r="Z1192" s="7"/>
      <c r="AA1192" s="7"/>
      <c r="AB1192" s="4">
        <v>204.85011653476559</v>
      </c>
      <c r="AC1192" s="7">
        <v>3.2519106867116636</v>
      </c>
      <c r="AD1192" s="7"/>
      <c r="AE1192" s="7"/>
      <c r="AF1192" s="7"/>
      <c r="AG1192" s="7"/>
      <c r="AH1192" s="7"/>
      <c r="AI1192" s="8">
        <f>AC1192/AB1192</f>
        <v>1.587458548582165E-2</v>
      </c>
      <c r="AJ1192" s="7"/>
      <c r="AK1192" s="7"/>
      <c r="AL1192" s="7"/>
      <c r="AM1192" s="4">
        <v>16.543575238808245</v>
      </c>
      <c r="AN1192" s="4"/>
      <c r="AO1192" s="4"/>
      <c r="AP1192" s="4"/>
      <c r="AQ1192" s="4">
        <v>111.88636255211364</v>
      </c>
      <c r="AR1192" s="4"/>
      <c r="AS1192" s="4"/>
      <c r="AT1192" s="4"/>
      <c r="AU1192" s="4"/>
      <c r="AV1192" s="4"/>
      <c r="AW1192" s="4"/>
      <c r="AX1192" s="4">
        <v>0</v>
      </c>
      <c r="AY1192" s="4">
        <v>0</v>
      </c>
      <c r="AZ1192" s="4">
        <v>128.42993779092188</v>
      </c>
      <c r="BA1192" s="7"/>
      <c r="BB1192" s="4"/>
      <c r="BC1192" s="4">
        <f>U1192+AB1192+AZ1192</f>
        <v>651.60986161750884</v>
      </c>
      <c r="BD1192" s="4"/>
      <c r="BE1192" s="7">
        <f>AZ1192/BC1192</f>
        <v>0.19709636909440989</v>
      </c>
      <c r="BF1192" s="7"/>
      <c r="BG1192" s="6"/>
      <c r="BH1192" s="4"/>
      <c r="BI1192" s="4"/>
      <c r="BJ1192" s="4"/>
      <c r="BK1192" s="4"/>
      <c r="BL1192" s="6"/>
      <c r="BM1192" s="6"/>
      <c r="BN1192" s="6"/>
      <c r="BO1192" s="6"/>
      <c r="BP1192" s="7">
        <f>U1192/BC1192</f>
        <v>0.4885282222427122</v>
      </c>
      <c r="BQ1192" s="7">
        <f>AB1192/BC1192</f>
        <v>0.31437540866287778</v>
      </c>
      <c r="BR1192" s="7">
        <f>AZ1192/BC1192</f>
        <v>0.19709636909440989</v>
      </c>
      <c r="BS1192" s="4">
        <v>180.5272358089764</v>
      </c>
      <c r="BT1192" s="4">
        <v>108.07840500863888</v>
      </c>
      <c r="BU1192" s="4">
        <v>72.448830800337504</v>
      </c>
      <c r="BV1192" s="4">
        <v>0</v>
      </c>
      <c r="BW1192" s="4"/>
      <c r="BX1192" s="4"/>
      <c r="BY1192" s="4"/>
      <c r="BZ1192" s="4"/>
      <c r="CA1192" s="4">
        <v>0</v>
      </c>
      <c r="CB1192" s="4"/>
      <c r="CC1192" s="7"/>
      <c r="CD1192" s="4"/>
      <c r="CE1192" s="4"/>
      <c r="CF1192" s="7"/>
      <c r="CG1192" s="4"/>
      <c r="CH1192" s="4"/>
      <c r="CI1192" s="4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</row>
    <row r="1193" spans="1:158" x14ac:dyDescent="0.25">
      <c r="A1193" t="s">
        <v>106</v>
      </c>
      <c r="C1193" s="5">
        <v>40276</v>
      </c>
      <c r="D1193" s="4"/>
      <c r="E1193" s="5"/>
      <c r="F1193" s="4">
        <v>91</v>
      </c>
      <c r="G1193" t="s">
        <v>78</v>
      </c>
      <c r="H1193" s="6">
        <v>8.1</v>
      </c>
      <c r="I1193">
        <v>750</v>
      </c>
      <c r="J1193" s="4">
        <f>1000000/H1193/I1193</f>
        <v>164.6090534979424</v>
      </c>
      <c r="K1193" s="4"/>
      <c r="L1193" s="7"/>
      <c r="M1193" s="6">
        <v>24.1</v>
      </c>
      <c r="N1193" s="6"/>
      <c r="O1193" s="6"/>
      <c r="P1193" s="7"/>
      <c r="Q1193" s="7"/>
      <c r="R1193" s="7"/>
      <c r="S1193" s="7"/>
      <c r="T1193" s="7"/>
      <c r="U1193" s="4"/>
      <c r="V1193" s="7"/>
      <c r="W1193" s="7"/>
      <c r="X1193" s="7"/>
      <c r="Y1193" s="7"/>
      <c r="Z1193" s="7"/>
      <c r="AA1193" s="7"/>
      <c r="AB1193" s="4"/>
      <c r="AC1193" s="7"/>
      <c r="AD1193" s="7"/>
      <c r="AE1193" s="7"/>
      <c r="AF1193" s="7"/>
      <c r="AG1193" s="7"/>
      <c r="AH1193" s="7"/>
      <c r="AI1193" s="8"/>
      <c r="AJ1193" s="7"/>
      <c r="AK1193" s="7"/>
      <c r="AL1193" s="7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7"/>
      <c r="BB1193" s="4"/>
      <c r="BC1193" s="4"/>
      <c r="BD1193" s="4"/>
      <c r="BE1193" s="7"/>
      <c r="BF1193" s="7"/>
      <c r="BG1193" s="6"/>
      <c r="BH1193" s="4"/>
      <c r="BI1193" s="4"/>
      <c r="BJ1193" s="4"/>
      <c r="BK1193" s="4"/>
      <c r="BL1193" s="6"/>
      <c r="BM1193" s="6"/>
      <c r="BN1193" s="6"/>
      <c r="BO1193" s="6"/>
      <c r="BP1193" s="6"/>
      <c r="BQ1193" s="6"/>
      <c r="BR1193" s="6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7"/>
      <c r="CD1193" s="4"/>
      <c r="CE1193" s="4"/>
      <c r="CF1193" s="7"/>
      <c r="CG1193" s="4"/>
      <c r="CH1193" s="4"/>
      <c r="CI1193" s="4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</row>
    <row r="1194" spans="1:158" x14ac:dyDescent="0.25">
      <c r="A1194" t="s">
        <v>106</v>
      </c>
      <c r="C1194" s="5">
        <v>40279</v>
      </c>
      <c r="D1194" s="4">
        <v>6</v>
      </c>
      <c r="E1194" s="5" t="s">
        <v>183</v>
      </c>
      <c r="F1194" s="4">
        <v>94</v>
      </c>
      <c r="G1194" t="s">
        <v>78</v>
      </c>
      <c r="H1194" s="6">
        <v>8.1</v>
      </c>
      <c r="I1194">
        <v>750</v>
      </c>
      <c r="J1194" s="4">
        <f>1000000/H1194/I1194</f>
        <v>164.6090534979424</v>
      </c>
      <c r="K1194" s="4"/>
      <c r="L1194" s="7"/>
      <c r="M1194" s="7"/>
      <c r="N1194" s="7"/>
      <c r="O1194" s="7"/>
      <c r="P1194" s="7"/>
      <c r="Q1194" s="7"/>
      <c r="R1194" s="7"/>
      <c r="S1194" s="7"/>
      <c r="T1194" s="7"/>
      <c r="U1194" s="4"/>
      <c r="V1194" s="7"/>
      <c r="W1194" s="7"/>
      <c r="X1194" s="7"/>
      <c r="Y1194" s="7"/>
      <c r="Z1194" s="7"/>
      <c r="AA1194" s="7"/>
      <c r="AB1194" s="4"/>
      <c r="AC1194" s="7"/>
      <c r="AD1194" s="7"/>
      <c r="AE1194" s="7"/>
      <c r="AF1194" s="7"/>
      <c r="AG1194" s="7"/>
      <c r="AH1194" s="7"/>
      <c r="AI1194" s="8"/>
      <c r="AJ1194" s="7"/>
      <c r="AK1194" s="7"/>
      <c r="AL1194" s="7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7"/>
      <c r="BB1194" s="4"/>
      <c r="BC1194" s="4"/>
      <c r="BD1194" s="4"/>
      <c r="BE1194" s="7"/>
      <c r="BF1194" s="7"/>
      <c r="BG1194" s="6"/>
      <c r="BH1194" s="4"/>
      <c r="BI1194" s="4"/>
      <c r="BJ1194" s="4"/>
      <c r="BK1194" s="4"/>
      <c r="BL1194" s="6"/>
      <c r="BM1194" s="6"/>
      <c r="BN1194" s="6"/>
      <c r="BO1194" s="6"/>
      <c r="BP1194" s="6"/>
      <c r="BQ1194" s="6"/>
      <c r="BR1194" s="6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7"/>
      <c r="CD1194" s="4"/>
      <c r="CE1194" s="4"/>
      <c r="CF1194" s="7"/>
      <c r="CG1194" s="4"/>
      <c r="CH1194" s="4"/>
      <c r="CI1194" s="4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</row>
    <row r="1195" spans="1:158" x14ac:dyDescent="0.25">
      <c r="A1195" t="s">
        <v>106</v>
      </c>
      <c r="C1195" s="5">
        <v>40287</v>
      </c>
      <c r="D1195" s="4"/>
      <c r="E1195" s="5"/>
      <c r="F1195" s="4">
        <v>102</v>
      </c>
      <c r="G1195" t="s">
        <v>78</v>
      </c>
      <c r="H1195" s="6">
        <v>8.1</v>
      </c>
      <c r="I1195">
        <v>750</v>
      </c>
      <c r="J1195" s="4">
        <f>1000000/H1195/I1195</f>
        <v>164.6090534979424</v>
      </c>
      <c r="K1195" s="4"/>
      <c r="L1195" s="7"/>
      <c r="M1195" s="7"/>
      <c r="N1195" s="7"/>
      <c r="O1195" s="7"/>
      <c r="P1195" s="7"/>
      <c r="Q1195" s="7"/>
      <c r="R1195" s="7"/>
      <c r="S1195" s="7"/>
      <c r="T1195" s="7"/>
      <c r="U1195" s="4">
        <v>379.80641392074961</v>
      </c>
      <c r="V1195" s="7"/>
      <c r="W1195" s="7"/>
      <c r="X1195" s="7"/>
      <c r="Y1195" s="7"/>
      <c r="Z1195" s="7"/>
      <c r="AA1195" s="7"/>
      <c r="AB1195" s="4">
        <v>229.66336624401652</v>
      </c>
      <c r="AC1195" s="7">
        <v>3.5101190957935628</v>
      </c>
      <c r="AD1195" s="7"/>
      <c r="AE1195" s="7"/>
      <c r="AF1195" s="7"/>
      <c r="AG1195" s="7"/>
      <c r="AH1195" s="7"/>
      <c r="AI1195" s="8">
        <f>AC1195/AB1195</f>
        <v>1.5283757062343473E-2</v>
      </c>
      <c r="AJ1195" s="7"/>
      <c r="AK1195" s="7"/>
      <c r="AL1195" s="7"/>
      <c r="AM1195" s="4">
        <v>2.072015120977956</v>
      </c>
      <c r="AN1195" s="4"/>
      <c r="AO1195" s="4"/>
      <c r="AP1195" s="4"/>
      <c r="AQ1195" s="4">
        <v>354.44056825944676</v>
      </c>
      <c r="AR1195" s="4"/>
      <c r="AS1195" s="4"/>
      <c r="AT1195" s="4"/>
      <c r="AU1195" s="4"/>
      <c r="AV1195" s="4"/>
      <c r="AW1195" s="4"/>
      <c r="AX1195" s="4">
        <v>0</v>
      </c>
      <c r="AY1195" s="4">
        <v>0</v>
      </c>
      <c r="AZ1195" s="4">
        <v>356.5125833804247</v>
      </c>
      <c r="BA1195" s="7"/>
      <c r="BB1195" s="4"/>
      <c r="BC1195" s="4">
        <f>U1195+AB1195+AZ1195</f>
        <v>965.98236354519076</v>
      </c>
      <c r="BD1195" s="4"/>
      <c r="BE1195" s="7">
        <f>AZ1195/BC1195</f>
        <v>0.36906738345823459</v>
      </c>
      <c r="BF1195" s="7"/>
      <c r="BG1195" s="6"/>
      <c r="BH1195" s="4"/>
      <c r="BI1195" s="4"/>
      <c r="BJ1195" s="4"/>
      <c r="BK1195" s="4"/>
      <c r="BL1195" s="6"/>
      <c r="BM1195" s="6"/>
      <c r="BN1195" s="6"/>
      <c r="BO1195" s="6"/>
      <c r="BP1195" s="7">
        <f>U1195/BC1195</f>
        <v>0.39318151992635364</v>
      </c>
      <c r="BQ1195" s="7">
        <f>AB1195/BC1195</f>
        <v>0.23775109661541183</v>
      </c>
      <c r="BR1195" s="7">
        <f>AZ1195/BC1195</f>
        <v>0.36906738345823459</v>
      </c>
      <c r="BS1195" s="4">
        <v>130.69302436956949</v>
      </c>
      <c r="BT1195" s="4">
        <v>14.906192884370277</v>
      </c>
      <c r="BU1195" s="4">
        <v>115.7868314851992</v>
      </c>
      <c r="BV1195" s="4">
        <v>0</v>
      </c>
      <c r="BW1195" s="4"/>
      <c r="BX1195" s="4"/>
      <c r="BY1195" s="4"/>
      <c r="BZ1195" s="4"/>
      <c r="CA1195" s="4">
        <v>0</v>
      </c>
      <c r="CB1195" s="4"/>
      <c r="CC1195" s="7"/>
      <c r="CD1195" s="4"/>
      <c r="CE1195" s="4"/>
      <c r="CF1195" s="7"/>
      <c r="CG1195" s="4"/>
      <c r="CH1195" s="4"/>
      <c r="CI1195" s="4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</row>
    <row r="1196" spans="1:158" x14ac:dyDescent="0.25">
      <c r="A1196" t="s">
        <v>106</v>
      </c>
      <c r="C1196" s="5">
        <v>40288</v>
      </c>
      <c r="D1196" s="4"/>
      <c r="E1196" s="5"/>
      <c r="F1196" s="4">
        <v>103</v>
      </c>
      <c r="G1196" t="s">
        <v>78</v>
      </c>
      <c r="H1196" s="6">
        <v>8.1</v>
      </c>
      <c r="I1196">
        <v>750</v>
      </c>
      <c r="J1196" s="4">
        <f>1000000/H1196/I1196</f>
        <v>164.6090534979424</v>
      </c>
      <c r="K1196" s="4"/>
      <c r="L1196" s="7"/>
      <c r="M1196" s="6">
        <v>26.1</v>
      </c>
      <c r="N1196" s="6"/>
      <c r="O1196" s="6"/>
      <c r="P1196" s="7"/>
      <c r="Q1196" s="7"/>
      <c r="R1196" s="7"/>
      <c r="S1196" s="7"/>
      <c r="T1196" s="7"/>
      <c r="U1196" s="4"/>
      <c r="V1196" s="7"/>
      <c r="W1196" s="7"/>
      <c r="X1196" s="7"/>
      <c r="Y1196" s="7"/>
      <c r="Z1196" s="7"/>
      <c r="AA1196" s="7"/>
      <c r="AB1196" s="4"/>
      <c r="AC1196" s="7"/>
      <c r="AD1196" s="7"/>
      <c r="AE1196" s="7"/>
      <c r="AF1196" s="7"/>
      <c r="AG1196" s="7"/>
      <c r="AH1196" s="7"/>
      <c r="AI1196" s="8"/>
      <c r="AJ1196" s="7"/>
      <c r="AK1196" s="7"/>
      <c r="AL1196" s="7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7"/>
      <c r="BB1196" s="4"/>
      <c r="BC1196" s="4"/>
      <c r="BD1196" s="4"/>
      <c r="BE1196" s="7"/>
      <c r="BF1196" s="7"/>
      <c r="BG1196" s="6"/>
      <c r="BH1196" s="4"/>
      <c r="BI1196" s="4"/>
      <c r="BJ1196" s="4"/>
      <c r="BK1196" s="4"/>
      <c r="BL1196" s="6"/>
      <c r="BM1196" s="6"/>
      <c r="BN1196" s="6"/>
      <c r="BO1196" s="6"/>
      <c r="BP1196" s="6"/>
      <c r="BQ1196" s="6"/>
      <c r="BR1196" s="6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7"/>
      <c r="CD1196" s="4"/>
      <c r="CE1196" s="4"/>
      <c r="CF1196" s="7"/>
      <c r="CG1196" s="4"/>
      <c r="CH1196" s="4"/>
      <c r="CI1196" s="4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</row>
    <row r="1197" spans="1:158" x14ac:dyDescent="0.25">
      <c r="A1197" t="s">
        <v>106</v>
      </c>
      <c r="C1197" s="5">
        <v>40293</v>
      </c>
      <c r="D1197" s="4">
        <v>7</v>
      </c>
      <c r="E1197" t="s">
        <v>166</v>
      </c>
      <c r="F1197" s="4">
        <v>108</v>
      </c>
      <c r="G1197" t="s">
        <v>78</v>
      </c>
      <c r="H1197" s="6">
        <v>8.1</v>
      </c>
      <c r="I1197">
        <v>750</v>
      </c>
      <c r="J1197" s="4">
        <f>1000000/H1197/I1197</f>
        <v>164.6090534979424</v>
      </c>
      <c r="K1197" s="4"/>
      <c r="L1197" s="7"/>
      <c r="M1197" s="7"/>
      <c r="N1197" s="7"/>
      <c r="O1197" s="7"/>
      <c r="P1197" s="7"/>
      <c r="Q1197" s="7"/>
      <c r="R1197" s="7"/>
      <c r="S1197" s="7"/>
      <c r="T1197" s="7"/>
      <c r="U1197" s="4"/>
      <c r="V1197" s="7"/>
      <c r="W1197" s="7"/>
      <c r="X1197" s="7"/>
      <c r="Y1197" s="7"/>
      <c r="Z1197" s="7"/>
      <c r="AA1197" s="7"/>
      <c r="AB1197" s="4"/>
      <c r="AC1197" s="7"/>
      <c r="AD1197" s="7"/>
      <c r="AE1197" s="7"/>
      <c r="AF1197" s="7"/>
      <c r="AG1197" s="7"/>
      <c r="AH1197" s="7"/>
      <c r="AI1197" s="8"/>
      <c r="AJ1197" s="7"/>
      <c r="AK1197" s="7"/>
      <c r="AL1197" s="7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7"/>
      <c r="BB1197" s="4"/>
      <c r="BC1197" s="4"/>
      <c r="BD1197" s="4"/>
      <c r="BE1197" s="7"/>
      <c r="BF1197" s="7"/>
      <c r="BG1197" s="6"/>
      <c r="BH1197" s="4"/>
      <c r="BI1197" s="4"/>
      <c r="BJ1197" s="4"/>
      <c r="BK1197" s="4"/>
      <c r="BL1197" s="6"/>
      <c r="BM1197" s="6"/>
      <c r="BN1197" s="6"/>
      <c r="BO1197" s="6"/>
      <c r="BP1197" s="6"/>
      <c r="BQ1197" s="6"/>
      <c r="BR1197" s="6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7"/>
      <c r="CD1197" s="4"/>
      <c r="CE1197" s="4"/>
      <c r="CF1197" s="7"/>
      <c r="CG1197" s="4"/>
      <c r="CH1197" s="4"/>
      <c r="CI1197" s="4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</row>
    <row r="1198" spans="1:158" x14ac:dyDescent="0.25">
      <c r="A1198" t="s">
        <v>106</v>
      </c>
      <c r="C1198" s="5">
        <v>40302</v>
      </c>
      <c r="D1198" s="4"/>
      <c r="E1198" s="5"/>
      <c r="F1198" s="4">
        <v>117</v>
      </c>
      <c r="G1198" t="s">
        <v>78</v>
      </c>
      <c r="H1198" s="6">
        <v>8.1</v>
      </c>
      <c r="I1198">
        <v>750</v>
      </c>
      <c r="J1198" s="4">
        <f>1000000/H1198/I1198</f>
        <v>164.6090534979424</v>
      </c>
      <c r="K1198" s="4"/>
      <c r="L1198" s="7"/>
      <c r="M1198" s="7"/>
      <c r="N1198" s="7"/>
      <c r="O1198" s="7"/>
      <c r="P1198" s="7"/>
      <c r="Q1198" s="7"/>
      <c r="R1198" s="7"/>
      <c r="S1198" s="7"/>
      <c r="T1198" s="7"/>
      <c r="U1198" s="4"/>
      <c r="V1198" s="7"/>
      <c r="W1198" s="7"/>
      <c r="X1198" s="7"/>
      <c r="Y1198" s="7"/>
      <c r="Z1198" s="7"/>
      <c r="AA1198" s="7"/>
      <c r="AB1198" s="4"/>
      <c r="AC1198" s="7"/>
      <c r="AD1198" s="7"/>
      <c r="AE1198" s="7"/>
      <c r="AF1198" s="7"/>
      <c r="AG1198" s="7"/>
      <c r="AH1198" s="7"/>
      <c r="AI1198" s="8"/>
      <c r="AJ1198" s="7"/>
      <c r="AK1198" s="7"/>
      <c r="AL1198" s="7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7"/>
      <c r="BB1198" s="4"/>
      <c r="BC1198" s="4"/>
      <c r="BD1198" s="4"/>
      <c r="BE1198" s="7"/>
      <c r="BF1198" s="7"/>
      <c r="BG1198" s="6"/>
      <c r="BH1198" s="4"/>
      <c r="BI1198" s="4"/>
      <c r="BJ1198" s="4"/>
      <c r="BK1198" s="4"/>
      <c r="BL1198" s="6"/>
      <c r="BM1198" s="6"/>
      <c r="BN1198" s="6"/>
      <c r="BO1198" s="6"/>
      <c r="BP1198" s="6"/>
      <c r="BQ1198" s="6"/>
      <c r="BR1198" s="6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>
        <v>12.852947163337113</v>
      </c>
      <c r="CC1198" s="7">
        <v>4.9265944037683171</v>
      </c>
      <c r="CD1198" s="4"/>
      <c r="CE1198" s="4"/>
      <c r="CF1198" s="7"/>
      <c r="CG1198" s="4"/>
      <c r="CH1198" s="4"/>
      <c r="CI1198" s="4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</row>
    <row r="1199" spans="1:158" x14ac:dyDescent="0.25">
      <c r="A1199" t="s">
        <v>106</v>
      </c>
      <c r="C1199" s="5">
        <v>40308</v>
      </c>
      <c r="D1199" s="4"/>
      <c r="E1199" s="5"/>
      <c r="F1199" s="4">
        <v>123</v>
      </c>
      <c r="G1199" t="s">
        <v>78</v>
      </c>
      <c r="H1199" s="6">
        <v>8.1</v>
      </c>
      <c r="I1199">
        <v>750</v>
      </c>
      <c r="J1199" s="4">
        <f>1000000/H1199/I1199</f>
        <v>164.6090534979424</v>
      </c>
      <c r="K1199" s="4"/>
      <c r="L1199" s="7"/>
      <c r="M1199" s="7"/>
      <c r="N1199" s="7"/>
      <c r="O1199" s="7"/>
      <c r="P1199" s="7"/>
      <c r="Q1199" s="7"/>
      <c r="R1199" s="7"/>
      <c r="S1199" s="7"/>
      <c r="T1199" s="7"/>
      <c r="U1199" s="4"/>
      <c r="V1199" s="7"/>
      <c r="W1199" s="7"/>
      <c r="X1199" s="7"/>
      <c r="Y1199" s="7"/>
      <c r="Z1199" s="7"/>
      <c r="AA1199" s="7"/>
      <c r="AB1199" s="4"/>
      <c r="AC1199" s="7"/>
      <c r="AD1199" s="7"/>
      <c r="AE1199" s="7"/>
      <c r="AF1199" s="7"/>
      <c r="AG1199" s="7"/>
      <c r="AH1199" s="7"/>
      <c r="AI1199" s="8"/>
      <c r="AJ1199" s="7"/>
      <c r="AK1199" s="7"/>
      <c r="AL1199" s="7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7"/>
      <c r="BB1199" s="4"/>
      <c r="BC1199" s="4"/>
      <c r="BD1199" s="4"/>
      <c r="BE1199" s="7"/>
      <c r="BF1199" s="7"/>
      <c r="BG1199" s="6"/>
      <c r="BH1199" s="4"/>
      <c r="BI1199" s="4"/>
      <c r="BJ1199" s="4"/>
      <c r="BK1199" s="4"/>
      <c r="BL1199" s="6"/>
      <c r="BM1199" s="6"/>
      <c r="BN1199" s="6"/>
      <c r="BO1199" s="6"/>
      <c r="BP1199" s="6"/>
      <c r="BQ1199" s="6"/>
      <c r="BR1199" s="6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>
        <v>24.132716857134547</v>
      </c>
      <c r="CC1199" s="7">
        <v>4.9790113636363635</v>
      </c>
      <c r="CD1199" s="4"/>
      <c r="CE1199" s="4"/>
      <c r="CF1199" s="7"/>
      <c r="CG1199" s="4"/>
      <c r="CH1199" s="4"/>
      <c r="CI1199" s="4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</row>
    <row r="1200" spans="1:158" x14ac:dyDescent="0.25">
      <c r="A1200" t="s">
        <v>106</v>
      </c>
      <c r="C1200" s="5">
        <v>40315</v>
      </c>
      <c r="D1200" s="4"/>
      <c r="E1200" s="5"/>
      <c r="F1200" s="4">
        <v>130</v>
      </c>
      <c r="G1200" t="s">
        <v>78</v>
      </c>
      <c r="H1200" s="6">
        <v>8.1</v>
      </c>
      <c r="I1200">
        <v>750</v>
      </c>
      <c r="J1200" s="4">
        <f>1000000/H1200/I1200</f>
        <v>164.6090534979424</v>
      </c>
      <c r="K1200" s="4"/>
      <c r="L1200" s="7"/>
      <c r="M1200" s="7"/>
      <c r="N1200" s="7"/>
      <c r="O1200" s="7"/>
      <c r="P1200" s="7"/>
      <c r="Q1200" s="7"/>
      <c r="R1200" s="7"/>
      <c r="S1200" s="7"/>
      <c r="T1200" s="7"/>
      <c r="U1200" s="4"/>
      <c r="V1200" s="7"/>
      <c r="W1200" s="7"/>
      <c r="X1200" s="7"/>
      <c r="Y1200" s="7"/>
      <c r="Z1200" s="7"/>
      <c r="AA1200" s="7"/>
      <c r="AB1200" s="4"/>
      <c r="AC1200" s="7"/>
      <c r="AD1200" s="7"/>
      <c r="AE1200" s="7"/>
      <c r="AF1200" s="7"/>
      <c r="AG1200" s="7"/>
      <c r="AH1200" s="7"/>
      <c r="AI1200" s="8"/>
      <c r="AJ1200" s="7"/>
      <c r="AK1200" s="7"/>
      <c r="AL1200" s="7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7"/>
      <c r="BB1200" s="4"/>
      <c r="BC1200" s="4"/>
      <c r="BD1200" s="4"/>
      <c r="BE1200" s="7"/>
      <c r="BF1200" s="7"/>
      <c r="BG1200" s="6"/>
      <c r="BH1200" s="4"/>
      <c r="BI1200" s="4"/>
      <c r="BJ1200" s="4"/>
      <c r="BK1200" s="4"/>
      <c r="BL1200" s="6"/>
      <c r="BM1200" s="6"/>
      <c r="BN1200" s="6"/>
      <c r="BO1200" s="6"/>
      <c r="BP1200" s="6"/>
      <c r="BQ1200" s="6"/>
      <c r="BR1200" s="6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>
        <v>37.741719735962079</v>
      </c>
      <c r="CC1200" s="7">
        <v>4.8496528393966276</v>
      </c>
      <c r="CD1200" s="4"/>
      <c r="CE1200" s="4"/>
      <c r="CF1200" s="7"/>
      <c r="CG1200" s="4"/>
      <c r="CH1200" s="4"/>
      <c r="CI1200" s="4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</row>
    <row r="1201" spans="1:158" x14ac:dyDescent="0.25">
      <c r="A1201" t="s">
        <v>106</v>
      </c>
      <c r="C1201" s="5">
        <v>40323</v>
      </c>
      <c r="D1201" s="4"/>
      <c r="E1201" s="5"/>
      <c r="F1201" s="4">
        <v>138</v>
      </c>
      <c r="G1201" t="s">
        <v>78</v>
      </c>
      <c r="H1201" s="6">
        <v>8.1</v>
      </c>
      <c r="I1201">
        <v>750</v>
      </c>
      <c r="J1201" s="4">
        <f>1000000/H1201/I1201</f>
        <v>164.6090534979424</v>
      </c>
      <c r="K1201" s="4"/>
      <c r="L1201" s="7"/>
      <c r="M1201" s="7"/>
      <c r="N1201" s="7"/>
      <c r="O1201" s="7"/>
      <c r="P1201" s="7"/>
      <c r="Q1201" s="7"/>
      <c r="R1201" s="7"/>
      <c r="S1201" s="7"/>
      <c r="T1201" s="7"/>
      <c r="U1201" s="4"/>
      <c r="V1201" s="7"/>
      <c r="W1201" s="7"/>
      <c r="X1201" s="7"/>
      <c r="Y1201" s="7"/>
      <c r="Z1201" s="7"/>
      <c r="AA1201" s="7"/>
      <c r="AB1201" s="4"/>
      <c r="AC1201" s="7"/>
      <c r="AD1201" s="7"/>
      <c r="AE1201" s="7"/>
      <c r="AF1201" s="7"/>
      <c r="AG1201" s="7"/>
      <c r="AH1201" s="7"/>
      <c r="AI1201" s="8"/>
      <c r="AJ1201" s="7"/>
      <c r="AK1201" s="7"/>
      <c r="AL1201" s="7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7"/>
      <c r="BB1201" s="4"/>
      <c r="BC1201" s="4"/>
      <c r="BD1201" s="4"/>
      <c r="BE1201" s="7"/>
      <c r="BF1201" s="7"/>
      <c r="BG1201" s="6"/>
      <c r="BH1201" s="4"/>
      <c r="BI1201" s="4"/>
      <c r="BJ1201" s="4"/>
      <c r="BK1201" s="4"/>
      <c r="BL1201" s="6"/>
      <c r="BM1201" s="6"/>
      <c r="BN1201" s="6"/>
      <c r="BO1201" s="6"/>
      <c r="BP1201" s="6"/>
      <c r="BQ1201" s="6"/>
      <c r="BR1201" s="6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>
        <v>45.089999709209337</v>
      </c>
      <c r="CC1201" s="7">
        <v>4.1657738095238095</v>
      </c>
      <c r="CD1201" s="4"/>
      <c r="CE1201" s="4"/>
      <c r="CF1201" s="7"/>
      <c r="CG1201" s="4"/>
      <c r="CH1201" s="4"/>
      <c r="CI1201" s="4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</row>
    <row r="1202" spans="1:158" x14ac:dyDescent="0.25">
      <c r="A1202" t="s">
        <v>106</v>
      </c>
      <c r="C1202" s="5">
        <v>40324</v>
      </c>
      <c r="D1202" s="4"/>
      <c r="E1202" s="5"/>
      <c r="F1202" s="4">
        <v>139</v>
      </c>
      <c r="G1202" t="s">
        <v>78</v>
      </c>
      <c r="H1202" s="6">
        <v>8.1</v>
      </c>
      <c r="I1202">
        <v>750</v>
      </c>
      <c r="J1202" s="4">
        <f>1000000/H1202/I1202</f>
        <v>164.6090534979424</v>
      </c>
      <c r="K1202" s="4"/>
      <c r="L1202" s="7"/>
      <c r="M1202" s="7"/>
      <c r="N1202" s="7"/>
      <c r="O1202" s="7"/>
      <c r="P1202" s="7"/>
      <c r="Q1202" s="7"/>
      <c r="R1202" s="7"/>
      <c r="S1202" s="7"/>
      <c r="T1202" s="7"/>
      <c r="U1202" s="4">
        <v>376.26144220465869</v>
      </c>
      <c r="V1202" s="7"/>
      <c r="W1202" s="7"/>
      <c r="X1202" s="7"/>
      <c r="Y1202" s="7"/>
      <c r="Z1202" s="7"/>
      <c r="AA1202" s="7"/>
      <c r="AB1202" s="4">
        <v>194.37615304971743</v>
      </c>
      <c r="AC1202" s="7">
        <v>2.6040580610230029</v>
      </c>
      <c r="AD1202" s="7"/>
      <c r="AE1202" s="7"/>
      <c r="AF1202" s="7"/>
      <c r="AG1202" s="7"/>
      <c r="AH1202" s="7"/>
      <c r="AI1202" s="8">
        <f>AC1202/AB1202</f>
        <v>1.339700379993084E-2</v>
      </c>
      <c r="AJ1202" s="7"/>
      <c r="AK1202" s="7"/>
      <c r="AL1202" s="7"/>
      <c r="AM1202" s="4">
        <v>0</v>
      </c>
      <c r="AN1202" s="4"/>
      <c r="AO1202" s="4"/>
      <c r="AP1202" s="4"/>
      <c r="AQ1202" s="4">
        <v>245.11981438936613</v>
      </c>
      <c r="AR1202" s="4"/>
      <c r="AS1202" s="4"/>
      <c r="AT1202" s="4"/>
      <c r="AU1202" s="4"/>
      <c r="AV1202" s="4"/>
      <c r="AW1202" s="4"/>
      <c r="AX1202" s="4">
        <v>11.113215556698036</v>
      </c>
      <c r="AY1202" s="4">
        <v>404.67078288374967</v>
      </c>
      <c r="AZ1202" s="4">
        <v>660.90381282981377</v>
      </c>
      <c r="BA1202" s="7"/>
      <c r="BB1202" s="4"/>
      <c r="BC1202" s="4">
        <f>U1202+AB1202+AZ1202</f>
        <v>1231.5414080841899</v>
      </c>
      <c r="BD1202" s="4"/>
      <c r="BE1202" s="7">
        <f>AZ1202/BC1202</f>
        <v>0.53664765836654149</v>
      </c>
      <c r="BF1202" s="7"/>
      <c r="BG1202" s="6"/>
      <c r="BH1202" s="4"/>
      <c r="BI1202" s="4"/>
      <c r="BJ1202" s="4"/>
      <c r="BK1202" s="4"/>
      <c r="BL1202" s="6"/>
      <c r="BM1202" s="6"/>
      <c r="BN1202" s="6"/>
      <c r="BO1202" s="6"/>
      <c r="BP1202" s="7">
        <f>U1202/BC1202</f>
        <v>0.30552073989130291</v>
      </c>
      <c r="BQ1202" s="7">
        <f>AB1202/BC1202</f>
        <v>0.15783160174215563</v>
      </c>
      <c r="BR1202" s="7">
        <f>AZ1202/BC1202</f>
        <v>0.53664765836654149</v>
      </c>
      <c r="BS1202" s="4">
        <v>117.9716059696581</v>
      </c>
      <c r="BT1202" s="4">
        <v>0</v>
      </c>
      <c r="BU1202" s="4">
        <v>44.691970120802097</v>
      </c>
      <c r="BV1202" s="4">
        <v>70.164773726733117</v>
      </c>
      <c r="BW1202" s="4"/>
      <c r="BX1202" s="4"/>
      <c r="BY1202" s="4"/>
      <c r="BZ1202" s="4"/>
      <c r="CA1202" s="4">
        <v>3.1148621221228865</v>
      </c>
      <c r="CB1202" s="4"/>
      <c r="CC1202" s="7"/>
      <c r="CD1202" s="4"/>
      <c r="CE1202" s="4"/>
      <c r="CF1202" s="7"/>
      <c r="CG1202" s="4"/>
      <c r="CH1202" s="4"/>
      <c r="CI1202" s="4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</row>
    <row r="1203" spans="1:158" x14ac:dyDescent="0.25">
      <c r="A1203" t="s">
        <v>106</v>
      </c>
      <c r="C1203" s="5">
        <v>40334</v>
      </c>
      <c r="D1203" s="4">
        <v>8</v>
      </c>
      <c r="E1203" s="5" t="s">
        <v>165</v>
      </c>
      <c r="F1203" s="4">
        <v>149</v>
      </c>
      <c r="G1203" t="s">
        <v>78</v>
      </c>
      <c r="H1203" s="6">
        <v>8.1</v>
      </c>
      <c r="I1203">
        <v>750</v>
      </c>
      <c r="J1203" s="4">
        <f>1000000/H1203/I1203</f>
        <v>164.6090534979424</v>
      </c>
      <c r="K1203" s="4"/>
      <c r="L1203" s="7"/>
      <c r="M1203" s="7"/>
      <c r="N1203" s="7"/>
      <c r="O1203" s="7"/>
      <c r="P1203" s="7"/>
      <c r="Q1203" s="7"/>
      <c r="R1203" s="7"/>
      <c r="S1203" s="7"/>
      <c r="T1203" s="7"/>
      <c r="U1203" s="4"/>
      <c r="V1203" s="7"/>
      <c r="W1203" s="7"/>
      <c r="X1203" s="7"/>
      <c r="Y1203" s="7"/>
      <c r="Z1203" s="7"/>
      <c r="AA1203" s="7"/>
      <c r="AB1203" s="4"/>
      <c r="AC1203" s="7"/>
      <c r="AD1203" s="7"/>
      <c r="AE1203" s="7"/>
      <c r="AF1203" s="7"/>
      <c r="AG1203" s="7"/>
      <c r="AH1203" s="7"/>
      <c r="AI1203" s="8"/>
      <c r="AJ1203" s="7"/>
      <c r="AK1203" s="7"/>
      <c r="AL1203" s="7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7"/>
      <c r="BB1203" s="4"/>
      <c r="BC1203" s="4"/>
      <c r="BD1203" s="4"/>
      <c r="BE1203" s="7"/>
      <c r="BF1203" s="7"/>
      <c r="BG1203" s="6"/>
      <c r="BH1203" s="4"/>
      <c r="BI1203" s="4"/>
      <c r="BJ1203" s="4"/>
      <c r="BK1203" s="4"/>
      <c r="BL1203" s="6"/>
      <c r="BM1203" s="6"/>
      <c r="BN1203" s="6"/>
      <c r="BO1203" s="6"/>
      <c r="BP1203" s="6"/>
      <c r="BQ1203" s="6"/>
      <c r="BR1203" s="6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7"/>
      <c r="CD1203" s="4"/>
      <c r="CE1203" s="4"/>
      <c r="CF1203" s="7"/>
      <c r="CG1203" s="4"/>
      <c r="CH1203" s="4"/>
      <c r="CI1203" s="4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</row>
    <row r="1204" spans="1:158" x14ac:dyDescent="0.25">
      <c r="A1204" t="s">
        <v>106</v>
      </c>
      <c r="C1204" s="5">
        <v>40357</v>
      </c>
      <c r="D1204" s="4">
        <v>9</v>
      </c>
      <c r="E1204" s="5" t="s">
        <v>70</v>
      </c>
      <c r="F1204" s="4">
        <v>172</v>
      </c>
      <c r="G1204" t="s">
        <v>78</v>
      </c>
      <c r="H1204" s="6">
        <v>8.1</v>
      </c>
      <c r="I1204">
        <v>750</v>
      </c>
      <c r="J1204" s="4">
        <f>1000000/H1204/I1204</f>
        <v>164.6090534979424</v>
      </c>
      <c r="K1204" s="4"/>
      <c r="L1204" s="7"/>
      <c r="M1204" s="7"/>
      <c r="N1204" s="7"/>
      <c r="O1204" s="7"/>
      <c r="P1204" s="7"/>
      <c r="Q1204" s="7"/>
      <c r="R1204" s="7"/>
      <c r="S1204" s="7"/>
      <c r="T1204" s="7"/>
      <c r="U1204" s="4"/>
      <c r="V1204" s="7"/>
      <c r="W1204" s="7"/>
      <c r="X1204" s="7"/>
      <c r="Y1204" s="7"/>
      <c r="Z1204" s="7"/>
      <c r="AA1204" s="7"/>
      <c r="AB1204" s="4"/>
      <c r="AC1204" s="7"/>
      <c r="AD1204" s="7"/>
      <c r="AE1204" s="7"/>
      <c r="AF1204" s="7"/>
      <c r="AG1204" s="7"/>
      <c r="AH1204" s="7"/>
      <c r="AI1204" s="8"/>
      <c r="AJ1204" s="7"/>
      <c r="AK1204" s="7"/>
      <c r="AL1204" s="7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>
        <v>474.43258333333335</v>
      </c>
      <c r="AZ1204" s="4"/>
      <c r="BA1204" s="7"/>
      <c r="BB1204" s="4"/>
      <c r="BC1204" s="4"/>
      <c r="BD1204" s="4"/>
      <c r="BE1204" s="7"/>
      <c r="BF1204" s="4">
        <f>BH1204*(1/(BG1204/100))</f>
        <v>474.43258333333335</v>
      </c>
      <c r="BG1204" s="6">
        <v>41.112732595419949</v>
      </c>
      <c r="BH1204" s="4">
        <v>195.05219933137624</v>
      </c>
      <c r="BI1204" s="4">
        <f>BF1204-BH1204</f>
        <v>279.38038400195711</v>
      </c>
      <c r="BJ1204" s="4"/>
      <c r="BK1204" s="4"/>
      <c r="BL1204" s="6">
        <v>8.5926079000606279</v>
      </c>
      <c r="BM1204" s="6"/>
      <c r="BN1204" s="6"/>
      <c r="BO1204" s="6"/>
      <c r="BP1204" s="6"/>
      <c r="BQ1204" s="6"/>
      <c r="BR1204" s="6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>
        <v>100</v>
      </c>
      <c r="CC1204" s="7">
        <v>4.8099317660205747</v>
      </c>
      <c r="CD1204" s="4"/>
      <c r="CE1204" s="4"/>
      <c r="CF1204" s="7"/>
      <c r="CG1204" s="4"/>
      <c r="CH1204" s="4"/>
      <c r="CI1204" s="4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</row>
    <row r="1205" spans="1:158" x14ac:dyDescent="0.25">
      <c r="A1205" t="s">
        <v>113</v>
      </c>
      <c r="C1205" s="5">
        <v>40185</v>
      </c>
      <c r="D1205" s="4">
        <v>1</v>
      </c>
      <c r="E1205" s="5" t="s">
        <v>167</v>
      </c>
      <c r="F1205" s="4">
        <v>0</v>
      </c>
      <c r="G1205" t="s">
        <v>79</v>
      </c>
      <c r="H1205" s="6">
        <v>8.1</v>
      </c>
      <c r="I1205">
        <v>750</v>
      </c>
      <c r="J1205" s="4">
        <f>1000000/H1205/I1205</f>
        <v>164.6090534979424</v>
      </c>
      <c r="K1205" s="4"/>
      <c r="L1205" s="7"/>
      <c r="M1205" s="7"/>
      <c r="N1205" s="7"/>
      <c r="O1205" s="7"/>
      <c r="P1205" s="7"/>
      <c r="Q1205" s="7"/>
      <c r="R1205" s="7"/>
      <c r="S1205" s="7"/>
      <c r="T1205" s="7"/>
      <c r="U1205" s="4"/>
      <c r="V1205" s="7"/>
      <c r="W1205" s="7"/>
      <c r="X1205" s="7"/>
      <c r="Y1205" s="7"/>
      <c r="Z1205" s="7"/>
      <c r="AA1205" s="7"/>
      <c r="AB1205" s="4"/>
      <c r="AC1205" s="7"/>
      <c r="AD1205" s="7"/>
      <c r="AE1205" s="7"/>
      <c r="AF1205" s="7"/>
      <c r="AG1205" s="7"/>
      <c r="AH1205" s="7"/>
      <c r="AI1205" s="8"/>
      <c r="AJ1205" s="7"/>
      <c r="AK1205" s="7"/>
      <c r="AL1205" s="7"/>
      <c r="AM1205" s="4">
        <v>0</v>
      </c>
      <c r="AN1205" s="4"/>
      <c r="AO1205" s="4"/>
      <c r="AP1205" s="4"/>
      <c r="AQ1205" s="4">
        <v>0</v>
      </c>
      <c r="AR1205" s="4"/>
      <c r="AS1205" s="4"/>
      <c r="AT1205" s="4"/>
      <c r="AU1205" s="4"/>
      <c r="AV1205" s="4"/>
      <c r="AW1205" s="4"/>
      <c r="AX1205" s="4">
        <v>0</v>
      </c>
      <c r="AY1205" s="4">
        <v>0</v>
      </c>
      <c r="AZ1205" s="4"/>
      <c r="BA1205" s="7"/>
      <c r="BB1205" s="4"/>
      <c r="BC1205" s="4"/>
      <c r="BD1205" s="4"/>
      <c r="BE1205" s="7"/>
      <c r="BF1205" s="7"/>
      <c r="BG1205" s="6"/>
      <c r="BH1205" s="4"/>
      <c r="BI1205" s="4"/>
      <c r="BJ1205" s="4"/>
      <c r="BK1205" s="4"/>
      <c r="BL1205" s="6"/>
      <c r="BM1205" s="6"/>
      <c r="BN1205" s="6"/>
      <c r="BO1205" s="6"/>
      <c r="BP1205" s="6"/>
      <c r="BQ1205" s="6"/>
      <c r="BR1205" s="6"/>
      <c r="BS1205" s="4">
        <v>0</v>
      </c>
      <c r="BT1205" s="4">
        <v>0</v>
      </c>
      <c r="BU1205" s="4">
        <v>0</v>
      </c>
      <c r="BV1205" s="4">
        <v>0</v>
      </c>
      <c r="BW1205" s="4"/>
      <c r="BX1205" s="4"/>
      <c r="BY1205" s="4"/>
      <c r="BZ1205" s="4"/>
      <c r="CA1205" s="4">
        <v>0</v>
      </c>
      <c r="CB1205" s="4"/>
      <c r="CC1205" s="7"/>
      <c r="CD1205" s="4"/>
      <c r="CE1205" s="4"/>
      <c r="CF1205" s="7"/>
      <c r="CG1205" s="4"/>
      <c r="CH1205" s="4"/>
      <c r="CI1205" s="4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</row>
    <row r="1206" spans="1:158" x14ac:dyDescent="0.25">
      <c r="A1206" t="s">
        <v>113</v>
      </c>
      <c r="C1206" s="5">
        <v>40210</v>
      </c>
      <c r="D1206" s="4"/>
      <c r="E1206" s="5"/>
      <c r="F1206" s="4">
        <v>25</v>
      </c>
      <c r="G1206" t="s">
        <v>79</v>
      </c>
      <c r="H1206" s="6">
        <v>8.1</v>
      </c>
      <c r="I1206">
        <v>750</v>
      </c>
      <c r="J1206" s="4">
        <f>1000000/H1206/I1206</f>
        <v>164.6090534979424</v>
      </c>
      <c r="K1206" s="4"/>
      <c r="L1206" s="7"/>
      <c r="M1206" s="6">
        <v>7.55</v>
      </c>
      <c r="N1206" s="6"/>
      <c r="O1206" s="6"/>
      <c r="P1206" s="7"/>
      <c r="Q1206" s="7"/>
      <c r="R1206" s="7"/>
      <c r="S1206" s="7"/>
      <c r="T1206" s="7"/>
      <c r="U1206" s="4"/>
      <c r="V1206" s="7"/>
      <c r="W1206" s="7"/>
      <c r="X1206" s="7"/>
      <c r="Y1206" s="7"/>
      <c r="Z1206" s="7"/>
      <c r="AA1206" s="7"/>
      <c r="AB1206" s="4"/>
      <c r="AC1206" s="7"/>
      <c r="AD1206" s="7"/>
      <c r="AE1206" s="7"/>
      <c r="AF1206" s="7"/>
      <c r="AG1206" s="7"/>
      <c r="AH1206" s="7"/>
      <c r="AI1206" s="8"/>
      <c r="AJ1206" s="7"/>
      <c r="AK1206" s="7"/>
      <c r="AL1206" s="7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7"/>
      <c r="BB1206" s="4"/>
      <c r="BC1206" s="4"/>
      <c r="BD1206" s="4"/>
      <c r="BE1206" s="7"/>
      <c r="BF1206" s="7"/>
      <c r="BG1206" s="6"/>
      <c r="BH1206" s="4"/>
      <c r="BI1206" s="4"/>
      <c r="BJ1206" s="4"/>
      <c r="BK1206" s="4"/>
      <c r="BL1206" s="6"/>
      <c r="BM1206" s="6"/>
      <c r="BN1206" s="6"/>
      <c r="BO1206" s="6"/>
      <c r="BP1206" s="6"/>
      <c r="BQ1206" s="6"/>
      <c r="BR1206" s="6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7"/>
      <c r="CD1206" s="4"/>
      <c r="CE1206" s="4"/>
      <c r="CF1206" s="7"/>
      <c r="CG1206" s="4"/>
      <c r="CH1206" s="4"/>
      <c r="CI1206" s="4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</row>
    <row r="1207" spans="1:158" x14ac:dyDescent="0.25">
      <c r="A1207" t="s">
        <v>113</v>
      </c>
      <c r="C1207" s="5">
        <v>40211</v>
      </c>
      <c r="D1207" s="4"/>
      <c r="E1207" s="5"/>
      <c r="F1207" s="4">
        <v>26</v>
      </c>
      <c r="G1207" t="s">
        <v>79</v>
      </c>
      <c r="H1207" s="6">
        <v>8.1</v>
      </c>
      <c r="I1207">
        <v>750</v>
      </c>
      <c r="J1207" s="4">
        <f>1000000/H1207/I1207</f>
        <v>164.6090534979424</v>
      </c>
      <c r="K1207" s="4"/>
      <c r="L1207" s="7"/>
      <c r="M1207" s="7"/>
      <c r="N1207" s="7"/>
      <c r="O1207" s="7"/>
      <c r="P1207" s="7"/>
      <c r="Q1207" s="7"/>
      <c r="R1207" s="7"/>
      <c r="S1207" s="7"/>
      <c r="T1207" s="7"/>
      <c r="U1207" s="4"/>
      <c r="V1207" s="7"/>
      <c r="W1207" s="7"/>
      <c r="X1207" s="7"/>
      <c r="Y1207" s="7"/>
      <c r="Z1207" s="7"/>
      <c r="AA1207" s="7"/>
      <c r="AB1207" s="4"/>
      <c r="AC1207" s="7">
        <v>0.21693437500000001</v>
      </c>
      <c r="AD1207" s="7"/>
      <c r="AE1207" s="7"/>
      <c r="AF1207" s="7"/>
      <c r="AG1207" s="7"/>
      <c r="AH1207" s="7"/>
      <c r="AI1207" s="8"/>
      <c r="AJ1207" s="7"/>
      <c r="AK1207" s="7"/>
      <c r="AL1207" s="7"/>
      <c r="AM1207" s="4">
        <v>0</v>
      </c>
      <c r="AN1207" s="4"/>
      <c r="AO1207" s="4"/>
      <c r="AP1207" s="4"/>
      <c r="AQ1207" s="4">
        <v>0</v>
      </c>
      <c r="AR1207" s="4"/>
      <c r="AS1207" s="4"/>
      <c r="AT1207" s="4"/>
      <c r="AU1207" s="4"/>
      <c r="AV1207" s="4"/>
      <c r="AW1207" s="4"/>
      <c r="AX1207" s="4">
        <v>0</v>
      </c>
      <c r="AY1207" s="4">
        <v>0</v>
      </c>
      <c r="AZ1207" s="4"/>
      <c r="BA1207" s="7"/>
      <c r="BB1207" s="4"/>
      <c r="BC1207" s="4"/>
      <c r="BD1207" s="4"/>
      <c r="BE1207" s="7"/>
      <c r="BF1207" s="7"/>
      <c r="BG1207" s="6"/>
      <c r="BH1207" s="4"/>
      <c r="BI1207" s="4"/>
      <c r="BJ1207" s="4"/>
      <c r="BK1207" s="4"/>
      <c r="BL1207" s="6"/>
      <c r="BM1207" s="6"/>
      <c r="BN1207" s="6"/>
      <c r="BO1207" s="6"/>
      <c r="BP1207" s="6"/>
      <c r="BQ1207" s="6"/>
      <c r="BR1207" s="6"/>
      <c r="BS1207" s="4">
        <v>0</v>
      </c>
      <c r="BT1207" s="4">
        <v>0</v>
      </c>
      <c r="BU1207" s="4">
        <v>0</v>
      </c>
      <c r="BV1207" s="4">
        <v>0</v>
      </c>
      <c r="BW1207" s="4"/>
      <c r="BX1207" s="4"/>
      <c r="BY1207" s="4"/>
      <c r="BZ1207" s="4"/>
      <c r="CA1207" s="4">
        <v>0</v>
      </c>
      <c r="CB1207" s="4"/>
      <c r="CC1207" s="7"/>
      <c r="CD1207" s="4"/>
      <c r="CE1207" s="4"/>
      <c r="CF1207" s="7"/>
      <c r="CG1207" s="4"/>
      <c r="CH1207" s="4"/>
      <c r="CI1207" s="4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</row>
    <row r="1208" spans="1:158" x14ac:dyDescent="0.25">
      <c r="A1208" t="s">
        <v>113</v>
      </c>
      <c r="C1208" s="5">
        <v>40212</v>
      </c>
      <c r="D1208" s="4">
        <v>4</v>
      </c>
      <c r="E1208" t="s">
        <v>168</v>
      </c>
      <c r="F1208" s="4">
        <v>27</v>
      </c>
      <c r="G1208" t="s">
        <v>79</v>
      </c>
      <c r="H1208" s="6">
        <v>8.1</v>
      </c>
      <c r="I1208">
        <v>750</v>
      </c>
      <c r="J1208" s="4">
        <f>1000000/H1208/I1208</f>
        <v>164.6090534979424</v>
      </c>
      <c r="K1208" s="4"/>
      <c r="L1208" s="7"/>
      <c r="M1208" s="7"/>
      <c r="N1208" s="7"/>
      <c r="O1208" s="7"/>
      <c r="P1208" s="7"/>
      <c r="Q1208" s="7"/>
      <c r="R1208" s="7"/>
      <c r="S1208" s="7"/>
      <c r="T1208" s="7"/>
      <c r="U1208" s="4"/>
      <c r="V1208" s="7"/>
      <c r="W1208" s="7"/>
      <c r="X1208" s="7"/>
      <c r="Y1208" s="7"/>
      <c r="Z1208" s="7"/>
      <c r="AA1208" s="7"/>
      <c r="AB1208" s="4"/>
      <c r="AC1208" s="7"/>
      <c r="AD1208" s="7"/>
      <c r="AE1208" s="7"/>
      <c r="AF1208" s="7"/>
      <c r="AG1208" s="7"/>
      <c r="AH1208" s="7"/>
      <c r="AI1208" s="8"/>
      <c r="AJ1208" s="7"/>
      <c r="AK1208" s="7"/>
      <c r="AL1208" s="7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7"/>
      <c r="BB1208" s="4"/>
      <c r="BC1208" s="4"/>
      <c r="BD1208" s="4"/>
      <c r="BE1208" s="7"/>
      <c r="BF1208" s="7"/>
      <c r="BG1208" s="6"/>
      <c r="BH1208" s="4"/>
      <c r="BI1208" s="4"/>
      <c r="BJ1208" s="4"/>
      <c r="BK1208" s="4"/>
      <c r="BL1208" s="6"/>
      <c r="BM1208" s="6"/>
      <c r="BN1208" s="6"/>
      <c r="BO1208" s="6"/>
      <c r="BP1208" s="6"/>
      <c r="BQ1208" s="6"/>
      <c r="BR1208" s="6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7"/>
      <c r="CD1208" s="4"/>
      <c r="CE1208" s="4"/>
      <c r="CF1208" s="7"/>
      <c r="CG1208" s="4"/>
      <c r="CH1208" s="4"/>
      <c r="CI1208" s="4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</row>
    <row r="1209" spans="1:158" x14ac:dyDescent="0.25">
      <c r="A1209" t="s">
        <v>113</v>
      </c>
      <c r="C1209" s="5">
        <v>40217</v>
      </c>
      <c r="D1209" s="4"/>
      <c r="E1209" s="5"/>
      <c r="F1209" s="4">
        <v>32</v>
      </c>
      <c r="G1209" t="s">
        <v>79</v>
      </c>
      <c r="H1209" s="6">
        <v>8.1</v>
      </c>
      <c r="I1209">
        <v>750</v>
      </c>
      <c r="J1209" s="4">
        <f>1000000/H1209/I1209</f>
        <v>164.6090534979424</v>
      </c>
      <c r="K1209" s="4"/>
      <c r="L1209" s="7"/>
      <c r="M1209" s="6">
        <v>9.5</v>
      </c>
      <c r="N1209" s="6"/>
      <c r="O1209" s="6"/>
      <c r="P1209" s="7"/>
      <c r="Q1209" s="7"/>
      <c r="R1209" s="7"/>
      <c r="S1209" s="7"/>
      <c r="T1209" s="7"/>
      <c r="U1209" s="4"/>
      <c r="V1209" s="7"/>
      <c r="W1209" s="7"/>
      <c r="X1209" s="7"/>
      <c r="Y1209" s="7"/>
      <c r="Z1209" s="7"/>
      <c r="AA1209" s="7"/>
      <c r="AB1209" s="4"/>
      <c r="AC1209" s="7"/>
      <c r="AD1209" s="7"/>
      <c r="AE1209" s="7"/>
      <c r="AF1209" s="7"/>
      <c r="AG1209" s="7"/>
      <c r="AH1209" s="7"/>
      <c r="AI1209" s="8"/>
      <c r="AJ1209" s="7"/>
      <c r="AK1209" s="7"/>
      <c r="AL1209" s="7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7"/>
      <c r="BB1209" s="4"/>
      <c r="BC1209" s="4"/>
      <c r="BD1209" s="4"/>
      <c r="BE1209" s="7"/>
      <c r="BF1209" s="7"/>
      <c r="BG1209" s="6"/>
      <c r="BH1209" s="4"/>
      <c r="BI1209" s="4"/>
      <c r="BJ1209" s="4"/>
      <c r="BK1209" s="4"/>
      <c r="BL1209" s="6"/>
      <c r="BM1209" s="6"/>
      <c r="BN1209" s="6"/>
      <c r="BO1209" s="6"/>
      <c r="BP1209" s="6"/>
      <c r="BQ1209" s="6"/>
      <c r="BR1209" s="6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7"/>
      <c r="CD1209" s="4"/>
      <c r="CE1209" s="4"/>
      <c r="CF1209" s="7"/>
      <c r="CG1209" s="4"/>
      <c r="CH1209" s="4"/>
      <c r="CI1209" s="4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</row>
    <row r="1210" spans="1:158" x14ac:dyDescent="0.25">
      <c r="A1210" t="s">
        <v>113</v>
      </c>
      <c r="C1210" s="5">
        <v>40225</v>
      </c>
      <c r="D1210" s="4"/>
      <c r="E1210" s="5"/>
      <c r="F1210" s="4">
        <v>40</v>
      </c>
      <c r="G1210" t="s">
        <v>79</v>
      </c>
      <c r="H1210" s="6">
        <v>8.1</v>
      </c>
      <c r="I1210">
        <v>750</v>
      </c>
      <c r="J1210" s="4">
        <f>1000000/H1210/I1210</f>
        <v>164.6090534979424</v>
      </c>
      <c r="K1210" s="4"/>
      <c r="L1210" s="7"/>
      <c r="M1210" s="6">
        <v>12.45</v>
      </c>
      <c r="N1210" s="6"/>
      <c r="O1210" s="6"/>
      <c r="P1210" s="7"/>
      <c r="Q1210" s="7"/>
      <c r="R1210" s="7"/>
      <c r="S1210" s="7"/>
      <c r="T1210" s="7"/>
      <c r="U1210" s="4"/>
      <c r="V1210" s="7"/>
      <c r="W1210" s="7"/>
      <c r="X1210" s="7"/>
      <c r="Y1210" s="7"/>
      <c r="Z1210" s="7"/>
      <c r="AA1210" s="7"/>
      <c r="AB1210" s="4"/>
      <c r="AC1210" s="7"/>
      <c r="AD1210" s="7"/>
      <c r="AE1210" s="7"/>
      <c r="AF1210" s="7"/>
      <c r="AG1210" s="7"/>
      <c r="AH1210" s="7"/>
      <c r="AI1210" s="8"/>
      <c r="AJ1210" s="7"/>
      <c r="AK1210" s="7"/>
      <c r="AL1210" s="7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7"/>
      <c r="BB1210" s="4"/>
      <c r="BC1210" s="4"/>
      <c r="BD1210" s="4"/>
      <c r="BE1210" s="7"/>
      <c r="BF1210" s="7"/>
      <c r="BG1210" s="6"/>
      <c r="BH1210" s="4"/>
      <c r="BI1210" s="4"/>
      <c r="BJ1210" s="4"/>
      <c r="BK1210" s="4"/>
      <c r="BL1210" s="6"/>
      <c r="BM1210" s="6"/>
      <c r="BN1210" s="6"/>
      <c r="BO1210" s="6"/>
      <c r="BP1210" s="6"/>
      <c r="BQ1210" s="6"/>
      <c r="BR1210" s="6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7"/>
      <c r="CD1210" s="4"/>
      <c r="CE1210" s="4"/>
      <c r="CF1210" s="7"/>
      <c r="CG1210" s="4"/>
      <c r="CH1210" s="4"/>
      <c r="CI1210" s="4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</row>
    <row r="1211" spans="1:158" x14ac:dyDescent="0.25">
      <c r="A1211" t="s">
        <v>113</v>
      </c>
      <c r="C1211" s="5">
        <v>40227</v>
      </c>
      <c r="D1211" s="4"/>
      <c r="E1211" s="5"/>
      <c r="F1211" s="4">
        <v>42</v>
      </c>
      <c r="G1211" t="s">
        <v>79</v>
      </c>
      <c r="H1211" s="6">
        <v>8.1</v>
      </c>
      <c r="I1211">
        <v>750</v>
      </c>
      <c r="J1211" s="4">
        <f>1000000/H1211/I1211</f>
        <v>164.6090534979424</v>
      </c>
      <c r="K1211" s="4"/>
      <c r="L1211" s="7"/>
      <c r="M1211" s="7"/>
      <c r="N1211" s="7"/>
      <c r="O1211" s="7"/>
      <c r="P1211" s="7"/>
      <c r="Q1211" s="7"/>
      <c r="R1211" s="7"/>
      <c r="S1211" s="7"/>
      <c r="T1211" s="7"/>
      <c r="U1211" s="4">
        <v>60.771052993009107</v>
      </c>
      <c r="V1211" s="7"/>
      <c r="W1211" s="7"/>
      <c r="X1211" s="7"/>
      <c r="Y1211" s="7"/>
      <c r="Z1211" s="7"/>
      <c r="AA1211" s="7"/>
      <c r="AB1211" s="4">
        <v>62.699930506458614</v>
      </c>
      <c r="AC1211" s="7">
        <v>1.7233965304565813</v>
      </c>
      <c r="AD1211" s="7"/>
      <c r="AE1211" s="7"/>
      <c r="AF1211" s="7"/>
      <c r="AG1211" s="7"/>
      <c r="AH1211" s="7"/>
      <c r="AI1211" s="8">
        <f>AC1211/AB1211</f>
        <v>2.7486418510129881E-2</v>
      </c>
      <c r="AJ1211" s="7"/>
      <c r="AK1211" s="7"/>
      <c r="AL1211" s="7"/>
      <c r="AM1211" s="4">
        <v>6.2575443576427245</v>
      </c>
      <c r="AN1211" s="4"/>
      <c r="AO1211" s="4"/>
      <c r="AP1211" s="4"/>
      <c r="AQ1211" s="4">
        <v>0</v>
      </c>
      <c r="AR1211" s="4"/>
      <c r="AS1211" s="4"/>
      <c r="AT1211" s="4"/>
      <c r="AU1211" s="4"/>
      <c r="AV1211" s="4"/>
      <c r="AW1211" s="4"/>
      <c r="AX1211" s="4">
        <v>0</v>
      </c>
      <c r="AY1211" s="4">
        <v>0</v>
      </c>
      <c r="AZ1211" s="4">
        <v>6.2575443576427245</v>
      </c>
      <c r="BA1211" s="7"/>
      <c r="BB1211" s="4"/>
      <c r="BC1211" s="4">
        <f>U1211+AB1211+AZ1211</f>
        <v>129.72852785711044</v>
      </c>
      <c r="BD1211" s="4"/>
      <c r="BE1211" s="7">
        <f>AZ1211/BC1211</f>
        <v>4.8235684633183389E-2</v>
      </c>
      <c r="BF1211" s="7"/>
      <c r="BG1211" s="6"/>
      <c r="BH1211" s="4"/>
      <c r="BI1211" s="4"/>
      <c r="BJ1211" s="4"/>
      <c r="BK1211" s="4"/>
      <c r="BL1211" s="6"/>
      <c r="BM1211" s="6"/>
      <c r="BN1211" s="6"/>
      <c r="BO1211" s="6"/>
      <c r="BP1211" s="7">
        <f>U1211/BC1211</f>
        <v>0.46844787339254645</v>
      </c>
      <c r="BQ1211" s="7">
        <f>AB1211/BC1211</f>
        <v>0.48331644197427021</v>
      </c>
      <c r="BR1211" s="7">
        <f>AZ1211/BC1211</f>
        <v>4.8235684633183389E-2</v>
      </c>
      <c r="BS1211" s="4">
        <v>127.72884539288839</v>
      </c>
      <c r="BT1211" s="4">
        <v>127.72884539288839</v>
      </c>
      <c r="BU1211" s="4">
        <v>0</v>
      </c>
      <c r="BV1211" s="4">
        <v>0</v>
      </c>
      <c r="BW1211" s="4"/>
      <c r="BX1211" s="4"/>
      <c r="BY1211" s="4"/>
      <c r="BZ1211" s="4"/>
      <c r="CA1211" s="4">
        <v>0</v>
      </c>
      <c r="CB1211" s="4"/>
      <c r="CC1211" s="7"/>
      <c r="CD1211" s="4"/>
      <c r="CE1211" s="4"/>
      <c r="CF1211" s="7"/>
      <c r="CG1211" s="4"/>
      <c r="CH1211" s="4"/>
      <c r="CI1211" s="4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</row>
    <row r="1212" spans="1:158" x14ac:dyDescent="0.25">
      <c r="A1212" t="s">
        <v>113</v>
      </c>
      <c r="C1212" s="5">
        <v>40231</v>
      </c>
      <c r="D1212" s="4"/>
      <c r="E1212" s="5"/>
      <c r="F1212" s="4">
        <v>46</v>
      </c>
      <c r="G1212" t="s">
        <v>79</v>
      </c>
      <c r="H1212" s="6">
        <v>8.1</v>
      </c>
      <c r="I1212">
        <v>750</v>
      </c>
      <c r="J1212" s="4">
        <f>1000000/H1212/I1212</f>
        <v>164.6090534979424</v>
      </c>
      <c r="K1212" s="4"/>
      <c r="L1212" s="7"/>
      <c r="M1212" s="6">
        <v>15.2</v>
      </c>
      <c r="N1212" s="6"/>
      <c r="O1212" s="6"/>
      <c r="P1212" s="7"/>
      <c r="Q1212" s="7"/>
      <c r="R1212" s="7"/>
      <c r="S1212" s="7"/>
      <c r="T1212" s="7"/>
      <c r="U1212" s="4"/>
      <c r="V1212" s="7"/>
      <c r="W1212" s="7"/>
      <c r="X1212" s="7"/>
      <c r="Y1212" s="7"/>
      <c r="Z1212" s="7"/>
      <c r="AA1212" s="7"/>
      <c r="AB1212" s="4"/>
      <c r="AC1212" s="7"/>
      <c r="AD1212" s="7"/>
      <c r="AE1212" s="7"/>
      <c r="AF1212" s="7"/>
      <c r="AG1212" s="7"/>
      <c r="AH1212" s="7"/>
      <c r="AI1212" s="8"/>
      <c r="AJ1212" s="7"/>
      <c r="AK1212" s="7"/>
      <c r="AL1212" s="7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7"/>
      <c r="BB1212" s="4"/>
      <c r="BC1212" s="4"/>
      <c r="BD1212" s="4"/>
      <c r="BE1212" s="7"/>
      <c r="BF1212" s="7"/>
      <c r="BG1212" s="6"/>
      <c r="BH1212" s="4"/>
      <c r="BI1212" s="4"/>
      <c r="BJ1212" s="4"/>
      <c r="BK1212" s="4"/>
      <c r="BL1212" s="6"/>
      <c r="BM1212" s="6"/>
      <c r="BN1212" s="6"/>
      <c r="BO1212" s="6"/>
      <c r="BP1212" s="6"/>
      <c r="BQ1212" s="6"/>
      <c r="BR1212" s="6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7"/>
      <c r="CD1212" s="4"/>
      <c r="CE1212" s="4"/>
      <c r="CF1212" s="7"/>
      <c r="CG1212" s="4"/>
      <c r="CH1212" s="4"/>
      <c r="CI1212" s="4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</row>
    <row r="1213" spans="1:158" x14ac:dyDescent="0.25">
      <c r="A1213" t="s">
        <v>113</v>
      </c>
      <c r="C1213" s="5">
        <v>40233</v>
      </c>
      <c r="D1213" s="4"/>
      <c r="E1213" s="5"/>
      <c r="F1213" s="4">
        <v>48</v>
      </c>
      <c r="G1213" t="s">
        <v>79</v>
      </c>
      <c r="H1213" s="6">
        <v>8.1</v>
      </c>
      <c r="I1213">
        <v>750</v>
      </c>
      <c r="J1213" s="4">
        <f>1000000/H1213/I1213</f>
        <v>164.6090534979424</v>
      </c>
      <c r="K1213" s="4"/>
      <c r="L1213" s="7"/>
      <c r="M1213" s="7"/>
      <c r="N1213" s="7"/>
      <c r="O1213" s="7"/>
      <c r="P1213" s="7"/>
      <c r="Q1213" s="7"/>
      <c r="R1213" s="7"/>
      <c r="S1213" s="7"/>
      <c r="T1213" s="7"/>
      <c r="U1213" s="4">
        <v>181.16834756240087</v>
      </c>
      <c r="V1213" s="7"/>
      <c r="W1213" s="7"/>
      <c r="X1213" s="7"/>
      <c r="Y1213" s="7"/>
      <c r="Z1213" s="7"/>
      <c r="AA1213" s="7"/>
      <c r="AB1213" s="4">
        <v>158.28332767561926</v>
      </c>
      <c r="AC1213" s="7">
        <v>1.9326121094538393</v>
      </c>
      <c r="AD1213" s="7"/>
      <c r="AE1213" s="7"/>
      <c r="AF1213" s="7"/>
      <c r="AG1213" s="7"/>
      <c r="AH1213" s="7"/>
      <c r="AI1213" s="8">
        <f>AC1213/AB1213</f>
        <v>1.2209827388861019E-2</v>
      </c>
      <c r="AJ1213" s="7"/>
      <c r="AK1213" s="7"/>
      <c r="AL1213" s="7"/>
      <c r="AM1213" s="4">
        <v>17.174905809135016</v>
      </c>
      <c r="AN1213" s="4"/>
      <c r="AO1213" s="4"/>
      <c r="AP1213" s="4"/>
      <c r="AQ1213" s="4">
        <v>0.2925708821817577</v>
      </c>
      <c r="AR1213" s="4"/>
      <c r="AS1213" s="4"/>
      <c r="AT1213" s="4"/>
      <c r="AU1213" s="4"/>
      <c r="AV1213" s="4"/>
      <c r="AW1213" s="4"/>
      <c r="AX1213" s="4">
        <v>0</v>
      </c>
      <c r="AY1213" s="4">
        <v>0</v>
      </c>
      <c r="AZ1213" s="4">
        <v>17.467476691316772</v>
      </c>
      <c r="BA1213" s="7"/>
      <c r="BB1213" s="4"/>
      <c r="BC1213" s="4">
        <f>U1213+AB1213+AZ1213</f>
        <v>356.91915192933692</v>
      </c>
      <c r="BD1213" s="4"/>
      <c r="BE1213" s="7">
        <f>AZ1213/BC1213</f>
        <v>4.8939589251223464E-2</v>
      </c>
      <c r="BF1213" s="7"/>
      <c r="BG1213" s="6"/>
      <c r="BH1213" s="4"/>
      <c r="BI1213" s="4"/>
      <c r="BJ1213" s="4"/>
      <c r="BK1213" s="4"/>
      <c r="BL1213" s="6"/>
      <c r="BM1213" s="6"/>
      <c r="BN1213" s="6"/>
      <c r="BO1213" s="6"/>
      <c r="BP1213" s="7">
        <f>U1213/BC1213</f>
        <v>0.50758931422729792</v>
      </c>
      <c r="BQ1213" s="7">
        <f>AB1213/BC1213</f>
        <v>0.44347109652147859</v>
      </c>
      <c r="BR1213" s="7">
        <f>AZ1213/BC1213</f>
        <v>4.8939589251223464E-2</v>
      </c>
      <c r="BS1213" s="4">
        <v>203.04756161493773</v>
      </c>
      <c r="BT1213" s="4">
        <v>201.29213632184718</v>
      </c>
      <c r="BU1213" s="4">
        <v>1.7554252930905465</v>
      </c>
      <c r="BV1213" s="4">
        <v>0</v>
      </c>
      <c r="BW1213" s="4"/>
      <c r="BX1213" s="4"/>
      <c r="BY1213" s="4"/>
      <c r="BZ1213" s="4"/>
      <c r="CA1213" s="4">
        <v>0</v>
      </c>
      <c r="CB1213" s="4"/>
      <c r="CC1213" s="7"/>
      <c r="CD1213" s="4"/>
      <c r="CE1213" s="4"/>
      <c r="CF1213" s="7"/>
      <c r="CG1213" s="4"/>
      <c r="CH1213" s="4"/>
      <c r="CI1213" s="4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</row>
    <row r="1214" spans="1:158" x14ac:dyDescent="0.25">
      <c r="A1214" t="s">
        <v>113</v>
      </c>
      <c r="C1214" s="5">
        <v>40234</v>
      </c>
      <c r="D1214" s="4">
        <v>5</v>
      </c>
      <c r="E1214" t="s">
        <v>164</v>
      </c>
      <c r="F1214" s="4">
        <v>49</v>
      </c>
      <c r="G1214" t="s">
        <v>79</v>
      </c>
      <c r="H1214" s="6">
        <v>8.1</v>
      </c>
      <c r="I1214">
        <v>750</v>
      </c>
      <c r="J1214" s="4">
        <f>1000000/H1214/I1214</f>
        <v>164.6090534979424</v>
      </c>
      <c r="K1214" s="4"/>
      <c r="L1214" s="7"/>
      <c r="M1214" s="7"/>
      <c r="N1214" s="7"/>
      <c r="O1214" s="7"/>
      <c r="P1214" s="7"/>
      <c r="Q1214" s="7"/>
      <c r="R1214" s="7"/>
      <c r="S1214" s="7"/>
      <c r="T1214" s="7"/>
      <c r="U1214" s="4"/>
      <c r="V1214" s="7"/>
      <c r="W1214" s="7"/>
      <c r="X1214" s="7"/>
      <c r="Y1214" s="7"/>
      <c r="Z1214" s="7"/>
      <c r="AA1214" s="7"/>
      <c r="AB1214" s="4"/>
      <c r="AC1214" s="7"/>
      <c r="AD1214" s="7"/>
      <c r="AE1214" s="7"/>
      <c r="AF1214" s="7"/>
      <c r="AG1214" s="7"/>
      <c r="AH1214" s="7"/>
      <c r="AI1214" s="8"/>
      <c r="AJ1214" s="7"/>
      <c r="AK1214" s="7"/>
      <c r="AL1214" s="7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7"/>
      <c r="BB1214" s="4"/>
      <c r="BC1214" s="4"/>
      <c r="BD1214" s="4"/>
      <c r="BE1214" s="7"/>
      <c r="BF1214" s="7"/>
      <c r="BG1214" s="6"/>
      <c r="BH1214" s="4"/>
      <c r="BI1214" s="4"/>
      <c r="BJ1214" s="4"/>
      <c r="BK1214" s="4"/>
      <c r="BL1214" s="6"/>
      <c r="BM1214" s="6"/>
      <c r="BN1214" s="6"/>
      <c r="BO1214" s="6"/>
      <c r="BP1214" s="6"/>
      <c r="BQ1214" s="6"/>
      <c r="BR1214" s="6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7"/>
      <c r="CD1214" s="4"/>
      <c r="CE1214" s="4"/>
      <c r="CF1214" s="7"/>
      <c r="CG1214" s="4"/>
      <c r="CH1214" s="4"/>
      <c r="CI1214" s="4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</row>
    <row r="1215" spans="1:158" x14ac:dyDescent="0.25">
      <c r="A1215" t="s">
        <v>113</v>
      </c>
      <c r="C1215" s="5">
        <v>40240</v>
      </c>
      <c r="D1215" s="4"/>
      <c r="E1215" s="5"/>
      <c r="F1215" s="4">
        <v>55</v>
      </c>
      <c r="G1215" t="s">
        <v>79</v>
      </c>
      <c r="H1215" s="6">
        <v>8.1</v>
      </c>
      <c r="I1215">
        <v>750</v>
      </c>
      <c r="J1215" s="4">
        <f>1000000/H1215/I1215</f>
        <v>164.6090534979424</v>
      </c>
      <c r="K1215" s="4"/>
      <c r="L1215" s="7"/>
      <c r="M1215" s="6">
        <v>18.55</v>
      </c>
      <c r="N1215" s="6"/>
      <c r="O1215" s="6"/>
      <c r="P1215" s="7"/>
      <c r="Q1215" s="7"/>
      <c r="R1215" s="7"/>
      <c r="S1215" s="7"/>
      <c r="T1215" s="7"/>
      <c r="U1215" s="4"/>
      <c r="V1215" s="7"/>
      <c r="W1215" s="7"/>
      <c r="X1215" s="7"/>
      <c r="Y1215" s="7"/>
      <c r="Z1215" s="7"/>
      <c r="AA1215" s="7"/>
      <c r="AB1215" s="4"/>
      <c r="AC1215" s="7"/>
      <c r="AD1215" s="7"/>
      <c r="AE1215" s="7"/>
      <c r="AF1215" s="7"/>
      <c r="AG1215" s="7"/>
      <c r="AH1215" s="7"/>
      <c r="AI1215" s="8"/>
      <c r="AJ1215" s="7"/>
      <c r="AK1215" s="7"/>
      <c r="AL1215" s="7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7"/>
      <c r="BB1215" s="4"/>
      <c r="BC1215" s="4"/>
      <c r="BD1215" s="4"/>
      <c r="BE1215" s="7"/>
      <c r="BF1215" s="7"/>
      <c r="BG1215" s="6"/>
      <c r="BH1215" s="4"/>
      <c r="BI1215" s="4"/>
      <c r="BJ1215" s="4"/>
      <c r="BK1215" s="4"/>
      <c r="BL1215" s="6"/>
      <c r="BM1215" s="6"/>
      <c r="BN1215" s="6"/>
      <c r="BO1215" s="6"/>
      <c r="BP1215" s="6"/>
      <c r="BQ1215" s="6"/>
      <c r="BR1215" s="6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7"/>
      <c r="CD1215" s="4"/>
      <c r="CE1215" s="4"/>
      <c r="CF1215" s="7"/>
      <c r="CG1215" s="4"/>
      <c r="CH1215" s="4"/>
      <c r="CI1215" s="4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</row>
    <row r="1216" spans="1:158" x14ac:dyDescent="0.25">
      <c r="A1216" t="s">
        <v>113</v>
      </c>
      <c r="C1216" s="5">
        <v>40245</v>
      </c>
      <c r="D1216" s="4"/>
      <c r="E1216" s="5"/>
      <c r="F1216" s="4">
        <v>60</v>
      </c>
      <c r="G1216" t="s">
        <v>79</v>
      </c>
      <c r="H1216" s="6">
        <v>8.1</v>
      </c>
      <c r="I1216">
        <v>750</v>
      </c>
      <c r="J1216" s="4">
        <f>1000000/H1216/I1216</f>
        <v>164.6090534979424</v>
      </c>
      <c r="K1216" s="4"/>
      <c r="L1216" s="7"/>
      <c r="M1216" s="7"/>
      <c r="N1216" s="7"/>
      <c r="O1216" s="7"/>
      <c r="P1216" s="7"/>
      <c r="Q1216" s="7"/>
      <c r="R1216" s="7"/>
      <c r="S1216" s="7"/>
      <c r="T1216" s="7"/>
      <c r="U1216" s="4"/>
      <c r="V1216" s="7"/>
      <c r="W1216" s="7"/>
      <c r="X1216" s="7"/>
      <c r="Y1216" s="7"/>
      <c r="Z1216" s="7"/>
      <c r="AA1216" s="7"/>
      <c r="AB1216" s="4"/>
      <c r="AC1216" s="7"/>
      <c r="AD1216" s="7"/>
      <c r="AE1216" s="7"/>
      <c r="AF1216" s="7"/>
      <c r="AG1216" s="7"/>
      <c r="AH1216" s="7"/>
      <c r="AI1216" s="8"/>
      <c r="AJ1216" s="7"/>
      <c r="AK1216" s="7"/>
      <c r="AL1216" s="7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7"/>
      <c r="BB1216" s="4"/>
      <c r="BC1216" s="4"/>
      <c r="BD1216" s="4"/>
      <c r="BE1216" s="7"/>
      <c r="BF1216" s="7"/>
      <c r="BG1216" s="6"/>
      <c r="BH1216" s="4"/>
      <c r="BI1216" s="4"/>
      <c r="BJ1216" s="4"/>
      <c r="BK1216" s="4"/>
      <c r="BL1216" s="6"/>
      <c r="BM1216" s="6"/>
      <c r="BN1216" s="6"/>
      <c r="BO1216" s="6"/>
      <c r="BP1216" s="6"/>
      <c r="BQ1216" s="6"/>
      <c r="BR1216" s="6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7"/>
      <c r="CD1216" s="4"/>
      <c r="CE1216" s="4"/>
      <c r="CF1216" s="7"/>
      <c r="CG1216" s="4"/>
      <c r="CH1216" s="4"/>
      <c r="CI1216" s="4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</row>
    <row r="1217" spans="1:158" x14ac:dyDescent="0.25">
      <c r="A1217" t="s">
        <v>113</v>
      </c>
      <c r="C1217" s="5">
        <v>40248</v>
      </c>
      <c r="D1217" s="4"/>
      <c r="E1217" s="5"/>
      <c r="F1217" s="4">
        <v>63</v>
      </c>
      <c r="G1217" t="s">
        <v>79</v>
      </c>
      <c r="H1217" s="6">
        <v>8.1</v>
      </c>
      <c r="I1217">
        <v>750</v>
      </c>
      <c r="J1217" s="4">
        <f>1000000/H1217/I1217</f>
        <v>164.6090534979424</v>
      </c>
      <c r="K1217" s="4"/>
      <c r="L1217" s="7"/>
      <c r="M1217" s="7"/>
      <c r="N1217" s="7"/>
      <c r="O1217" s="7"/>
      <c r="P1217" s="7"/>
      <c r="Q1217" s="7"/>
      <c r="R1217" s="7"/>
      <c r="S1217" s="7"/>
      <c r="T1217" s="7"/>
      <c r="U1217" s="4">
        <v>256.01899738817059</v>
      </c>
      <c r="V1217" s="7"/>
      <c r="W1217" s="7"/>
      <c r="X1217" s="7"/>
      <c r="Y1217" s="7"/>
      <c r="Z1217" s="7"/>
      <c r="AA1217" s="7"/>
      <c r="AB1217" s="4">
        <v>161.77081062983214</v>
      </c>
      <c r="AC1217" s="7">
        <v>2.641248636605777</v>
      </c>
      <c r="AD1217" s="7"/>
      <c r="AE1217" s="7"/>
      <c r="AF1217" s="7"/>
      <c r="AG1217" s="7"/>
      <c r="AH1217" s="7"/>
      <c r="AI1217" s="8">
        <f>AC1217/AB1217</f>
        <v>1.6327102685103963E-2</v>
      </c>
      <c r="AJ1217" s="7"/>
      <c r="AK1217" s="7"/>
      <c r="AL1217" s="7"/>
      <c r="AM1217" s="4">
        <v>21.346924549053384</v>
      </c>
      <c r="AN1217" s="4"/>
      <c r="AO1217" s="4"/>
      <c r="AP1217" s="4"/>
      <c r="AQ1217" s="4">
        <v>18.553569152685984</v>
      </c>
      <c r="AR1217" s="4"/>
      <c r="AS1217" s="4"/>
      <c r="AT1217" s="4"/>
      <c r="AU1217" s="4"/>
      <c r="AV1217" s="4"/>
      <c r="AW1217" s="4"/>
      <c r="AX1217" s="4">
        <v>0</v>
      </c>
      <c r="AY1217" s="4">
        <v>0</v>
      </c>
      <c r="AZ1217" s="4">
        <v>39.900493701739364</v>
      </c>
      <c r="BA1217" s="7"/>
      <c r="BB1217" s="4"/>
      <c r="BC1217" s="4">
        <f>U1217+AB1217+AZ1217</f>
        <v>457.69030171974214</v>
      </c>
      <c r="BD1217" s="4"/>
      <c r="BE1217" s="7">
        <f>AZ1217/BC1217</f>
        <v>8.7177931347498086E-2</v>
      </c>
      <c r="BF1217" s="7"/>
      <c r="BG1217" s="6"/>
      <c r="BH1217" s="4"/>
      <c r="BI1217" s="4"/>
      <c r="BJ1217" s="4"/>
      <c r="BK1217" s="4"/>
      <c r="BL1217" s="6"/>
      <c r="BM1217" s="6"/>
      <c r="BN1217" s="6"/>
      <c r="BO1217" s="6"/>
      <c r="BP1217" s="7">
        <f>U1217/BC1217</f>
        <v>0.55937168960363703</v>
      </c>
      <c r="BQ1217" s="7">
        <f>AB1217/BC1217</f>
        <v>0.35345037904886478</v>
      </c>
      <c r="BR1217" s="7">
        <f>AZ1217/BC1217</f>
        <v>8.7177931347498086E-2</v>
      </c>
      <c r="BS1217" s="4">
        <v>165.95374800607055</v>
      </c>
      <c r="BT1217" s="4">
        <v>127.87338693055088</v>
      </c>
      <c r="BU1217" s="4">
        <v>38.08036107551969</v>
      </c>
      <c r="BV1217" s="4">
        <v>0</v>
      </c>
      <c r="BW1217" s="4"/>
      <c r="BX1217" s="4"/>
      <c r="BY1217" s="4"/>
      <c r="BZ1217" s="4"/>
      <c r="CA1217" s="4">
        <v>0</v>
      </c>
      <c r="CB1217" s="4"/>
      <c r="CC1217" s="7"/>
      <c r="CD1217" s="4"/>
      <c r="CE1217" s="4"/>
      <c r="CF1217" s="7"/>
      <c r="CG1217" s="4"/>
      <c r="CH1217" s="4"/>
      <c r="CI1217" s="4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</row>
    <row r="1218" spans="1:158" x14ac:dyDescent="0.25">
      <c r="A1218" t="s">
        <v>113</v>
      </c>
      <c r="C1218" s="5">
        <v>40252</v>
      </c>
      <c r="D1218" s="4"/>
      <c r="E1218" s="5"/>
      <c r="F1218" s="4">
        <v>67</v>
      </c>
      <c r="G1218" t="s">
        <v>79</v>
      </c>
      <c r="H1218" s="6">
        <v>8.1</v>
      </c>
      <c r="I1218">
        <v>750</v>
      </c>
      <c r="J1218" s="4">
        <f>1000000/H1218/I1218</f>
        <v>164.6090534979424</v>
      </c>
      <c r="K1218" s="4"/>
      <c r="L1218" s="7"/>
      <c r="M1218" s="6">
        <v>22.75</v>
      </c>
      <c r="N1218" s="6"/>
      <c r="O1218" s="6"/>
      <c r="P1218" s="7"/>
      <c r="Q1218" s="7"/>
      <c r="R1218" s="7"/>
      <c r="S1218" s="7"/>
      <c r="T1218" s="7"/>
      <c r="U1218" s="4"/>
      <c r="V1218" s="7"/>
      <c r="W1218" s="7"/>
      <c r="X1218" s="7"/>
      <c r="Y1218" s="7"/>
      <c r="Z1218" s="7"/>
      <c r="AA1218" s="7"/>
      <c r="AB1218" s="4"/>
      <c r="AC1218" s="7"/>
      <c r="AD1218" s="7"/>
      <c r="AE1218" s="7"/>
      <c r="AF1218" s="7"/>
      <c r="AG1218" s="7"/>
      <c r="AH1218" s="7"/>
      <c r="AI1218" s="8"/>
      <c r="AJ1218" s="7"/>
      <c r="AK1218" s="7"/>
      <c r="AL1218" s="7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7"/>
      <c r="BB1218" s="4"/>
      <c r="BC1218" s="4"/>
      <c r="BD1218" s="4"/>
      <c r="BE1218" s="7"/>
      <c r="BF1218" s="7"/>
      <c r="BG1218" s="6"/>
      <c r="BH1218" s="4"/>
      <c r="BI1218" s="4"/>
      <c r="BJ1218" s="4"/>
      <c r="BK1218" s="4"/>
      <c r="BL1218" s="6"/>
      <c r="BM1218" s="6"/>
      <c r="BN1218" s="6"/>
      <c r="BO1218" s="6"/>
      <c r="BP1218" s="6"/>
      <c r="BQ1218" s="6"/>
      <c r="BR1218" s="6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7"/>
      <c r="CD1218" s="4"/>
      <c r="CE1218" s="4"/>
      <c r="CF1218" s="7"/>
      <c r="CG1218" s="4"/>
      <c r="CH1218" s="4"/>
      <c r="CI1218" s="4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</row>
    <row r="1219" spans="1:158" x14ac:dyDescent="0.25">
      <c r="A1219" t="s">
        <v>113</v>
      </c>
      <c r="C1219" s="5">
        <v>40259</v>
      </c>
      <c r="D1219" s="4"/>
      <c r="E1219" s="5"/>
      <c r="F1219" s="4">
        <v>74</v>
      </c>
      <c r="G1219" t="s">
        <v>79</v>
      </c>
      <c r="H1219" s="6">
        <v>8.1</v>
      </c>
      <c r="I1219">
        <v>750</v>
      </c>
      <c r="J1219" s="4">
        <f>1000000/H1219/I1219</f>
        <v>164.6090534979424</v>
      </c>
      <c r="K1219" s="4"/>
      <c r="L1219" s="7"/>
      <c r="M1219" s="6">
        <v>23.65</v>
      </c>
      <c r="N1219" s="6"/>
      <c r="O1219" s="6"/>
      <c r="P1219" s="7"/>
      <c r="Q1219" s="7"/>
      <c r="R1219" s="7"/>
      <c r="S1219" s="7"/>
      <c r="T1219" s="7"/>
      <c r="U1219" s="4"/>
      <c r="V1219" s="7"/>
      <c r="W1219" s="7"/>
      <c r="X1219" s="7"/>
      <c r="Y1219" s="7"/>
      <c r="Z1219" s="7"/>
      <c r="AA1219" s="7"/>
      <c r="AB1219" s="4"/>
      <c r="AC1219" s="7"/>
      <c r="AD1219" s="7"/>
      <c r="AE1219" s="7"/>
      <c r="AF1219" s="7"/>
      <c r="AG1219" s="7"/>
      <c r="AH1219" s="7"/>
      <c r="AI1219" s="8"/>
      <c r="AJ1219" s="7"/>
      <c r="AK1219" s="7"/>
      <c r="AL1219" s="7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7"/>
      <c r="BB1219" s="4"/>
      <c r="BC1219" s="4"/>
      <c r="BD1219" s="4"/>
      <c r="BE1219" s="7"/>
      <c r="BF1219" s="7"/>
      <c r="BG1219" s="6"/>
      <c r="BH1219" s="4"/>
      <c r="BI1219" s="4"/>
      <c r="BJ1219" s="4"/>
      <c r="BK1219" s="4"/>
      <c r="BL1219" s="6"/>
      <c r="BM1219" s="6"/>
      <c r="BN1219" s="6"/>
      <c r="BO1219" s="6"/>
      <c r="BP1219" s="6"/>
      <c r="BQ1219" s="6"/>
      <c r="BR1219" s="6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7"/>
      <c r="CD1219" s="4"/>
      <c r="CE1219" s="4"/>
      <c r="CF1219" s="7"/>
      <c r="CG1219" s="4"/>
      <c r="CH1219" s="4"/>
      <c r="CI1219" s="4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</row>
    <row r="1220" spans="1:158" x14ac:dyDescent="0.25">
      <c r="A1220" t="s">
        <v>113</v>
      </c>
      <c r="C1220" s="5">
        <v>40266</v>
      </c>
      <c r="D1220" s="4"/>
      <c r="E1220" s="5"/>
      <c r="F1220" s="4">
        <v>81</v>
      </c>
      <c r="G1220" t="s">
        <v>79</v>
      </c>
      <c r="H1220" s="6">
        <v>8.1</v>
      </c>
      <c r="I1220">
        <v>750</v>
      </c>
      <c r="J1220" s="4">
        <f>1000000/H1220/I1220</f>
        <v>164.6090534979424</v>
      </c>
      <c r="K1220" s="4"/>
      <c r="L1220" s="7"/>
      <c r="M1220" s="6">
        <v>24.4</v>
      </c>
      <c r="N1220" s="6"/>
      <c r="O1220" s="6"/>
      <c r="P1220" s="7"/>
      <c r="Q1220" s="7"/>
      <c r="R1220" s="7"/>
      <c r="S1220" s="7"/>
      <c r="T1220" s="7"/>
      <c r="U1220" s="4"/>
      <c r="V1220" s="7"/>
      <c r="W1220" s="7"/>
      <c r="X1220" s="7"/>
      <c r="Y1220" s="7"/>
      <c r="Z1220" s="7"/>
      <c r="AA1220" s="7"/>
      <c r="AB1220" s="4"/>
      <c r="AC1220" s="7"/>
      <c r="AD1220" s="7"/>
      <c r="AE1220" s="7"/>
      <c r="AF1220" s="7"/>
      <c r="AG1220" s="7"/>
      <c r="AH1220" s="7"/>
      <c r="AI1220" s="8"/>
      <c r="AJ1220" s="7"/>
      <c r="AK1220" s="7"/>
      <c r="AL1220" s="7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7"/>
      <c r="BB1220" s="4"/>
      <c r="BC1220" s="4"/>
      <c r="BD1220" s="4"/>
      <c r="BE1220" s="7"/>
      <c r="BF1220" s="7"/>
      <c r="BG1220" s="6"/>
      <c r="BH1220" s="4"/>
      <c r="BI1220" s="4"/>
      <c r="BJ1220" s="4"/>
      <c r="BK1220" s="4"/>
      <c r="BL1220" s="6"/>
      <c r="BM1220" s="6"/>
      <c r="BN1220" s="6"/>
      <c r="BO1220" s="6"/>
      <c r="BP1220" s="6"/>
      <c r="BQ1220" s="6"/>
      <c r="BR1220" s="6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7"/>
      <c r="CD1220" s="4"/>
      <c r="CE1220" s="4"/>
      <c r="CF1220" s="7"/>
      <c r="CG1220" s="4"/>
      <c r="CH1220" s="4"/>
      <c r="CI1220" s="4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</row>
    <row r="1221" spans="1:158" x14ac:dyDescent="0.25">
      <c r="A1221" t="s">
        <v>113</v>
      </c>
      <c r="C1221" s="5">
        <v>40267</v>
      </c>
      <c r="D1221" s="4"/>
      <c r="E1221" s="5"/>
      <c r="F1221" s="4">
        <v>82</v>
      </c>
      <c r="G1221" t="s">
        <v>79</v>
      </c>
      <c r="H1221" s="6">
        <v>8.1</v>
      </c>
      <c r="I1221">
        <v>750</v>
      </c>
      <c r="J1221" s="4">
        <f>1000000/H1221/I1221</f>
        <v>164.6090534979424</v>
      </c>
      <c r="K1221" s="4"/>
      <c r="L1221" s="7"/>
      <c r="M1221" s="7"/>
      <c r="N1221" s="7"/>
      <c r="O1221" s="7"/>
      <c r="P1221" s="7"/>
      <c r="Q1221" s="7"/>
      <c r="R1221" s="7"/>
      <c r="S1221" s="7"/>
      <c r="T1221" s="7"/>
      <c r="U1221" s="4">
        <v>406.69093920010891</v>
      </c>
      <c r="V1221" s="7"/>
      <c r="W1221" s="7"/>
      <c r="X1221" s="7"/>
      <c r="Y1221" s="7"/>
      <c r="Z1221" s="7"/>
      <c r="AA1221" s="7"/>
      <c r="AB1221" s="4">
        <v>204.16230990509027</v>
      </c>
      <c r="AC1221" s="7">
        <v>3.6243543416895103</v>
      </c>
      <c r="AD1221" s="7"/>
      <c r="AE1221" s="7"/>
      <c r="AF1221" s="7"/>
      <c r="AG1221" s="7"/>
      <c r="AH1221" s="7"/>
      <c r="AI1221" s="8">
        <f>AC1221/AB1221</f>
        <v>1.7752318453755633E-2</v>
      </c>
      <c r="AJ1221" s="7"/>
      <c r="AK1221" s="7"/>
      <c r="AL1221" s="7"/>
      <c r="AM1221" s="4">
        <v>18.503821474660764</v>
      </c>
      <c r="AN1221" s="4"/>
      <c r="AO1221" s="4"/>
      <c r="AP1221" s="4"/>
      <c r="AQ1221" s="4">
        <v>149.67486312434545</v>
      </c>
      <c r="AR1221" s="4"/>
      <c r="AS1221" s="4"/>
      <c r="AT1221" s="4"/>
      <c r="AU1221" s="4"/>
      <c r="AV1221" s="4"/>
      <c r="AW1221" s="4"/>
      <c r="AX1221" s="4">
        <v>0</v>
      </c>
      <c r="AY1221" s="4">
        <v>0</v>
      </c>
      <c r="AZ1221" s="4">
        <v>168.1786845990062</v>
      </c>
      <c r="BA1221" s="7"/>
      <c r="BB1221" s="4"/>
      <c r="BC1221" s="4">
        <f>U1221+AB1221+AZ1221</f>
        <v>779.03193370420536</v>
      </c>
      <c r="BD1221" s="4"/>
      <c r="BE1221" s="7">
        <f>AZ1221/BC1221</f>
        <v>0.215881631192365</v>
      </c>
      <c r="BF1221" s="7"/>
      <c r="BG1221" s="6"/>
      <c r="BH1221" s="4"/>
      <c r="BI1221" s="4"/>
      <c r="BJ1221" s="4"/>
      <c r="BK1221" s="4"/>
      <c r="BL1221" s="6"/>
      <c r="BM1221" s="6"/>
      <c r="BN1221" s="6"/>
      <c r="BO1221" s="6"/>
      <c r="BP1221" s="7">
        <f>U1221/BC1221</f>
        <v>0.52204655753499252</v>
      </c>
      <c r="BQ1221" s="7">
        <f>AB1221/BC1221</f>
        <v>0.26207181127264251</v>
      </c>
      <c r="BR1221" s="7">
        <f>AZ1221/BC1221</f>
        <v>0.215881631192365</v>
      </c>
      <c r="BS1221" s="4">
        <v>217.24465928897362</v>
      </c>
      <c r="BT1221" s="4">
        <v>129.19427303471591</v>
      </c>
      <c r="BU1221" s="4">
        <v>88.050386254257717</v>
      </c>
      <c r="BV1221" s="4">
        <v>0</v>
      </c>
      <c r="BW1221" s="4"/>
      <c r="BX1221" s="4"/>
      <c r="BY1221" s="4"/>
      <c r="BZ1221" s="4"/>
      <c r="CA1221" s="4">
        <v>0</v>
      </c>
      <c r="CB1221" s="4"/>
      <c r="CC1221" s="7"/>
      <c r="CD1221" s="4"/>
      <c r="CE1221" s="4"/>
      <c r="CF1221" s="7"/>
      <c r="CG1221" s="4"/>
      <c r="CH1221" s="4"/>
      <c r="CI1221" s="4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</row>
    <row r="1222" spans="1:158" x14ac:dyDescent="0.25">
      <c r="A1222" t="s">
        <v>113</v>
      </c>
      <c r="C1222" s="5">
        <v>40276</v>
      </c>
      <c r="D1222" s="4"/>
      <c r="E1222" s="5"/>
      <c r="F1222" s="4">
        <v>91</v>
      </c>
      <c r="G1222" t="s">
        <v>79</v>
      </c>
      <c r="H1222" s="6">
        <v>8.1</v>
      </c>
      <c r="I1222">
        <v>750</v>
      </c>
      <c r="J1222" s="4">
        <f>1000000/H1222/I1222</f>
        <v>164.6090534979424</v>
      </c>
      <c r="K1222" s="4"/>
      <c r="L1222" s="7"/>
      <c r="M1222" s="6">
        <v>26</v>
      </c>
      <c r="N1222" s="6"/>
      <c r="O1222" s="6"/>
      <c r="P1222" s="7"/>
      <c r="Q1222" s="7"/>
      <c r="R1222" s="7"/>
      <c r="S1222" s="7"/>
      <c r="T1222" s="7"/>
      <c r="U1222" s="4"/>
      <c r="V1222" s="7"/>
      <c r="W1222" s="7"/>
      <c r="X1222" s="7"/>
      <c r="Y1222" s="7"/>
      <c r="Z1222" s="7"/>
      <c r="AA1222" s="7"/>
      <c r="AB1222" s="4"/>
      <c r="AC1222" s="7"/>
      <c r="AD1222" s="7"/>
      <c r="AE1222" s="7"/>
      <c r="AF1222" s="7"/>
      <c r="AG1222" s="7"/>
      <c r="AH1222" s="7"/>
      <c r="AI1222" s="8"/>
      <c r="AJ1222" s="7"/>
      <c r="AK1222" s="7"/>
      <c r="AL1222" s="7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7"/>
      <c r="BB1222" s="4"/>
      <c r="BC1222" s="4"/>
      <c r="BD1222" s="4"/>
      <c r="BE1222" s="7"/>
      <c r="BF1222" s="7"/>
      <c r="BG1222" s="6"/>
      <c r="BH1222" s="4"/>
      <c r="BI1222" s="4"/>
      <c r="BJ1222" s="4"/>
      <c r="BK1222" s="4"/>
      <c r="BL1222" s="6"/>
      <c r="BM1222" s="6"/>
      <c r="BN1222" s="6"/>
      <c r="BO1222" s="6"/>
      <c r="BP1222" s="6"/>
      <c r="BQ1222" s="6"/>
      <c r="BR1222" s="6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7"/>
      <c r="CD1222" s="4"/>
      <c r="CE1222" s="4"/>
      <c r="CF1222" s="7"/>
      <c r="CG1222" s="4"/>
      <c r="CH1222" s="4"/>
      <c r="CI1222" s="4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</row>
    <row r="1223" spans="1:158" x14ac:dyDescent="0.25">
      <c r="A1223" t="s">
        <v>113</v>
      </c>
      <c r="C1223" s="5">
        <v>40279</v>
      </c>
      <c r="D1223" s="4">
        <v>6</v>
      </c>
      <c r="E1223" s="5" t="s">
        <v>183</v>
      </c>
      <c r="F1223" s="4">
        <v>94</v>
      </c>
      <c r="G1223" t="s">
        <v>79</v>
      </c>
      <c r="H1223" s="6">
        <v>8.1</v>
      </c>
      <c r="I1223">
        <v>750</v>
      </c>
      <c r="J1223" s="4">
        <f>1000000/H1223/I1223</f>
        <v>164.6090534979424</v>
      </c>
      <c r="K1223" s="4"/>
      <c r="L1223" s="7"/>
      <c r="M1223" s="7"/>
      <c r="N1223" s="7"/>
      <c r="O1223" s="7"/>
      <c r="P1223" s="7"/>
      <c r="Q1223" s="7"/>
      <c r="R1223" s="7"/>
      <c r="S1223" s="7"/>
      <c r="T1223" s="7"/>
      <c r="U1223" s="4"/>
      <c r="V1223" s="7"/>
      <c r="W1223" s="7"/>
      <c r="X1223" s="7"/>
      <c r="Y1223" s="7"/>
      <c r="Z1223" s="7"/>
      <c r="AA1223" s="7"/>
      <c r="AB1223" s="4"/>
      <c r="AC1223" s="7"/>
      <c r="AD1223" s="7"/>
      <c r="AE1223" s="7"/>
      <c r="AF1223" s="7"/>
      <c r="AG1223" s="7"/>
      <c r="AH1223" s="7"/>
      <c r="AI1223" s="8"/>
      <c r="AJ1223" s="7"/>
      <c r="AK1223" s="7"/>
      <c r="AL1223" s="7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7"/>
      <c r="BB1223" s="4"/>
      <c r="BC1223" s="4"/>
      <c r="BD1223" s="4"/>
      <c r="BE1223" s="7"/>
      <c r="BF1223" s="7"/>
      <c r="BG1223" s="6"/>
      <c r="BH1223" s="4"/>
      <c r="BI1223" s="4"/>
      <c r="BJ1223" s="4"/>
      <c r="BK1223" s="4"/>
      <c r="BL1223" s="6"/>
      <c r="BM1223" s="6"/>
      <c r="BN1223" s="6"/>
      <c r="BO1223" s="6"/>
      <c r="BP1223" s="6"/>
      <c r="BQ1223" s="6"/>
      <c r="BR1223" s="6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7"/>
      <c r="CD1223" s="4"/>
      <c r="CE1223" s="4"/>
      <c r="CF1223" s="7"/>
      <c r="CG1223" s="4"/>
      <c r="CH1223" s="4"/>
      <c r="CI1223" s="4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</row>
    <row r="1224" spans="1:158" x14ac:dyDescent="0.25">
      <c r="A1224" t="s">
        <v>113</v>
      </c>
      <c r="C1224" s="5">
        <v>40287</v>
      </c>
      <c r="D1224" s="4"/>
      <c r="E1224" s="5"/>
      <c r="F1224" s="4">
        <v>102</v>
      </c>
      <c r="G1224" t="s">
        <v>79</v>
      </c>
      <c r="H1224" s="6">
        <v>8.1</v>
      </c>
      <c r="I1224">
        <v>750</v>
      </c>
      <c r="J1224" s="4">
        <f>1000000/H1224/I1224</f>
        <v>164.6090534979424</v>
      </c>
      <c r="K1224" s="4"/>
      <c r="L1224" s="7"/>
      <c r="M1224" s="7"/>
      <c r="N1224" s="7"/>
      <c r="O1224" s="7"/>
      <c r="P1224" s="7"/>
      <c r="Q1224" s="7"/>
      <c r="R1224" s="7"/>
      <c r="S1224" s="7"/>
      <c r="T1224" s="7"/>
      <c r="U1224" s="4">
        <v>423.19256628313889</v>
      </c>
      <c r="V1224" s="7"/>
      <c r="W1224" s="7"/>
      <c r="X1224" s="7"/>
      <c r="Y1224" s="7"/>
      <c r="Z1224" s="7"/>
      <c r="AA1224" s="7"/>
      <c r="AB1224" s="4">
        <v>202.47042225977964</v>
      </c>
      <c r="AC1224" s="7">
        <v>3.1566905003558654</v>
      </c>
      <c r="AD1224" s="7"/>
      <c r="AE1224" s="7"/>
      <c r="AF1224" s="7"/>
      <c r="AG1224" s="7"/>
      <c r="AH1224" s="7"/>
      <c r="AI1224" s="8">
        <f>AC1224/AB1224</f>
        <v>1.559087231173783E-2</v>
      </c>
      <c r="AJ1224" s="7"/>
      <c r="AK1224" s="7"/>
      <c r="AL1224" s="7"/>
      <c r="AM1224" s="4">
        <v>1.8782521308504869</v>
      </c>
      <c r="AN1224" s="4"/>
      <c r="AO1224" s="4"/>
      <c r="AP1224" s="4"/>
      <c r="AQ1224" s="4">
        <v>329.8731930911199</v>
      </c>
      <c r="AR1224" s="4"/>
      <c r="AS1224" s="4"/>
      <c r="AT1224" s="4"/>
      <c r="AU1224" s="4"/>
      <c r="AV1224" s="4"/>
      <c r="AW1224" s="4"/>
      <c r="AX1224" s="4">
        <v>0</v>
      </c>
      <c r="AY1224" s="4">
        <v>0</v>
      </c>
      <c r="AZ1224" s="4">
        <v>331.75144522197036</v>
      </c>
      <c r="BA1224" s="7"/>
      <c r="BB1224" s="4"/>
      <c r="BC1224" s="4">
        <f>U1224+AB1224+AZ1224</f>
        <v>957.41443376488894</v>
      </c>
      <c r="BD1224" s="4"/>
      <c r="BE1224" s="7">
        <f>AZ1224/BC1224</f>
        <v>0.34650767057835913</v>
      </c>
      <c r="BF1224" s="7"/>
      <c r="BG1224" s="6"/>
      <c r="BH1224" s="4"/>
      <c r="BI1224" s="4"/>
      <c r="BJ1224" s="4"/>
      <c r="BK1224" s="4"/>
      <c r="BL1224" s="6"/>
      <c r="BM1224" s="6"/>
      <c r="BN1224" s="6"/>
      <c r="BO1224" s="6"/>
      <c r="BP1224" s="7">
        <f>U1224/BC1224</f>
        <v>0.44201607094954426</v>
      </c>
      <c r="BQ1224" s="7">
        <f>AB1224/BC1224</f>
        <v>0.21147625847209658</v>
      </c>
      <c r="BR1224" s="7">
        <f>AZ1224/BC1224</f>
        <v>0.34650767057835913</v>
      </c>
      <c r="BS1224" s="4">
        <v>144.68291673935508</v>
      </c>
      <c r="BT1224" s="4">
        <v>21.519858905422367</v>
      </c>
      <c r="BU1224" s="4">
        <v>123.16305783393271</v>
      </c>
      <c r="BV1224" s="4">
        <v>0</v>
      </c>
      <c r="BW1224" s="4"/>
      <c r="BX1224" s="4"/>
      <c r="BY1224" s="4"/>
      <c r="BZ1224" s="4"/>
      <c r="CA1224" s="4">
        <v>0</v>
      </c>
      <c r="CB1224" s="4"/>
      <c r="CC1224" s="7"/>
      <c r="CD1224" s="4"/>
      <c r="CE1224" s="4"/>
      <c r="CF1224" s="7"/>
      <c r="CG1224" s="4"/>
      <c r="CH1224" s="4"/>
      <c r="CI1224" s="4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</row>
    <row r="1225" spans="1:158" x14ac:dyDescent="0.25">
      <c r="A1225" t="s">
        <v>113</v>
      </c>
      <c r="C1225" s="5">
        <v>40288</v>
      </c>
      <c r="D1225" s="4"/>
      <c r="E1225" s="5"/>
      <c r="F1225" s="4">
        <v>103</v>
      </c>
      <c r="G1225" t="s">
        <v>79</v>
      </c>
      <c r="H1225" s="6">
        <v>8.1</v>
      </c>
      <c r="I1225">
        <v>750</v>
      </c>
      <c r="J1225" s="4">
        <f>1000000/H1225/I1225</f>
        <v>164.6090534979424</v>
      </c>
      <c r="K1225" s="4"/>
      <c r="L1225" s="7"/>
      <c r="M1225" s="6">
        <v>27</v>
      </c>
      <c r="N1225" s="6"/>
      <c r="O1225" s="6"/>
      <c r="P1225" s="7"/>
      <c r="Q1225" s="7"/>
      <c r="R1225" s="7"/>
      <c r="S1225" s="7"/>
      <c r="T1225" s="7"/>
      <c r="U1225" s="4"/>
      <c r="V1225" s="7"/>
      <c r="W1225" s="7"/>
      <c r="X1225" s="7"/>
      <c r="Y1225" s="7"/>
      <c r="Z1225" s="7"/>
      <c r="AA1225" s="7"/>
      <c r="AB1225" s="4"/>
      <c r="AC1225" s="7"/>
      <c r="AD1225" s="7"/>
      <c r="AE1225" s="7"/>
      <c r="AF1225" s="7"/>
      <c r="AG1225" s="7"/>
      <c r="AH1225" s="7"/>
      <c r="AI1225" s="8"/>
      <c r="AJ1225" s="7"/>
      <c r="AK1225" s="7"/>
      <c r="AL1225" s="7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7"/>
      <c r="BB1225" s="4"/>
      <c r="BC1225" s="4"/>
      <c r="BD1225" s="4"/>
      <c r="BE1225" s="7"/>
      <c r="BF1225" s="7"/>
      <c r="BG1225" s="6"/>
      <c r="BH1225" s="4"/>
      <c r="BI1225" s="4"/>
      <c r="BJ1225" s="4"/>
      <c r="BK1225" s="4"/>
      <c r="BL1225" s="6"/>
      <c r="BM1225" s="6"/>
      <c r="BN1225" s="6"/>
      <c r="BO1225" s="6"/>
      <c r="BP1225" s="6"/>
      <c r="BQ1225" s="6"/>
      <c r="BR1225" s="6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7"/>
      <c r="CD1225" s="4"/>
      <c r="CE1225" s="4"/>
      <c r="CF1225" s="7"/>
      <c r="CG1225" s="4"/>
      <c r="CH1225" s="4"/>
      <c r="CI1225" s="4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</row>
    <row r="1226" spans="1:158" x14ac:dyDescent="0.25">
      <c r="A1226" t="s">
        <v>113</v>
      </c>
      <c r="C1226" s="5">
        <v>40293</v>
      </c>
      <c r="D1226" s="4">
        <v>7</v>
      </c>
      <c r="E1226" t="s">
        <v>166</v>
      </c>
      <c r="F1226" s="4">
        <v>108</v>
      </c>
      <c r="G1226" t="s">
        <v>79</v>
      </c>
      <c r="H1226" s="6">
        <v>8.1</v>
      </c>
      <c r="I1226">
        <v>750</v>
      </c>
      <c r="J1226" s="4">
        <f>1000000/H1226/I1226</f>
        <v>164.6090534979424</v>
      </c>
      <c r="K1226" s="4"/>
      <c r="L1226" s="7"/>
      <c r="M1226" s="7"/>
      <c r="N1226" s="7"/>
      <c r="O1226" s="7"/>
      <c r="P1226" s="7"/>
      <c r="Q1226" s="7"/>
      <c r="R1226" s="7"/>
      <c r="S1226" s="7"/>
      <c r="T1226" s="7"/>
      <c r="U1226" s="4"/>
      <c r="V1226" s="7"/>
      <c r="W1226" s="7"/>
      <c r="X1226" s="7"/>
      <c r="Y1226" s="7"/>
      <c r="Z1226" s="7"/>
      <c r="AA1226" s="7"/>
      <c r="AB1226" s="4"/>
      <c r="AC1226" s="7"/>
      <c r="AD1226" s="7"/>
      <c r="AE1226" s="7"/>
      <c r="AF1226" s="7"/>
      <c r="AG1226" s="7"/>
      <c r="AH1226" s="7"/>
      <c r="AI1226" s="8"/>
      <c r="AJ1226" s="7"/>
      <c r="AK1226" s="7"/>
      <c r="AL1226" s="7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7"/>
      <c r="BB1226" s="4"/>
      <c r="BC1226" s="4"/>
      <c r="BD1226" s="4"/>
      <c r="BE1226" s="7"/>
      <c r="BF1226" s="7"/>
      <c r="BG1226" s="6"/>
      <c r="BH1226" s="4"/>
      <c r="BI1226" s="4"/>
      <c r="BJ1226" s="4"/>
      <c r="BK1226" s="4"/>
      <c r="BL1226" s="6"/>
      <c r="BM1226" s="6"/>
      <c r="BN1226" s="6"/>
      <c r="BO1226" s="6"/>
      <c r="BP1226" s="6"/>
      <c r="BQ1226" s="6"/>
      <c r="BR1226" s="6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7"/>
      <c r="CD1226" s="4"/>
      <c r="CE1226" s="4"/>
      <c r="CF1226" s="7"/>
      <c r="CG1226" s="4"/>
      <c r="CH1226" s="4"/>
      <c r="CI1226" s="4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</row>
    <row r="1227" spans="1:158" x14ac:dyDescent="0.25">
      <c r="A1227" t="s">
        <v>113</v>
      </c>
      <c r="C1227" s="5">
        <v>40302</v>
      </c>
      <c r="D1227" s="4"/>
      <c r="E1227" s="5"/>
      <c r="F1227" s="4">
        <v>117</v>
      </c>
      <c r="G1227" t="s">
        <v>79</v>
      </c>
      <c r="H1227" s="6">
        <v>8.1</v>
      </c>
      <c r="I1227">
        <v>750</v>
      </c>
      <c r="J1227" s="4">
        <f>1000000/H1227/I1227</f>
        <v>164.6090534979424</v>
      </c>
      <c r="K1227" s="4"/>
      <c r="L1227" s="7"/>
      <c r="M1227" s="7"/>
      <c r="N1227" s="7"/>
      <c r="O1227" s="7"/>
      <c r="P1227" s="7"/>
      <c r="Q1227" s="7"/>
      <c r="R1227" s="7"/>
      <c r="S1227" s="7"/>
      <c r="T1227" s="7"/>
      <c r="U1227" s="4"/>
      <c r="V1227" s="7"/>
      <c r="W1227" s="7"/>
      <c r="X1227" s="7"/>
      <c r="Y1227" s="7"/>
      <c r="Z1227" s="7"/>
      <c r="AA1227" s="7"/>
      <c r="AB1227" s="4"/>
      <c r="AC1227" s="7"/>
      <c r="AD1227" s="7"/>
      <c r="AE1227" s="7"/>
      <c r="AF1227" s="7"/>
      <c r="AG1227" s="7"/>
      <c r="AH1227" s="7"/>
      <c r="AI1227" s="8"/>
      <c r="AJ1227" s="7"/>
      <c r="AK1227" s="7"/>
      <c r="AL1227" s="7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7"/>
      <c r="BB1227" s="4"/>
      <c r="BC1227" s="4"/>
      <c r="BD1227" s="4"/>
      <c r="BE1227" s="7"/>
      <c r="BF1227" s="7"/>
      <c r="BG1227" s="6"/>
      <c r="BH1227" s="4"/>
      <c r="BI1227" s="4"/>
      <c r="BJ1227" s="4"/>
      <c r="BK1227" s="4"/>
      <c r="BL1227" s="6"/>
      <c r="BM1227" s="6"/>
      <c r="BN1227" s="6"/>
      <c r="BO1227" s="6"/>
      <c r="BP1227" s="6"/>
      <c r="BQ1227" s="6"/>
      <c r="BR1227" s="6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>
        <v>12.661540978243089</v>
      </c>
      <c r="CC1227" s="7">
        <v>5.0471974206349204</v>
      </c>
      <c r="CD1227" s="4"/>
      <c r="CE1227" s="4"/>
      <c r="CF1227" s="7"/>
      <c r="CG1227" s="4"/>
      <c r="CH1227" s="4"/>
      <c r="CI1227" s="4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</row>
    <row r="1228" spans="1:158" x14ac:dyDescent="0.25">
      <c r="A1228" t="s">
        <v>113</v>
      </c>
      <c r="C1228" s="5">
        <v>40308</v>
      </c>
      <c r="D1228" s="4"/>
      <c r="E1228" s="5"/>
      <c r="F1228" s="4">
        <v>123</v>
      </c>
      <c r="G1228" t="s">
        <v>79</v>
      </c>
      <c r="H1228" s="6">
        <v>8.1</v>
      </c>
      <c r="I1228">
        <v>750</v>
      </c>
      <c r="J1228" s="4">
        <f>1000000/H1228/I1228</f>
        <v>164.6090534979424</v>
      </c>
      <c r="K1228" s="4"/>
      <c r="L1228" s="7"/>
      <c r="M1228" s="7"/>
      <c r="N1228" s="7"/>
      <c r="O1228" s="7"/>
      <c r="P1228" s="7"/>
      <c r="Q1228" s="7"/>
      <c r="R1228" s="7"/>
      <c r="S1228" s="7"/>
      <c r="T1228" s="7"/>
      <c r="U1228" s="4"/>
      <c r="V1228" s="7"/>
      <c r="W1228" s="7"/>
      <c r="X1228" s="7"/>
      <c r="Y1228" s="7"/>
      <c r="Z1228" s="7"/>
      <c r="AA1228" s="7"/>
      <c r="AB1228" s="4"/>
      <c r="AC1228" s="7"/>
      <c r="AD1228" s="7"/>
      <c r="AE1228" s="7"/>
      <c r="AF1228" s="7"/>
      <c r="AG1228" s="7"/>
      <c r="AH1228" s="7"/>
      <c r="AI1228" s="8"/>
      <c r="AJ1228" s="7"/>
      <c r="AK1228" s="7"/>
      <c r="AL1228" s="7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7"/>
      <c r="BB1228" s="4"/>
      <c r="BC1228" s="4"/>
      <c r="BD1228" s="4"/>
      <c r="BE1228" s="7"/>
      <c r="BF1228" s="7"/>
      <c r="BG1228" s="6"/>
      <c r="BH1228" s="4"/>
      <c r="BI1228" s="4"/>
      <c r="BJ1228" s="4"/>
      <c r="BK1228" s="4"/>
      <c r="BL1228" s="6"/>
      <c r="BM1228" s="6"/>
      <c r="BN1228" s="6"/>
      <c r="BO1228" s="6"/>
      <c r="BP1228" s="6"/>
      <c r="BQ1228" s="6"/>
      <c r="BR1228" s="6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>
        <v>33.751022411254702</v>
      </c>
      <c r="CC1228" s="7">
        <v>4.5683745855321529</v>
      </c>
      <c r="CD1228" s="4"/>
      <c r="CE1228" s="4"/>
      <c r="CF1228" s="7"/>
      <c r="CG1228" s="4"/>
      <c r="CH1228" s="4"/>
      <c r="CI1228" s="4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</row>
    <row r="1229" spans="1:158" x14ac:dyDescent="0.25">
      <c r="A1229" t="s">
        <v>113</v>
      </c>
      <c r="C1229" s="5">
        <v>40315</v>
      </c>
      <c r="D1229" s="4"/>
      <c r="E1229" s="5"/>
      <c r="F1229" s="4">
        <v>130</v>
      </c>
      <c r="G1229" t="s">
        <v>79</v>
      </c>
      <c r="H1229" s="6">
        <v>8.1</v>
      </c>
      <c r="I1229">
        <v>750</v>
      </c>
      <c r="J1229" s="4">
        <f>1000000/H1229/I1229</f>
        <v>164.6090534979424</v>
      </c>
      <c r="K1229" s="4"/>
      <c r="L1229" s="7"/>
      <c r="M1229" s="7"/>
      <c r="N1229" s="7"/>
      <c r="O1229" s="7"/>
      <c r="P1229" s="7"/>
      <c r="Q1229" s="7"/>
      <c r="R1229" s="7"/>
      <c r="S1229" s="7"/>
      <c r="T1229" s="7"/>
      <c r="U1229" s="4"/>
      <c r="V1229" s="7"/>
      <c r="W1229" s="7"/>
      <c r="X1229" s="7"/>
      <c r="Y1229" s="7"/>
      <c r="Z1229" s="7"/>
      <c r="AA1229" s="7"/>
      <c r="AB1229" s="4"/>
      <c r="AC1229" s="7"/>
      <c r="AD1229" s="7"/>
      <c r="AE1229" s="7"/>
      <c r="AF1229" s="7"/>
      <c r="AG1229" s="7"/>
      <c r="AH1229" s="7"/>
      <c r="AI1229" s="8"/>
      <c r="AJ1229" s="7"/>
      <c r="AK1229" s="7"/>
      <c r="AL1229" s="7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7"/>
      <c r="BB1229" s="4"/>
      <c r="BC1229" s="4"/>
      <c r="BD1229" s="4"/>
      <c r="BE1229" s="7"/>
      <c r="BF1229" s="7"/>
      <c r="BG1229" s="6"/>
      <c r="BH1229" s="4"/>
      <c r="BI1229" s="4"/>
      <c r="BJ1229" s="4"/>
      <c r="BK1229" s="4"/>
      <c r="BL1229" s="6"/>
      <c r="BM1229" s="6"/>
      <c r="BN1229" s="6"/>
      <c r="BO1229" s="6"/>
      <c r="BP1229" s="6"/>
      <c r="BQ1229" s="6"/>
      <c r="BR1229" s="6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>
        <v>47.943726484541145</v>
      </c>
      <c r="CC1229" s="7">
        <v>4.7367628205128209</v>
      </c>
      <c r="CD1229" s="4"/>
      <c r="CE1229" s="4"/>
      <c r="CF1229" s="7"/>
      <c r="CG1229" s="4"/>
      <c r="CH1229" s="4"/>
      <c r="CI1229" s="4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</row>
    <row r="1230" spans="1:158" x14ac:dyDescent="0.25">
      <c r="A1230" t="s">
        <v>113</v>
      </c>
      <c r="C1230" s="5">
        <v>40322</v>
      </c>
      <c r="D1230" s="4">
        <v>8</v>
      </c>
      <c r="E1230" s="5" t="s">
        <v>165</v>
      </c>
      <c r="F1230" s="4">
        <v>137</v>
      </c>
      <c r="G1230" t="s">
        <v>79</v>
      </c>
      <c r="H1230" s="6">
        <v>8.1</v>
      </c>
      <c r="I1230">
        <v>750</v>
      </c>
      <c r="J1230" s="4">
        <f>1000000/H1230/I1230</f>
        <v>164.6090534979424</v>
      </c>
      <c r="K1230" s="4"/>
      <c r="L1230" s="7"/>
      <c r="M1230" s="7"/>
      <c r="N1230" s="7"/>
      <c r="O1230" s="7"/>
      <c r="P1230" s="7"/>
      <c r="Q1230" s="7"/>
      <c r="R1230" s="7"/>
      <c r="S1230" s="7"/>
      <c r="T1230" s="7"/>
      <c r="U1230" s="4"/>
      <c r="V1230" s="7"/>
      <c r="W1230" s="7"/>
      <c r="X1230" s="7"/>
      <c r="Y1230" s="7"/>
      <c r="Z1230" s="7"/>
      <c r="AA1230" s="7"/>
      <c r="AB1230" s="4"/>
      <c r="AC1230" s="7"/>
      <c r="AD1230" s="7"/>
      <c r="AE1230" s="7"/>
      <c r="AF1230" s="7"/>
      <c r="AG1230" s="7"/>
      <c r="AH1230" s="7"/>
      <c r="AI1230" s="8"/>
      <c r="AJ1230" s="7"/>
      <c r="AK1230" s="7"/>
      <c r="AL1230" s="7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7"/>
      <c r="BB1230" s="4"/>
      <c r="BC1230" s="4"/>
      <c r="BD1230" s="4"/>
      <c r="BE1230" s="7"/>
      <c r="BF1230" s="7"/>
      <c r="BG1230" s="6"/>
      <c r="BH1230" s="4"/>
      <c r="BI1230" s="4"/>
      <c r="BJ1230" s="4"/>
      <c r="BK1230" s="4"/>
      <c r="BL1230" s="6"/>
      <c r="BM1230" s="6"/>
      <c r="BN1230" s="6"/>
      <c r="BO1230" s="6"/>
      <c r="BP1230" s="6"/>
      <c r="BQ1230" s="6"/>
      <c r="BR1230" s="6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7"/>
      <c r="CD1230" s="4"/>
      <c r="CE1230" s="4"/>
      <c r="CF1230" s="7"/>
      <c r="CG1230" s="4"/>
      <c r="CH1230" s="4"/>
      <c r="CI1230" s="4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</row>
    <row r="1231" spans="1:158" x14ac:dyDescent="0.25">
      <c r="A1231" t="s">
        <v>113</v>
      </c>
      <c r="C1231" s="5">
        <v>40323</v>
      </c>
      <c r="D1231" s="4"/>
      <c r="E1231" s="5"/>
      <c r="F1231" s="4">
        <v>138</v>
      </c>
      <c r="G1231" t="s">
        <v>79</v>
      </c>
      <c r="H1231" s="6">
        <v>8.1</v>
      </c>
      <c r="I1231">
        <v>750</v>
      </c>
      <c r="J1231" s="4">
        <f>1000000/H1231/I1231</f>
        <v>164.6090534979424</v>
      </c>
      <c r="K1231" s="4"/>
      <c r="L1231" s="7"/>
      <c r="M1231" s="7"/>
      <c r="N1231" s="7"/>
      <c r="O1231" s="7"/>
      <c r="P1231" s="7"/>
      <c r="Q1231" s="7"/>
      <c r="R1231" s="7"/>
      <c r="S1231" s="7"/>
      <c r="T1231" s="7"/>
      <c r="U1231" s="4"/>
      <c r="V1231" s="7"/>
      <c r="W1231" s="7"/>
      <c r="X1231" s="7"/>
      <c r="Y1231" s="7"/>
      <c r="Z1231" s="7"/>
      <c r="AA1231" s="7"/>
      <c r="AB1231" s="4"/>
      <c r="AC1231" s="7"/>
      <c r="AD1231" s="7"/>
      <c r="AE1231" s="7"/>
      <c r="AF1231" s="7"/>
      <c r="AG1231" s="7"/>
      <c r="AH1231" s="7"/>
      <c r="AI1231" s="8"/>
      <c r="AJ1231" s="7"/>
      <c r="AK1231" s="7"/>
      <c r="AL1231" s="7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7"/>
      <c r="BB1231" s="4"/>
      <c r="BC1231" s="4"/>
      <c r="BD1231" s="4"/>
      <c r="BE1231" s="7"/>
      <c r="BF1231" s="7"/>
      <c r="BG1231" s="6"/>
      <c r="BH1231" s="4"/>
      <c r="BI1231" s="4"/>
      <c r="BJ1231" s="4"/>
      <c r="BK1231" s="4"/>
      <c r="BL1231" s="6"/>
      <c r="BM1231" s="6"/>
      <c r="BN1231" s="6"/>
      <c r="BO1231" s="6"/>
      <c r="BP1231" s="6"/>
      <c r="BQ1231" s="6"/>
      <c r="BR1231" s="6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>
        <v>61.269425813839362</v>
      </c>
      <c r="CC1231" s="7">
        <v>4.7110982726423902</v>
      </c>
      <c r="CD1231" s="4"/>
      <c r="CE1231" s="4"/>
      <c r="CF1231" s="7"/>
      <c r="CG1231" s="4"/>
      <c r="CH1231" s="4"/>
      <c r="CI1231" s="4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</row>
    <row r="1232" spans="1:158" x14ac:dyDescent="0.25">
      <c r="A1232" t="s">
        <v>113</v>
      </c>
      <c r="C1232" s="5">
        <v>40324</v>
      </c>
      <c r="D1232" s="4"/>
      <c r="E1232" s="5"/>
      <c r="F1232" s="4">
        <v>139</v>
      </c>
      <c r="G1232" t="s">
        <v>79</v>
      </c>
      <c r="H1232" s="6">
        <v>8.1</v>
      </c>
      <c r="I1232">
        <v>750</v>
      </c>
      <c r="J1232" s="4">
        <f>1000000/H1232/I1232</f>
        <v>164.6090534979424</v>
      </c>
      <c r="K1232" s="4"/>
      <c r="L1232" s="7"/>
      <c r="M1232" s="7"/>
      <c r="N1232" s="7"/>
      <c r="O1232" s="7"/>
      <c r="P1232" s="7"/>
      <c r="Q1232" s="7"/>
      <c r="R1232" s="7"/>
      <c r="S1232" s="7"/>
      <c r="T1232" s="7"/>
      <c r="U1232" s="4">
        <v>475.59318075250195</v>
      </c>
      <c r="V1232" s="7"/>
      <c r="W1232" s="7"/>
      <c r="X1232" s="7"/>
      <c r="Y1232" s="7"/>
      <c r="Z1232" s="7"/>
      <c r="AA1232" s="7"/>
      <c r="AB1232" s="4">
        <v>178.80167094575904</v>
      </c>
      <c r="AC1232" s="7">
        <v>2.9622534477393661</v>
      </c>
      <c r="AD1232" s="7"/>
      <c r="AE1232" s="7"/>
      <c r="AF1232" s="7"/>
      <c r="AG1232" s="7"/>
      <c r="AH1232" s="7"/>
      <c r="AI1232" s="8">
        <f>AC1232/AB1232</f>
        <v>1.6567258192111581E-2</v>
      </c>
      <c r="AJ1232" s="7"/>
      <c r="AK1232" s="7"/>
      <c r="AL1232" s="7"/>
      <c r="AM1232" s="4">
        <v>0</v>
      </c>
      <c r="AN1232" s="4"/>
      <c r="AO1232" s="4"/>
      <c r="AP1232" s="4"/>
      <c r="AQ1232" s="4">
        <v>201.17192624646174</v>
      </c>
      <c r="AR1232" s="4"/>
      <c r="AS1232" s="4"/>
      <c r="AT1232" s="4"/>
      <c r="AU1232" s="4"/>
      <c r="AV1232" s="4"/>
      <c r="AW1232" s="4"/>
      <c r="AX1232" s="4">
        <v>10.410148279918046</v>
      </c>
      <c r="AY1232" s="4">
        <v>373.19504471764355</v>
      </c>
      <c r="AZ1232" s="4">
        <v>584.77711924402342</v>
      </c>
      <c r="BA1232" s="7"/>
      <c r="BB1232" s="4"/>
      <c r="BC1232" s="4">
        <f>U1232+AB1232+AZ1232</f>
        <v>1239.1719709422844</v>
      </c>
      <c r="BD1232" s="4"/>
      <c r="BE1232" s="7">
        <f>AZ1232/BC1232</f>
        <v>0.47190957587537297</v>
      </c>
      <c r="BF1232" s="7"/>
      <c r="BG1232" s="6"/>
      <c r="BH1232" s="4"/>
      <c r="BI1232" s="4"/>
      <c r="BJ1232" s="4"/>
      <c r="BK1232" s="4"/>
      <c r="BL1232" s="6"/>
      <c r="BM1232" s="6"/>
      <c r="BN1232" s="6"/>
      <c r="BO1232" s="6"/>
      <c r="BP1232" s="7">
        <f>U1232/BC1232</f>
        <v>0.38379917550172959</v>
      </c>
      <c r="BQ1232" s="7">
        <f>AB1232/BC1232</f>
        <v>0.14429124862289747</v>
      </c>
      <c r="BR1232" s="7">
        <f>AZ1232/BC1232</f>
        <v>0.47190957587537297</v>
      </c>
      <c r="BS1232" s="4">
        <v>117.74639723210754</v>
      </c>
      <c r="BT1232" s="4">
        <v>0</v>
      </c>
      <c r="BU1232" s="4">
        <v>39.845049412135111</v>
      </c>
      <c r="BV1232" s="4">
        <v>75.612803577195351</v>
      </c>
      <c r="BW1232" s="4"/>
      <c r="BX1232" s="4"/>
      <c r="BY1232" s="4"/>
      <c r="BZ1232" s="4"/>
      <c r="CA1232" s="4">
        <v>2.2885442427770832</v>
      </c>
      <c r="CB1232" s="4"/>
      <c r="CC1232" s="7"/>
      <c r="CD1232" s="4"/>
      <c r="CE1232" s="4"/>
      <c r="CF1232" s="7"/>
      <c r="CG1232" s="4"/>
      <c r="CH1232" s="4"/>
      <c r="CI1232" s="4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</row>
    <row r="1233" spans="1:158" x14ac:dyDescent="0.25">
      <c r="A1233" t="s">
        <v>113</v>
      </c>
      <c r="C1233" s="5">
        <v>40357</v>
      </c>
      <c r="D1233" s="4">
        <v>9</v>
      </c>
      <c r="E1233" s="5" t="s">
        <v>70</v>
      </c>
      <c r="F1233" s="4">
        <v>172</v>
      </c>
      <c r="G1233" t="s">
        <v>79</v>
      </c>
      <c r="H1233" s="6">
        <v>8.1</v>
      </c>
      <c r="I1233">
        <v>750</v>
      </c>
      <c r="J1233" s="4">
        <f>1000000/H1233/I1233</f>
        <v>164.6090534979424</v>
      </c>
      <c r="K1233" s="4"/>
      <c r="L1233" s="7"/>
      <c r="M1233" s="7"/>
      <c r="N1233" s="7"/>
      <c r="O1233" s="7"/>
      <c r="P1233" s="7"/>
      <c r="Q1233" s="7"/>
      <c r="R1233" s="7"/>
      <c r="S1233" s="7"/>
      <c r="T1233" s="7"/>
      <c r="U1233" s="4"/>
      <c r="V1233" s="7"/>
      <c r="W1233" s="7"/>
      <c r="X1233" s="7"/>
      <c r="Y1233" s="7"/>
      <c r="Z1233" s="7"/>
      <c r="AA1233" s="7"/>
      <c r="AB1233" s="4"/>
      <c r="AC1233" s="7"/>
      <c r="AD1233" s="7"/>
      <c r="AE1233" s="7"/>
      <c r="AF1233" s="7"/>
      <c r="AG1233" s="7"/>
      <c r="AH1233" s="7"/>
      <c r="AI1233" s="8"/>
      <c r="AJ1233" s="7"/>
      <c r="AK1233" s="7"/>
      <c r="AL1233" s="7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>
        <v>517.0241111111111</v>
      </c>
      <c r="AZ1233" s="4"/>
      <c r="BA1233" s="7"/>
      <c r="BB1233" s="4"/>
      <c r="BC1233" s="4"/>
      <c r="BD1233" s="4"/>
      <c r="BE1233" s="7"/>
      <c r="BF1233" s="4">
        <f>BH1233*(1/(BG1233/100))</f>
        <v>517.0241111111111</v>
      </c>
      <c r="BG1233" s="6">
        <v>35.602571532776302</v>
      </c>
      <c r="BH1233" s="4">
        <v>184.07387900003414</v>
      </c>
      <c r="BI1233" s="4">
        <f>BF1233-BH1233</f>
        <v>332.95023211107696</v>
      </c>
      <c r="BJ1233" s="4"/>
      <c r="BK1233" s="4"/>
      <c r="BL1233" s="6">
        <v>8.1089814537459972</v>
      </c>
      <c r="BM1233" s="6"/>
      <c r="BN1233" s="6"/>
      <c r="BO1233" s="6"/>
      <c r="BP1233" s="6"/>
      <c r="BQ1233" s="6"/>
      <c r="BR1233" s="6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>
        <v>100</v>
      </c>
      <c r="CC1233" s="7">
        <v>4.6618134372578508</v>
      </c>
      <c r="CD1233" s="4"/>
      <c r="CE1233" s="4"/>
      <c r="CF1233" s="7"/>
      <c r="CG1233" s="4"/>
      <c r="CH1233" s="4"/>
      <c r="CI1233" s="4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</row>
    <row r="1234" spans="1:158" x14ac:dyDescent="0.25">
      <c r="A1234" t="s">
        <v>121</v>
      </c>
      <c r="C1234" s="5">
        <v>40530</v>
      </c>
      <c r="D1234" s="4">
        <v>1</v>
      </c>
      <c r="E1234" s="5" t="s">
        <v>167</v>
      </c>
      <c r="F1234">
        <v>0</v>
      </c>
      <c r="G1234" t="s">
        <v>77</v>
      </c>
      <c r="H1234" s="6">
        <v>8</v>
      </c>
      <c r="I1234">
        <v>750</v>
      </c>
      <c r="J1234" s="4">
        <f>1000000/H1234/I1234</f>
        <v>166.66666666666666</v>
      </c>
      <c r="K1234" s="4"/>
      <c r="L1234" s="7"/>
      <c r="M1234" s="7"/>
      <c r="N1234" s="7"/>
      <c r="O1234" s="7"/>
      <c r="P1234" s="7"/>
      <c r="Q1234" s="7"/>
      <c r="R1234" s="7"/>
      <c r="S1234" s="7"/>
      <c r="T1234" s="7"/>
      <c r="U1234" s="4"/>
      <c r="V1234" s="7"/>
      <c r="W1234" s="7"/>
      <c r="X1234" s="7"/>
      <c r="Y1234" s="7"/>
      <c r="Z1234" s="7"/>
      <c r="AA1234" s="7"/>
      <c r="AB1234" s="4"/>
      <c r="AC1234" s="7"/>
      <c r="AD1234" s="7"/>
      <c r="AE1234" s="7"/>
      <c r="AF1234" s="7"/>
      <c r="AG1234" s="7"/>
      <c r="AH1234" s="7"/>
      <c r="AI1234" s="8"/>
      <c r="AJ1234" s="7"/>
      <c r="AK1234" s="7"/>
      <c r="AL1234" s="7"/>
      <c r="AM1234" s="4">
        <v>0</v>
      </c>
      <c r="AN1234" s="4"/>
      <c r="AO1234" s="4"/>
      <c r="AP1234" s="4"/>
      <c r="AQ1234" s="4">
        <v>0</v>
      </c>
      <c r="AR1234" s="4"/>
      <c r="AS1234" s="4"/>
      <c r="AT1234" s="4"/>
      <c r="AU1234" s="4"/>
      <c r="AV1234" s="4"/>
      <c r="AW1234" s="4"/>
      <c r="AX1234" s="4">
        <v>0</v>
      </c>
      <c r="AY1234" s="4">
        <v>0</v>
      </c>
      <c r="AZ1234" s="4"/>
      <c r="BA1234" s="7"/>
      <c r="BB1234" s="4"/>
      <c r="BC1234" s="4"/>
      <c r="BD1234" s="4"/>
      <c r="BE1234" s="7"/>
      <c r="BF1234" s="7"/>
      <c r="BG1234" s="6"/>
      <c r="BH1234" s="4"/>
      <c r="BI1234" s="4"/>
      <c r="BJ1234" s="4"/>
      <c r="BK1234" s="4"/>
      <c r="BL1234" s="6"/>
      <c r="BM1234" s="6"/>
      <c r="BN1234" s="6"/>
      <c r="BO1234" s="6"/>
      <c r="BP1234" s="6"/>
      <c r="BQ1234" s="6"/>
      <c r="BR1234" s="6"/>
      <c r="BS1234" s="4">
        <v>0</v>
      </c>
      <c r="BT1234" s="4">
        <v>0</v>
      </c>
      <c r="BU1234" s="4">
        <v>0</v>
      </c>
      <c r="BV1234" s="4">
        <v>0</v>
      </c>
      <c r="BW1234" s="4"/>
      <c r="BX1234" s="4"/>
      <c r="BY1234" s="4"/>
      <c r="BZ1234" s="4"/>
      <c r="CA1234" s="4">
        <v>0</v>
      </c>
      <c r="CB1234" s="4"/>
      <c r="CC1234" s="7"/>
      <c r="CD1234" s="4"/>
      <c r="CE1234" s="4"/>
      <c r="CF1234" s="7"/>
      <c r="CG1234" s="4"/>
      <c r="CH1234" s="4"/>
      <c r="CI1234" s="4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</row>
    <row r="1235" spans="1:158" x14ac:dyDescent="0.25">
      <c r="A1235" t="s">
        <v>121</v>
      </c>
      <c r="C1235" s="5">
        <v>40556</v>
      </c>
      <c r="D1235" s="4">
        <v>4</v>
      </c>
      <c r="E1235" t="s">
        <v>168</v>
      </c>
      <c r="F1235">
        <v>26</v>
      </c>
      <c r="G1235" t="s">
        <v>77</v>
      </c>
      <c r="H1235" s="6">
        <v>8</v>
      </c>
      <c r="I1235">
        <v>750</v>
      </c>
      <c r="J1235" s="4">
        <f>1000000/H1235/I1235</f>
        <v>166.66666666666666</v>
      </c>
      <c r="K1235" s="4"/>
      <c r="L1235" s="7"/>
      <c r="M1235" s="7"/>
      <c r="N1235" s="7"/>
      <c r="O1235" s="7"/>
      <c r="P1235" s="7"/>
      <c r="Q1235" s="7"/>
      <c r="R1235" s="7"/>
      <c r="S1235" s="7"/>
      <c r="T1235" s="7"/>
      <c r="U1235" s="4"/>
      <c r="V1235" s="7"/>
      <c r="W1235" s="7"/>
      <c r="X1235" s="7"/>
      <c r="Y1235" s="7"/>
      <c r="Z1235" s="7"/>
      <c r="AA1235" s="7"/>
      <c r="AB1235" s="4"/>
      <c r="AC1235" s="7">
        <v>0.16237499999999999</v>
      </c>
      <c r="AD1235" s="7"/>
      <c r="AE1235" s="7"/>
      <c r="AF1235" s="7"/>
      <c r="AG1235" s="7"/>
      <c r="AH1235" s="7"/>
      <c r="AI1235" s="8"/>
      <c r="AJ1235" s="7"/>
      <c r="AK1235" s="7"/>
      <c r="AL1235" s="7"/>
      <c r="AM1235" s="4">
        <v>0</v>
      </c>
      <c r="AN1235" s="4"/>
      <c r="AO1235" s="4"/>
      <c r="AP1235" s="4"/>
      <c r="AQ1235" s="4">
        <v>0</v>
      </c>
      <c r="AR1235" s="4"/>
      <c r="AS1235" s="4"/>
      <c r="AT1235" s="4"/>
      <c r="AU1235" s="4"/>
      <c r="AV1235" s="4"/>
      <c r="AW1235" s="4"/>
      <c r="AX1235" s="4">
        <v>0</v>
      </c>
      <c r="AY1235" s="4">
        <v>0</v>
      </c>
      <c r="AZ1235" s="4"/>
      <c r="BA1235" s="7"/>
      <c r="BB1235" s="4"/>
      <c r="BC1235" s="4"/>
      <c r="BD1235" s="4"/>
      <c r="BE1235" s="7"/>
      <c r="BF1235" s="7"/>
      <c r="BG1235" s="6"/>
      <c r="BH1235" s="4"/>
      <c r="BI1235" s="4"/>
      <c r="BJ1235" s="4"/>
      <c r="BK1235" s="4"/>
      <c r="BL1235" s="6"/>
      <c r="BM1235" s="6"/>
      <c r="BN1235" s="6"/>
      <c r="BO1235" s="6"/>
      <c r="BP1235" s="6"/>
      <c r="BQ1235" s="6"/>
      <c r="BR1235" s="6"/>
      <c r="BS1235" s="4">
        <v>0</v>
      </c>
      <c r="BT1235" s="4">
        <v>0</v>
      </c>
      <c r="BU1235" s="4">
        <v>0</v>
      </c>
      <c r="BV1235" s="4">
        <v>0</v>
      </c>
      <c r="BW1235" s="4"/>
      <c r="BX1235" s="4"/>
      <c r="BY1235" s="4"/>
      <c r="BZ1235" s="4"/>
      <c r="CA1235" s="4">
        <v>0</v>
      </c>
      <c r="CB1235" s="4"/>
      <c r="CC1235" s="7"/>
      <c r="CD1235" s="4"/>
      <c r="CE1235" s="4"/>
      <c r="CF1235" s="7"/>
      <c r="CG1235" s="4"/>
      <c r="CH1235" s="4"/>
      <c r="CI1235" s="4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</row>
    <row r="1236" spans="1:158" x14ac:dyDescent="0.25">
      <c r="A1236" t="s">
        <v>121</v>
      </c>
      <c r="C1236" s="5">
        <v>40561</v>
      </c>
      <c r="D1236" s="4"/>
      <c r="E1236" s="5"/>
      <c r="F1236">
        <v>31</v>
      </c>
      <c r="G1236" t="s">
        <v>77</v>
      </c>
      <c r="H1236" s="6">
        <v>8</v>
      </c>
      <c r="I1236">
        <v>750</v>
      </c>
      <c r="J1236" s="4">
        <f>1000000/H1236/I1236</f>
        <v>166.66666666666666</v>
      </c>
      <c r="K1236" s="4"/>
      <c r="L1236" s="7"/>
      <c r="M1236" s="6">
        <v>6.8</v>
      </c>
      <c r="N1236" s="6"/>
      <c r="O1236" s="6"/>
      <c r="P1236" s="7"/>
      <c r="Q1236" s="7"/>
      <c r="R1236" s="7"/>
      <c r="S1236" s="7"/>
      <c r="T1236" s="7"/>
      <c r="U1236" s="4"/>
      <c r="V1236" s="7"/>
      <c r="W1236" s="7"/>
      <c r="X1236" s="7"/>
      <c r="Y1236" s="7"/>
      <c r="Z1236" s="7"/>
      <c r="AA1236" s="7"/>
      <c r="AB1236" s="4"/>
      <c r="AC1236" s="7"/>
      <c r="AD1236" s="7"/>
      <c r="AE1236" s="7"/>
      <c r="AF1236" s="7"/>
      <c r="AG1236" s="7"/>
      <c r="AH1236" s="7"/>
      <c r="AI1236" s="8"/>
      <c r="AJ1236" s="7"/>
      <c r="AK1236" s="7"/>
      <c r="AL1236" s="7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7"/>
      <c r="BB1236" s="4"/>
      <c r="BC1236" s="4"/>
      <c r="BD1236" s="4"/>
      <c r="BE1236" s="7"/>
      <c r="BF1236" s="7"/>
      <c r="BG1236" s="6"/>
      <c r="BH1236" s="4"/>
      <c r="BI1236" s="4"/>
      <c r="BJ1236" s="4"/>
      <c r="BK1236" s="4"/>
      <c r="BL1236" s="6"/>
      <c r="BM1236" s="6"/>
      <c r="BN1236" s="6"/>
      <c r="BO1236" s="6"/>
      <c r="BP1236" s="6"/>
      <c r="BQ1236" s="6"/>
      <c r="BR1236" s="6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7"/>
      <c r="CD1236" s="4"/>
      <c r="CE1236" s="4"/>
      <c r="CF1236" s="7"/>
      <c r="CG1236" s="4"/>
      <c r="CH1236" s="4"/>
      <c r="CI1236" s="4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</row>
    <row r="1237" spans="1:158" x14ac:dyDescent="0.25">
      <c r="A1237" t="s">
        <v>121</v>
      </c>
      <c r="C1237" s="5">
        <v>40568</v>
      </c>
      <c r="D1237" s="4"/>
      <c r="E1237" s="5"/>
      <c r="F1237">
        <v>38</v>
      </c>
      <c r="G1237" t="s">
        <v>77</v>
      </c>
      <c r="H1237" s="6">
        <v>8</v>
      </c>
      <c r="I1237">
        <v>750</v>
      </c>
      <c r="J1237" s="4">
        <f>1000000/H1237/I1237</f>
        <v>166.66666666666666</v>
      </c>
      <c r="K1237" s="4"/>
      <c r="L1237" s="7"/>
      <c r="M1237" s="6">
        <v>10.15</v>
      </c>
      <c r="N1237" s="6"/>
      <c r="O1237" s="6"/>
      <c r="P1237" s="7"/>
      <c r="Q1237" s="7"/>
      <c r="R1237" s="7"/>
      <c r="S1237" s="7"/>
      <c r="T1237" s="7"/>
      <c r="U1237" s="4"/>
      <c r="V1237" s="7"/>
      <c r="W1237" s="7"/>
      <c r="X1237" s="7"/>
      <c r="Y1237" s="7"/>
      <c r="Z1237" s="7"/>
      <c r="AA1237" s="7"/>
      <c r="AB1237" s="4"/>
      <c r="AC1237" s="7"/>
      <c r="AD1237" s="7"/>
      <c r="AE1237" s="7"/>
      <c r="AF1237" s="7"/>
      <c r="AG1237" s="7"/>
      <c r="AH1237" s="7"/>
      <c r="AI1237" s="8"/>
      <c r="AJ1237" s="7"/>
      <c r="AK1237" s="7"/>
      <c r="AL1237" s="7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7"/>
      <c r="BB1237" s="4"/>
      <c r="BC1237" s="4"/>
      <c r="BD1237" s="4"/>
      <c r="BE1237" s="7"/>
      <c r="BF1237" s="7"/>
      <c r="BG1237" s="6"/>
      <c r="BH1237" s="4"/>
      <c r="BI1237" s="4"/>
      <c r="BJ1237" s="4"/>
      <c r="BK1237" s="4"/>
      <c r="BL1237" s="6"/>
      <c r="BM1237" s="6"/>
      <c r="BN1237" s="6"/>
      <c r="BO1237" s="6"/>
      <c r="BP1237" s="6"/>
      <c r="BQ1237" s="6"/>
      <c r="BR1237" s="6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7"/>
      <c r="CD1237" s="4"/>
      <c r="CE1237" s="4"/>
      <c r="CF1237" s="7"/>
      <c r="CG1237" s="4"/>
      <c r="CH1237" s="4"/>
      <c r="CI1237" s="4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</row>
    <row r="1238" spans="1:158" x14ac:dyDescent="0.25">
      <c r="A1238" t="s">
        <v>121</v>
      </c>
      <c r="C1238" s="5">
        <v>40571</v>
      </c>
      <c r="D1238" s="4"/>
      <c r="E1238" s="5"/>
      <c r="F1238">
        <v>41</v>
      </c>
      <c r="G1238" t="s">
        <v>77</v>
      </c>
      <c r="H1238" s="6">
        <v>8</v>
      </c>
      <c r="I1238">
        <v>750</v>
      </c>
      <c r="J1238" s="4">
        <f>1000000/H1238/I1238</f>
        <v>166.66666666666666</v>
      </c>
      <c r="K1238" s="4"/>
      <c r="L1238" s="7"/>
      <c r="M1238" s="7"/>
      <c r="N1238" s="7"/>
      <c r="O1238" s="7"/>
      <c r="P1238" s="7"/>
      <c r="Q1238" s="7"/>
      <c r="R1238" s="7"/>
      <c r="S1238" s="7"/>
      <c r="T1238" s="7"/>
      <c r="U1238" s="4">
        <v>65.399198249883597</v>
      </c>
      <c r="V1238" s="7"/>
      <c r="W1238" s="7"/>
      <c r="X1238" s="7"/>
      <c r="Y1238" s="7"/>
      <c r="Z1238" s="7"/>
      <c r="AA1238" s="7"/>
      <c r="AB1238" s="4">
        <v>87.475237782851579</v>
      </c>
      <c r="AC1238" s="7">
        <v>0.97672456974445154</v>
      </c>
      <c r="AD1238" s="7"/>
      <c r="AE1238" s="7"/>
      <c r="AF1238" s="7"/>
      <c r="AG1238" s="7"/>
      <c r="AH1238" s="7"/>
      <c r="AI1238" s="8">
        <f>AC1238/AB1238</f>
        <v>1.1165726375835312E-2</v>
      </c>
      <c r="AJ1238" s="7"/>
      <c r="AK1238" s="7"/>
      <c r="AL1238" s="7"/>
      <c r="AM1238" s="4">
        <v>3.7114268051040833</v>
      </c>
      <c r="AN1238" s="4"/>
      <c r="AO1238" s="4"/>
      <c r="AP1238" s="4"/>
      <c r="AQ1238" s="4">
        <v>0</v>
      </c>
      <c r="AR1238" s="4"/>
      <c r="AS1238" s="4"/>
      <c r="AT1238" s="4"/>
      <c r="AU1238" s="4"/>
      <c r="AV1238" s="4"/>
      <c r="AW1238" s="4"/>
      <c r="AX1238" s="4">
        <v>0</v>
      </c>
      <c r="AY1238" s="4">
        <v>0</v>
      </c>
      <c r="AZ1238" s="4"/>
      <c r="BA1238" s="7"/>
      <c r="BB1238" s="4"/>
      <c r="BC1238" s="4">
        <f>U1238+AB1238+AZ1238</f>
        <v>152.87443603273516</v>
      </c>
      <c r="BD1238" s="4"/>
      <c r="BE1238" s="7">
        <f>AZ1238/BC1238</f>
        <v>0</v>
      </c>
      <c r="BF1238" s="7"/>
      <c r="BG1238" s="6"/>
      <c r="BH1238" s="4"/>
      <c r="BI1238" s="4"/>
      <c r="BJ1238" s="4"/>
      <c r="BK1238" s="4"/>
      <c r="BL1238" s="6"/>
      <c r="BM1238" s="6"/>
      <c r="BN1238" s="6"/>
      <c r="BO1238" s="6"/>
      <c r="BP1238" s="7">
        <f>U1238/BC1238</f>
        <v>0.427796824289704</v>
      </c>
      <c r="BQ1238" s="7">
        <f>AB1238/BC1238</f>
        <v>0.57220317571029611</v>
      </c>
      <c r="BR1238" s="7">
        <f>AZ1238/BC1238</f>
        <v>0</v>
      </c>
      <c r="BS1238" s="4">
        <v>17.357263889450678</v>
      </c>
      <c r="BT1238" s="4">
        <v>17.357263889450678</v>
      </c>
      <c r="BU1238" s="4">
        <v>0</v>
      </c>
      <c r="BV1238" s="4">
        <v>0</v>
      </c>
      <c r="BW1238" s="4"/>
      <c r="BX1238" s="4"/>
      <c r="BY1238" s="4"/>
      <c r="BZ1238" s="4"/>
      <c r="CA1238" s="4">
        <v>0</v>
      </c>
      <c r="CB1238" s="4"/>
      <c r="CC1238" s="7"/>
      <c r="CD1238" s="4"/>
      <c r="CE1238" s="4"/>
      <c r="CF1238" s="7"/>
      <c r="CG1238" s="4"/>
      <c r="CH1238" s="4"/>
      <c r="CI1238" s="4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</row>
    <row r="1239" spans="1:158" x14ac:dyDescent="0.25">
      <c r="A1239" t="s">
        <v>121</v>
      </c>
      <c r="C1239" s="5">
        <v>40574</v>
      </c>
      <c r="D1239" s="4"/>
      <c r="E1239" s="5"/>
      <c r="F1239">
        <v>44</v>
      </c>
      <c r="G1239" t="s">
        <v>77</v>
      </c>
      <c r="H1239" s="6">
        <v>8</v>
      </c>
      <c r="I1239">
        <v>750</v>
      </c>
      <c r="J1239" s="4">
        <f>1000000/H1239/I1239</f>
        <v>166.66666666666666</v>
      </c>
      <c r="K1239" s="4"/>
      <c r="L1239" s="7"/>
      <c r="M1239" s="6">
        <v>10.050000000000001</v>
      </c>
      <c r="N1239" s="6"/>
      <c r="O1239" s="6"/>
      <c r="P1239" s="7"/>
      <c r="Q1239" s="7"/>
      <c r="R1239" s="7"/>
      <c r="S1239" s="7"/>
      <c r="T1239" s="7"/>
      <c r="V1239" s="7"/>
      <c r="W1239" s="7"/>
      <c r="X1239" s="7"/>
      <c r="Y1239" s="7"/>
      <c r="Z1239" s="7"/>
      <c r="AA1239" s="7"/>
      <c r="AB1239" s="4"/>
      <c r="AC1239" s="7"/>
      <c r="AD1239" s="7"/>
      <c r="AE1239" s="7"/>
      <c r="AF1239" s="7"/>
      <c r="AG1239" s="7"/>
      <c r="AH1239" s="7"/>
      <c r="AI1239" s="8"/>
      <c r="AJ1239" s="7"/>
      <c r="AK1239" s="7"/>
      <c r="AL1239" s="7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7"/>
      <c r="BB1239" s="4"/>
      <c r="BC1239" s="4"/>
      <c r="BD1239" s="4"/>
      <c r="BE1239" s="7"/>
      <c r="BF1239" s="7"/>
      <c r="BG1239" s="6"/>
      <c r="BH1239" s="4"/>
      <c r="BI1239" s="4"/>
      <c r="BJ1239" s="4"/>
      <c r="BK1239" s="4"/>
      <c r="BL1239" s="6"/>
      <c r="BM1239" s="6"/>
      <c r="BN1239" s="6"/>
      <c r="BO1239" s="6"/>
      <c r="BP1239" s="6"/>
      <c r="BQ1239" s="6"/>
      <c r="BR1239" s="6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7"/>
      <c r="CD1239" s="4"/>
      <c r="CE1239" s="4"/>
      <c r="CF1239" s="7"/>
      <c r="CG1239" s="4"/>
      <c r="CH1239" s="4"/>
      <c r="CI1239" s="4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</row>
    <row r="1240" spans="1:158" x14ac:dyDescent="0.25">
      <c r="A1240" t="s">
        <v>121</v>
      </c>
      <c r="C1240" s="5">
        <v>40583</v>
      </c>
      <c r="D1240" s="4">
        <v>5</v>
      </c>
      <c r="E1240" t="s">
        <v>164</v>
      </c>
      <c r="F1240">
        <v>53</v>
      </c>
      <c r="G1240" t="s">
        <v>77</v>
      </c>
      <c r="H1240" s="6">
        <v>8</v>
      </c>
      <c r="I1240">
        <v>750</v>
      </c>
      <c r="J1240" s="4">
        <f>1000000/H1240/I1240</f>
        <v>166.66666666666666</v>
      </c>
      <c r="K1240" s="4"/>
      <c r="L1240" s="7"/>
      <c r="M1240" s="6">
        <v>13.5</v>
      </c>
      <c r="N1240" s="6"/>
      <c r="O1240" s="6"/>
      <c r="P1240" s="7"/>
      <c r="Q1240" s="7"/>
      <c r="R1240" s="7"/>
      <c r="S1240" s="7"/>
      <c r="T1240" s="7"/>
      <c r="U1240" s="4">
        <v>107.58371677848308</v>
      </c>
      <c r="V1240" s="7"/>
      <c r="W1240" s="7"/>
      <c r="X1240" s="7"/>
      <c r="Y1240" s="7"/>
      <c r="Z1240" s="7"/>
      <c r="AA1240" s="7"/>
      <c r="AB1240" s="4">
        <v>112.85657788910957</v>
      </c>
      <c r="AC1240" s="7">
        <v>1.3078062511823092</v>
      </c>
      <c r="AD1240" s="7"/>
      <c r="AE1240" s="7"/>
      <c r="AF1240" s="7"/>
      <c r="AG1240" s="7"/>
      <c r="AH1240" s="7"/>
      <c r="AI1240" s="8">
        <f>AC1240/AB1240</f>
        <v>1.1588214667179889E-2</v>
      </c>
      <c r="AJ1240" s="7"/>
      <c r="AK1240" s="7"/>
      <c r="AL1240" s="7"/>
      <c r="AM1240" s="4">
        <v>25.445674310914793</v>
      </c>
      <c r="AN1240" s="4"/>
      <c r="AO1240" s="4"/>
      <c r="AP1240" s="4"/>
      <c r="AQ1240" s="4">
        <v>0</v>
      </c>
      <c r="AR1240" s="4"/>
      <c r="AS1240" s="4"/>
      <c r="AT1240" s="4"/>
      <c r="AU1240" s="4"/>
      <c r="AV1240" s="4"/>
      <c r="AW1240" s="4"/>
      <c r="AX1240" s="4">
        <v>0</v>
      </c>
      <c r="AY1240" s="4">
        <v>0</v>
      </c>
      <c r="AZ1240" s="4"/>
      <c r="BA1240" s="7"/>
      <c r="BB1240" s="4"/>
      <c r="BC1240" s="4">
        <f>U1240+AB1240+AZ1240</f>
        <v>220.44029466759264</v>
      </c>
      <c r="BD1240" s="4"/>
      <c r="BE1240" s="7">
        <f>AZ1240/BC1240</f>
        <v>0</v>
      </c>
      <c r="BF1240" s="7"/>
      <c r="BG1240" s="6"/>
      <c r="BH1240" s="4"/>
      <c r="BI1240" s="4"/>
      <c r="BJ1240" s="4"/>
      <c r="BK1240" s="4"/>
      <c r="BL1240" s="6"/>
      <c r="BM1240" s="6"/>
      <c r="BN1240" s="6"/>
      <c r="BO1240" s="6"/>
      <c r="BP1240" s="7">
        <f>U1240/BC1240</f>
        <v>0.48804016044666981</v>
      </c>
      <c r="BQ1240" s="7">
        <f>AB1240/BC1240</f>
        <v>0.51195983955333024</v>
      </c>
      <c r="BR1240" s="7">
        <f>AZ1240/BC1240</f>
        <v>0</v>
      </c>
      <c r="BS1240" s="4">
        <v>57.454717074824124</v>
      </c>
      <c r="BT1240" s="4">
        <v>57.454717074824124</v>
      </c>
      <c r="BU1240" s="4">
        <v>0</v>
      </c>
      <c r="BV1240" s="4">
        <v>0</v>
      </c>
      <c r="BW1240" s="4"/>
      <c r="BX1240" s="4"/>
      <c r="BY1240" s="4"/>
      <c r="BZ1240" s="4"/>
      <c r="CA1240" s="4">
        <v>0</v>
      </c>
      <c r="CB1240" s="4"/>
      <c r="CC1240" s="7"/>
      <c r="CD1240" s="4"/>
      <c r="CE1240" s="4"/>
      <c r="CF1240" s="7"/>
      <c r="CG1240" s="4"/>
      <c r="CH1240" s="4"/>
      <c r="CI1240" s="4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</row>
    <row r="1241" spans="1:158" x14ac:dyDescent="0.25">
      <c r="A1241" t="s">
        <v>121</v>
      </c>
      <c r="C1241" s="5">
        <v>40596</v>
      </c>
      <c r="D1241" s="4"/>
      <c r="E1241" s="5"/>
      <c r="F1241">
        <v>66</v>
      </c>
      <c r="G1241" t="s">
        <v>77</v>
      </c>
      <c r="H1241" s="6">
        <v>8</v>
      </c>
      <c r="I1241">
        <v>750</v>
      </c>
      <c r="J1241" s="4">
        <f>1000000/H1241/I1241</f>
        <v>166.66666666666666</v>
      </c>
      <c r="K1241" s="4"/>
      <c r="L1241" s="7"/>
      <c r="M1241" s="6">
        <v>17.2</v>
      </c>
      <c r="N1241" s="6"/>
      <c r="O1241" s="6"/>
      <c r="P1241" s="7"/>
      <c r="Q1241" s="7"/>
      <c r="R1241" s="7"/>
      <c r="S1241" s="7"/>
      <c r="T1241" s="7"/>
      <c r="V1241" s="7"/>
      <c r="W1241" s="7"/>
      <c r="X1241" s="7"/>
      <c r="Y1241" s="7"/>
      <c r="Z1241" s="7"/>
      <c r="AA1241" s="7"/>
      <c r="AB1241" s="4"/>
      <c r="AC1241" s="7"/>
      <c r="AD1241" s="7"/>
      <c r="AE1241" s="7"/>
      <c r="AF1241" s="7"/>
      <c r="AG1241" s="7"/>
      <c r="AH1241" s="7"/>
      <c r="AI1241" s="8"/>
      <c r="AJ1241" s="7"/>
      <c r="AK1241" s="7"/>
      <c r="AL1241" s="7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7"/>
      <c r="BB1241" s="4"/>
      <c r="BC1241" s="4"/>
      <c r="BD1241" s="4"/>
      <c r="BE1241" s="7"/>
      <c r="BF1241" s="7"/>
      <c r="BG1241" s="6"/>
      <c r="BH1241" s="4"/>
      <c r="BI1241" s="4"/>
      <c r="BJ1241" s="4"/>
      <c r="BK1241" s="4"/>
      <c r="BL1241" s="6"/>
      <c r="BM1241" s="6"/>
      <c r="BN1241" s="6"/>
      <c r="BO1241" s="6"/>
      <c r="BP1241" s="6"/>
      <c r="BQ1241" s="6"/>
      <c r="BR1241" s="6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7"/>
      <c r="CD1241" s="4"/>
      <c r="CE1241" s="4"/>
      <c r="CF1241" s="7"/>
      <c r="CG1241" s="4"/>
      <c r="CH1241" s="4"/>
      <c r="CI1241" s="4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</row>
    <row r="1242" spans="1:158" x14ac:dyDescent="0.25">
      <c r="A1242" t="s">
        <v>121</v>
      </c>
      <c r="C1242" s="5">
        <v>40597</v>
      </c>
      <c r="D1242" s="4"/>
      <c r="E1242" s="5"/>
      <c r="F1242">
        <v>67</v>
      </c>
      <c r="G1242" t="s">
        <v>77</v>
      </c>
      <c r="H1242" s="6">
        <v>8</v>
      </c>
      <c r="I1242">
        <v>750</v>
      </c>
      <c r="J1242" s="4">
        <f>1000000/H1242/I1242</f>
        <v>166.66666666666666</v>
      </c>
      <c r="K1242" s="4"/>
      <c r="L1242" s="7"/>
      <c r="M1242" s="7"/>
      <c r="N1242" s="7"/>
      <c r="O1242" s="7"/>
      <c r="P1242" s="7"/>
      <c r="Q1242" s="7"/>
      <c r="R1242" s="7"/>
      <c r="S1242" s="7"/>
      <c r="T1242" s="7"/>
      <c r="U1242" s="4">
        <v>194.29102139330843</v>
      </c>
      <c r="V1242" s="7"/>
      <c r="W1242" s="7"/>
      <c r="X1242" s="7"/>
      <c r="Y1242" s="7"/>
      <c r="Z1242" s="7"/>
      <c r="AA1242" s="7"/>
      <c r="AB1242" s="4">
        <v>193.6950952830943</v>
      </c>
      <c r="AC1242" s="7">
        <v>2.6987379505641047</v>
      </c>
      <c r="AD1242" s="7"/>
      <c r="AE1242" s="7"/>
      <c r="AF1242" s="7"/>
      <c r="AG1242" s="7"/>
      <c r="AH1242" s="7"/>
      <c r="AI1242" s="8">
        <f>AC1242/AB1242</f>
        <v>1.3932918366465475E-2</v>
      </c>
      <c r="AJ1242" s="7"/>
      <c r="AK1242" s="7"/>
      <c r="AL1242" s="7"/>
      <c r="AM1242" s="4">
        <v>33.965877297920315</v>
      </c>
      <c r="AN1242" s="4"/>
      <c r="AO1242" s="4"/>
      <c r="AP1242" s="4"/>
      <c r="AQ1242" s="4">
        <v>49.206902000088789</v>
      </c>
      <c r="AR1242" s="4"/>
      <c r="AS1242" s="4"/>
      <c r="AT1242" s="4"/>
      <c r="AU1242" s="4"/>
      <c r="AV1242" s="4"/>
      <c r="AW1242" s="4"/>
      <c r="AX1242" s="4">
        <v>0</v>
      </c>
      <c r="AY1242" s="4">
        <v>0</v>
      </c>
      <c r="AZ1242" s="4"/>
      <c r="BA1242" s="7"/>
      <c r="BB1242" s="4"/>
      <c r="BC1242" s="4">
        <f>U1242+AB1242+AZ1242</f>
        <v>387.98611667640273</v>
      </c>
      <c r="BD1242" s="4"/>
      <c r="BE1242" s="7">
        <f>AZ1242/BC1242</f>
        <v>0</v>
      </c>
      <c r="BF1242" s="7"/>
      <c r="BG1242" s="6"/>
      <c r="BH1242" s="4"/>
      <c r="BI1242" s="4"/>
      <c r="BJ1242" s="4"/>
      <c r="BK1242" s="4"/>
      <c r="BL1242" s="6"/>
      <c r="BM1242" s="6"/>
      <c r="BN1242" s="6"/>
      <c r="BO1242" s="6"/>
      <c r="BP1242" s="7">
        <f>U1242/BC1242</f>
        <v>0.50076797349776192</v>
      </c>
      <c r="BQ1242" s="7">
        <f>AB1242/BC1242</f>
        <v>0.49923202650223802</v>
      </c>
      <c r="BR1242" s="7">
        <f>AZ1242/BC1242</f>
        <v>0</v>
      </c>
      <c r="BS1242" s="4">
        <v>161.32779575111465</v>
      </c>
      <c r="BT1242" s="4">
        <v>71.389303411094687</v>
      </c>
      <c r="BU1242" s="4">
        <v>89.938492340019948</v>
      </c>
      <c r="BV1242" s="4">
        <v>0</v>
      </c>
      <c r="BW1242" s="4"/>
      <c r="BX1242" s="4"/>
      <c r="BY1242" s="4"/>
      <c r="BZ1242" s="4"/>
      <c r="CA1242" s="4">
        <v>0</v>
      </c>
      <c r="CB1242" s="4"/>
      <c r="CC1242" s="7"/>
      <c r="CD1242" s="4"/>
      <c r="CE1242" s="4"/>
      <c r="CF1242" s="7"/>
      <c r="CG1242" s="4"/>
      <c r="CH1242" s="4"/>
      <c r="CI1242" s="4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</row>
    <row r="1243" spans="1:158" x14ac:dyDescent="0.25">
      <c r="A1243" t="s">
        <v>121</v>
      </c>
      <c r="C1243" s="5">
        <v>40610</v>
      </c>
      <c r="D1243" s="4"/>
      <c r="E1243" s="5"/>
      <c r="F1243">
        <v>80</v>
      </c>
      <c r="G1243" t="s">
        <v>77</v>
      </c>
      <c r="H1243" s="6">
        <v>8</v>
      </c>
      <c r="I1243">
        <v>750</v>
      </c>
      <c r="J1243" s="4">
        <f>1000000/H1243/I1243</f>
        <v>166.66666666666666</v>
      </c>
      <c r="K1243" s="4"/>
      <c r="L1243" s="7"/>
      <c r="M1243" s="6">
        <v>19.3</v>
      </c>
      <c r="N1243" s="6"/>
      <c r="O1243" s="6"/>
      <c r="P1243" s="7"/>
      <c r="Q1243" s="7"/>
      <c r="R1243" s="7"/>
      <c r="S1243" s="7"/>
      <c r="T1243" s="7"/>
      <c r="V1243" s="7"/>
      <c r="W1243" s="7"/>
      <c r="X1243" s="7"/>
      <c r="Y1243" s="7"/>
      <c r="Z1243" s="7"/>
      <c r="AA1243" s="7"/>
      <c r="AB1243" s="4"/>
      <c r="AC1243" s="7"/>
      <c r="AD1243" s="7"/>
      <c r="AE1243" s="7"/>
      <c r="AF1243" s="7"/>
      <c r="AG1243" s="7"/>
      <c r="AH1243" s="7"/>
      <c r="AI1243" s="8"/>
      <c r="AJ1243" s="7"/>
      <c r="AK1243" s="7"/>
      <c r="AL1243" s="7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7"/>
      <c r="BB1243" s="4"/>
      <c r="BC1243" s="4"/>
      <c r="BD1243" s="4"/>
      <c r="BE1243" s="7"/>
      <c r="BF1243" s="7"/>
      <c r="BG1243" s="6"/>
      <c r="BH1243" s="4"/>
      <c r="BI1243" s="4"/>
      <c r="BJ1243" s="4"/>
      <c r="BK1243" s="4"/>
      <c r="BL1243" s="6"/>
      <c r="BM1243" s="6"/>
      <c r="BN1243" s="6"/>
      <c r="BO1243" s="6"/>
      <c r="BP1243" s="6"/>
      <c r="BQ1243" s="6"/>
      <c r="BR1243" s="6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7"/>
      <c r="CD1243" s="4"/>
      <c r="CE1243" s="4"/>
      <c r="CF1243" s="7"/>
      <c r="CG1243" s="4"/>
      <c r="CH1243" s="4"/>
      <c r="CI1243" s="4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</row>
    <row r="1244" spans="1:158" x14ac:dyDescent="0.25">
      <c r="A1244" t="s">
        <v>121</v>
      </c>
      <c r="C1244" s="5">
        <v>40616</v>
      </c>
      <c r="D1244" s="4">
        <v>6</v>
      </c>
      <c r="E1244" s="5" t="s">
        <v>183</v>
      </c>
      <c r="F1244">
        <v>86</v>
      </c>
      <c r="G1244" t="s">
        <v>77</v>
      </c>
      <c r="H1244" s="6">
        <v>8</v>
      </c>
      <c r="I1244">
        <v>750</v>
      </c>
      <c r="J1244" s="4">
        <f>1000000/H1244/I1244</f>
        <v>166.66666666666666</v>
      </c>
      <c r="K1244" s="4"/>
      <c r="L1244" s="7"/>
      <c r="M1244" s="7"/>
      <c r="N1244" s="7"/>
      <c r="O1244" s="7"/>
      <c r="P1244" s="7"/>
      <c r="Q1244" s="7"/>
      <c r="R1244" s="7"/>
      <c r="S1244" s="7"/>
      <c r="T1244" s="7"/>
      <c r="U1244" s="4">
        <v>390.60825457750474</v>
      </c>
      <c r="V1244" s="7"/>
      <c r="W1244" s="7"/>
      <c r="X1244" s="7"/>
      <c r="Y1244" s="7"/>
      <c r="Z1244" s="7"/>
      <c r="AA1244" s="7"/>
      <c r="AB1244" s="4">
        <v>312.95973330528881</v>
      </c>
      <c r="AC1244" s="7">
        <v>3.7271195080940482</v>
      </c>
      <c r="AD1244" s="7"/>
      <c r="AE1244" s="7"/>
      <c r="AF1244" s="7"/>
      <c r="AG1244" s="7"/>
      <c r="AH1244" s="7"/>
      <c r="AI1244" s="8">
        <f>AC1244/AB1244</f>
        <v>1.1909262155646982E-2</v>
      </c>
      <c r="AJ1244" s="7"/>
      <c r="AK1244" s="7"/>
      <c r="AL1244" s="7"/>
      <c r="AM1244" s="4">
        <v>30.533498656120845</v>
      </c>
      <c r="AN1244" s="4"/>
      <c r="AO1244" s="4"/>
      <c r="AP1244" s="4"/>
      <c r="AQ1244" s="4">
        <v>398.76430038237646</v>
      </c>
      <c r="AR1244" s="4"/>
      <c r="AS1244" s="4"/>
      <c r="AT1244" s="4"/>
      <c r="AU1244" s="4"/>
      <c r="AV1244" s="4"/>
      <c r="AW1244" s="4"/>
      <c r="AX1244" s="4">
        <v>0</v>
      </c>
      <c r="AY1244" s="4">
        <v>0</v>
      </c>
      <c r="AZ1244" s="4"/>
      <c r="BA1244" s="7"/>
      <c r="BB1244" s="4"/>
      <c r="BC1244" s="4">
        <f>U1244+AB1244+AZ1244</f>
        <v>703.56798788279355</v>
      </c>
      <c r="BD1244" s="4"/>
      <c r="BE1244" s="7">
        <f>AZ1244/BC1244</f>
        <v>0</v>
      </c>
      <c r="BF1244" s="7"/>
      <c r="BG1244" s="6"/>
      <c r="BH1244" s="4"/>
      <c r="BI1244" s="4"/>
      <c r="BJ1244" s="4"/>
      <c r="BK1244" s="4"/>
      <c r="BL1244" s="6"/>
      <c r="BM1244" s="6"/>
      <c r="BN1244" s="6"/>
      <c r="BO1244" s="6"/>
      <c r="BP1244" s="7">
        <f>U1244/BC1244</f>
        <v>0.55518196010159526</v>
      </c>
      <c r="BQ1244" s="7">
        <f>AB1244/BC1244</f>
        <v>0.44481803989840474</v>
      </c>
      <c r="BR1244" s="7">
        <f>AZ1244/BC1244</f>
        <v>0</v>
      </c>
      <c r="BS1244" s="4">
        <v>175.64982153856457</v>
      </c>
      <c r="BT1244" s="4">
        <v>12.051797175879329</v>
      </c>
      <c r="BU1244" s="4">
        <v>163.59802436268524</v>
      </c>
      <c r="BV1244" s="4">
        <v>0</v>
      </c>
      <c r="BW1244" s="4"/>
      <c r="BX1244" s="4"/>
      <c r="BY1244" s="4"/>
      <c r="BZ1244" s="4"/>
      <c r="CA1244" s="4">
        <v>0</v>
      </c>
      <c r="CB1244" s="4"/>
      <c r="CC1244" s="7"/>
      <c r="CD1244" s="4"/>
      <c r="CE1244" s="4"/>
      <c r="CF1244" s="7"/>
      <c r="CG1244" s="4"/>
      <c r="CH1244" s="4"/>
      <c r="CI1244" s="4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</row>
    <row r="1245" spans="1:158" x14ac:dyDescent="0.25">
      <c r="A1245" t="s">
        <v>121</v>
      </c>
      <c r="C1245" s="5">
        <v>40636</v>
      </c>
      <c r="D1245" s="4">
        <v>7</v>
      </c>
      <c r="E1245" t="s">
        <v>166</v>
      </c>
      <c r="F1245">
        <v>106</v>
      </c>
      <c r="G1245" t="s">
        <v>77</v>
      </c>
      <c r="H1245" s="6">
        <v>8</v>
      </c>
      <c r="I1245">
        <v>750</v>
      </c>
      <c r="J1245" s="4">
        <f>1000000/H1245/I1245</f>
        <v>166.66666666666666</v>
      </c>
      <c r="K1245" s="4"/>
      <c r="L1245" s="7"/>
      <c r="M1245" s="7"/>
      <c r="N1245" s="7"/>
      <c r="O1245" s="7"/>
      <c r="P1245" s="7"/>
      <c r="Q1245" s="7"/>
      <c r="R1245" s="7"/>
      <c r="S1245" s="7"/>
      <c r="T1245" s="7"/>
      <c r="V1245" s="7"/>
      <c r="W1245" s="7"/>
      <c r="X1245" s="7"/>
      <c r="Y1245" s="7"/>
      <c r="Z1245" s="7"/>
      <c r="AA1245" s="7"/>
      <c r="AB1245" s="4"/>
      <c r="AC1245" s="7"/>
      <c r="AD1245" s="7"/>
      <c r="AE1245" s="7"/>
      <c r="AF1245" s="7"/>
      <c r="AG1245" s="7"/>
      <c r="AH1245" s="7"/>
      <c r="AI1245" s="8"/>
      <c r="AJ1245" s="7"/>
      <c r="AK1245" s="7"/>
      <c r="AL1245" s="7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7"/>
      <c r="BB1245" s="4"/>
      <c r="BC1245" s="4"/>
      <c r="BD1245" s="4"/>
      <c r="BE1245" s="7"/>
      <c r="BF1245" s="7"/>
      <c r="BG1245" s="6"/>
      <c r="BH1245" s="4"/>
      <c r="BI1245" s="4"/>
      <c r="BJ1245" s="4"/>
      <c r="BK1245" s="4"/>
      <c r="BL1245" s="6"/>
      <c r="BM1245" s="6"/>
      <c r="BN1245" s="6"/>
      <c r="BO1245" s="6"/>
      <c r="BP1245" s="6"/>
      <c r="BQ1245" s="6"/>
      <c r="BR1245" s="6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7"/>
      <c r="CD1245" s="4"/>
      <c r="CE1245" s="4"/>
      <c r="CF1245" s="7"/>
      <c r="CG1245" s="4"/>
      <c r="CH1245" s="4"/>
      <c r="CI1245" s="4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</row>
    <row r="1246" spans="1:158" x14ac:dyDescent="0.25">
      <c r="A1246" t="s">
        <v>121</v>
      </c>
      <c r="C1246" s="5">
        <v>40639</v>
      </c>
      <c r="D1246" s="4"/>
      <c r="E1246" s="5"/>
      <c r="F1246">
        <v>109</v>
      </c>
      <c r="G1246" t="s">
        <v>77</v>
      </c>
      <c r="H1246" s="6">
        <v>8</v>
      </c>
      <c r="I1246">
        <v>750</v>
      </c>
      <c r="J1246" s="4">
        <f>1000000/H1246/I1246</f>
        <v>166.66666666666666</v>
      </c>
      <c r="K1246" s="4"/>
      <c r="L1246" s="7"/>
      <c r="M1246" s="7"/>
      <c r="N1246" s="7"/>
      <c r="O1246" s="7"/>
      <c r="P1246" s="7"/>
      <c r="Q1246" s="7"/>
      <c r="R1246" s="7"/>
      <c r="S1246" s="7"/>
      <c r="T1246" s="7"/>
      <c r="U1246" s="4">
        <v>325.71900022209002</v>
      </c>
      <c r="V1246" s="7"/>
      <c r="W1246" s="7"/>
      <c r="X1246" s="7"/>
      <c r="Y1246" s="7"/>
      <c r="Z1246" s="7"/>
      <c r="AA1246" s="7"/>
      <c r="AB1246" s="4">
        <v>183.31935027198824</v>
      </c>
      <c r="AC1246" s="7">
        <v>2.5619208339669584</v>
      </c>
      <c r="AD1246" s="7"/>
      <c r="AE1246" s="7"/>
      <c r="AF1246" s="7"/>
      <c r="AG1246" s="7"/>
      <c r="AH1246" s="7"/>
      <c r="AI1246" s="8">
        <f>AC1246/AB1246</f>
        <v>1.3975179544144543E-2</v>
      </c>
      <c r="AJ1246" s="7"/>
      <c r="AK1246" s="7"/>
      <c r="AL1246" s="7"/>
      <c r="AM1246" s="4">
        <v>0</v>
      </c>
      <c r="AN1246" s="4"/>
      <c r="AO1246" s="4"/>
      <c r="AP1246" s="4"/>
      <c r="AQ1246" s="4">
        <v>579.28008193794517</v>
      </c>
      <c r="AR1246" s="4"/>
      <c r="AS1246" s="4"/>
      <c r="AT1246" s="4"/>
      <c r="AU1246" s="4"/>
      <c r="AV1246" s="4"/>
      <c r="AW1246" s="4"/>
      <c r="AX1246" s="4">
        <v>62.159025788329394</v>
      </c>
      <c r="AY1246" s="4">
        <v>36.491722440412133</v>
      </c>
      <c r="AZ1246" s="4"/>
      <c r="BA1246" s="7"/>
      <c r="BB1246" s="4"/>
      <c r="BC1246" s="4">
        <f>U1246+AB1246+AZ1246</f>
        <v>509.03835049407826</v>
      </c>
      <c r="BD1246" s="4"/>
      <c r="BE1246" s="7">
        <f>AZ1246/BC1246</f>
        <v>0</v>
      </c>
      <c r="BF1246" s="7"/>
      <c r="BG1246" s="6"/>
      <c r="BH1246" s="4"/>
      <c r="BI1246" s="4"/>
      <c r="BJ1246" s="4"/>
      <c r="BK1246" s="4"/>
      <c r="BL1246" s="6"/>
      <c r="BM1246" s="6"/>
      <c r="BN1246" s="6"/>
      <c r="BO1246" s="6"/>
      <c r="BP1246" s="7">
        <f>U1246/BC1246</f>
        <v>0.6398712393790047</v>
      </c>
      <c r="BQ1246" s="7">
        <f>AB1246/BC1246</f>
        <v>0.36012876062099536</v>
      </c>
      <c r="BR1246" s="7">
        <f>AZ1246/BC1246</f>
        <v>0</v>
      </c>
      <c r="BS1246" s="4">
        <v>151.70883175161532</v>
      </c>
      <c r="BT1246" s="4">
        <v>0</v>
      </c>
      <c r="BU1246" s="4">
        <v>138.28146771517365</v>
      </c>
      <c r="BV1246" s="4">
        <v>5.9109317424647037</v>
      </c>
      <c r="BW1246" s="4"/>
      <c r="BX1246" s="4"/>
      <c r="BY1246" s="4"/>
      <c r="BZ1246" s="4"/>
      <c r="CA1246" s="4">
        <v>7.5164322939769672</v>
      </c>
      <c r="CB1246" s="4"/>
      <c r="CC1246" s="7"/>
      <c r="CD1246" s="4"/>
      <c r="CE1246" s="4"/>
      <c r="CF1246" s="7"/>
      <c r="CG1246" s="4"/>
      <c r="CH1246" s="4"/>
      <c r="CI1246" s="4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</row>
    <row r="1247" spans="1:158" x14ac:dyDescent="0.25">
      <c r="A1247" t="s">
        <v>121</v>
      </c>
      <c r="C1247" s="5">
        <v>40641</v>
      </c>
      <c r="D1247" s="4"/>
      <c r="E1247" s="5"/>
      <c r="F1247">
        <v>111</v>
      </c>
      <c r="G1247" t="s">
        <v>77</v>
      </c>
      <c r="H1247" s="6">
        <v>8</v>
      </c>
      <c r="I1247">
        <v>750</v>
      </c>
      <c r="J1247" s="4">
        <f>1000000/H1247/I1247</f>
        <v>166.66666666666666</v>
      </c>
      <c r="K1247" s="4"/>
      <c r="L1247" s="7"/>
      <c r="M1247" s="6">
        <v>22.55</v>
      </c>
      <c r="N1247" s="6"/>
      <c r="O1247" s="6"/>
      <c r="P1247" s="7"/>
      <c r="Q1247" s="7"/>
      <c r="R1247" s="7"/>
      <c r="S1247" s="7"/>
      <c r="T1247" s="7"/>
      <c r="V1247" s="7"/>
      <c r="W1247" s="7"/>
      <c r="X1247" s="7"/>
      <c r="Y1247" s="7"/>
      <c r="Z1247" s="7"/>
      <c r="AA1247" s="7"/>
      <c r="AB1247" s="4"/>
      <c r="AC1247" s="7"/>
      <c r="AD1247" s="7"/>
      <c r="AE1247" s="7"/>
      <c r="AF1247" s="7"/>
      <c r="AG1247" s="7"/>
      <c r="AH1247" s="7"/>
      <c r="AI1247" s="8"/>
      <c r="AJ1247" s="7"/>
      <c r="AK1247" s="7"/>
      <c r="AL1247" s="7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7"/>
      <c r="BB1247" s="4"/>
      <c r="BC1247" s="4"/>
      <c r="BD1247" s="4"/>
      <c r="BE1247" s="7"/>
      <c r="BF1247" s="7"/>
      <c r="BG1247" s="6"/>
      <c r="BH1247" s="4"/>
      <c r="BI1247" s="4"/>
      <c r="BJ1247" s="4"/>
      <c r="BK1247" s="4"/>
      <c r="BL1247" s="6"/>
      <c r="BM1247" s="6"/>
      <c r="BN1247" s="6"/>
      <c r="BO1247" s="6"/>
      <c r="BP1247" s="6"/>
      <c r="BQ1247" s="6"/>
      <c r="BR1247" s="6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7"/>
      <c r="CD1247" s="4"/>
      <c r="CE1247" s="4"/>
      <c r="CF1247" s="7"/>
      <c r="CG1247" s="4"/>
      <c r="CH1247" s="4"/>
      <c r="CI1247" s="4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</row>
    <row r="1248" spans="1:158" x14ac:dyDescent="0.25">
      <c r="A1248" t="s">
        <v>121</v>
      </c>
      <c r="C1248" s="5">
        <v>40644</v>
      </c>
      <c r="D1248" s="4"/>
      <c r="E1248" s="5"/>
      <c r="F1248">
        <v>114</v>
      </c>
      <c r="G1248" t="s">
        <v>77</v>
      </c>
      <c r="H1248" s="6">
        <v>8</v>
      </c>
      <c r="I1248">
        <v>750</v>
      </c>
      <c r="J1248" s="4">
        <f>1000000/H1248/I1248</f>
        <v>166.66666666666666</v>
      </c>
      <c r="K1248" s="4"/>
      <c r="L1248" s="7"/>
      <c r="M1248" s="7"/>
      <c r="N1248" s="7"/>
      <c r="O1248" s="7"/>
      <c r="P1248" s="7"/>
      <c r="Q1248" s="7"/>
      <c r="R1248" s="7"/>
      <c r="S1248" s="7"/>
      <c r="T1248" s="7"/>
      <c r="U1248" s="4"/>
      <c r="V1248" s="7"/>
      <c r="W1248" s="7"/>
      <c r="X1248" s="7"/>
      <c r="Y1248" s="7"/>
      <c r="Z1248" s="7"/>
      <c r="AA1248" s="7"/>
      <c r="AB1248" s="4"/>
      <c r="AC1248" s="7"/>
      <c r="AD1248" s="7"/>
      <c r="AE1248" s="7"/>
      <c r="AF1248" s="7"/>
      <c r="AG1248" s="7"/>
      <c r="AH1248" s="7"/>
      <c r="AI1248" s="8"/>
      <c r="AJ1248" s="7"/>
      <c r="AK1248" s="7"/>
      <c r="AL1248" s="7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7"/>
      <c r="BB1248" s="4"/>
      <c r="BC1248" s="4"/>
      <c r="BD1248" s="4"/>
      <c r="BE1248" s="7"/>
      <c r="BF1248" s="7"/>
      <c r="BG1248" s="6"/>
      <c r="BH1248" s="4"/>
      <c r="BI1248" s="4"/>
      <c r="BJ1248" s="4"/>
      <c r="BK1248" s="4"/>
      <c r="BL1248" s="6"/>
      <c r="BM1248" s="6"/>
      <c r="BN1248" s="6"/>
      <c r="BO1248" s="6"/>
      <c r="BP1248" s="6"/>
      <c r="BQ1248" s="6"/>
      <c r="BR1248" s="6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>
        <v>11.050328227571116</v>
      </c>
      <c r="CC1248" s="7">
        <v>4.2554455445544557</v>
      </c>
      <c r="CD1248" s="4"/>
      <c r="CE1248" s="4"/>
      <c r="CF1248" s="7"/>
      <c r="CG1248" s="4"/>
      <c r="CH1248" s="4"/>
      <c r="CI1248" s="4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</row>
    <row r="1249" spans="1:158" x14ac:dyDescent="0.25">
      <c r="A1249" t="s">
        <v>121</v>
      </c>
      <c r="C1249" s="5">
        <v>40647</v>
      </c>
      <c r="D1249" s="4"/>
      <c r="E1249" s="5"/>
      <c r="F1249">
        <v>117</v>
      </c>
      <c r="G1249" t="s">
        <v>77</v>
      </c>
      <c r="H1249" s="6">
        <v>8</v>
      </c>
      <c r="I1249">
        <v>750</v>
      </c>
      <c r="J1249" s="4">
        <f>1000000/H1249/I1249</f>
        <v>166.66666666666666</v>
      </c>
      <c r="K1249" s="4"/>
      <c r="L1249" s="7"/>
      <c r="M1249" s="7"/>
      <c r="N1249" s="7"/>
      <c r="O1249" s="7"/>
      <c r="P1249" s="7"/>
      <c r="Q1249" s="7"/>
      <c r="R1249" s="7"/>
      <c r="S1249" s="7"/>
      <c r="T1249" s="7"/>
      <c r="U1249" s="4"/>
      <c r="V1249" s="7"/>
      <c r="W1249" s="7"/>
      <c r="X1249" s="7"/>
      <c r="Y1249" s="7"/>
      <c r="Z1249" s="7"/>
      <c r="AA1249" s="7"/>
      <c r="AB1249" s="4"/>
      <c r="AC1249" s="7"/>
      <c r="AD1249" s="7"/>
      <c r="AE1249" s="7"/>
      <c r="AF1249" s="7"/>
      <c r="AG1249" s="7"/>
      <c r="AH1249" s="7"/>
      <c r="AI1249" s="8"/>
      <c r="AJ1249" s="7"/>
      <c r="AK1249" s="7"/>
      <c r="AL1249" s="7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7"/>
      <c r="BB1249" s="4"/>
      <c r="BC1249" s="4"/>
      <c r="BD1249" s="4"/>
      <c r="BE1249" s="7"/>
      <c r="BF1249" s="7"/>
      <c r="BG1249" s="6"/>
      <c r="BH1249" s="4"/>
      <c r="BI1249" s="4"/>
      <c r="BJ1249" s="4"/>
      <c r="BK1249" s="4"/>
      <c r="BL1249" s="6"/>
      <c r="BM1249" s="6"/>
      <c r="BN1249" s="6"/>
      <c r="BO1249" s="6"/>
      <c r="BP1249" s="6"/>
      <c r="BQ1249" s="6"/>
      <c r="BR1249" s="6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>
        <v>16.84901531728665</v>
      </c>
      <c r="CC1249" s="7">
        <v>4.5943396226415096</v>
      </c>
      <c r="CD1249" s="4"/>
      <c r="CE1249" s="4"/>
      <c r="CF1249" s="7"/>
      <c r="CG1249" s="4"/>
      <c r="CH1249" s="4"/>
      <c r="CI1249" s="4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</row>
    <row r="1250" spans="1:158" x14ac:dyDescent="0.25">
      <c r="A1250" t="s">
        <v>121</v>
      </c>
      <c r="C1250" s="5">
        <v>40650</v>
      </c>
      <c r="D1250" s="4"/>
      <c r="E1250" s="5"/>
      <c r="F1250">
        <v>120</v>
      </c>
      <c r="G1250" t="s">
        <v>77</v>
      </c>
      <c r="H1250" s="6">
        <v>8</v>
      </c>
      <c r="I1250">
        <v>750</v>
      </c>
      <c r="J1250" s="4">
        <f>1000000/H1250/I1250</f>
        <v>166.66666666666666</v>
      </c>
      <c r="K1250" s="4"/>
      <c r="L1250" s="7"/>
      <c r="M1250" s="6">
        <v>23.6</v>
      </c>
      <c r="N1250" s="6"/>
      <c r="O1250" s="6"/>
      <c r="P1250" s="7"/>
      <c r="Q1250" s="7"/>
      <c r="R1250" s="7"/>
      <c r="S1250" s="7"/>
      <c r="T1250" s="7"/>
      <c r="U1250" s="4"/>
      <c r="V1250" s="7"/>
      <c r="W1250" s="7"/>
      <c r="X1250" s="7"/>
      <c r="Y1250" s="7"/>
      <c r="Z1250" s="7"/>
      <c r="AA1250" s="7"/>
      <c r="AB1250" s="4"/>
      <c r="AC1250" s="7"/>
      <c r="AD1250" s="7"/>
      <c r="AE1250" s="7"/>
      <c r="AF1250" s="7"/>
      <c r="AG1250" s="7"/>
      <c r="AH1250" s="7"/>
      <c r="AI1250" s="8"/>
      <c r="AJ1250" s="7"/>
      <c r="AK1250" s="7"/>
      <c r="AL1250" s="7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7"/>
      <c r="BB1250" s="4"/>
      <c r="BC1250" s="4"/>
      <c r="BD1250" s="4"/>
      <c r="BE1250" s="7"/>
      <c r="BF1250" s="7"/>
      <c r="BG1250" s="6"/>
      <c r="BH1250" s="4"/>
      <c r="BI1250" s="4"/>
      <c r="BJ1250" s="4"/>
      <c r="BK1250" s="4"/>
      <c r="BL1250" s="6"/>
      <c r="BM1250" s="6"/>
      <c r="BN1250" s="6"/>
      <c r="BO1250" s="6"/>
      <c r="BP1250" s="6"/>
      <c r="BQ1250" s="6"/>
      <c r="BR1250" s="6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7"/>
      <c r="CD1250" s="4"/>
      <c r="CE1250" s="4"/>
      <c r="CF1250" s="7"/>
      <c r="CG1250" s="4"/>
      <c r="CH1250" s="4"/>
      <c r="CI1250" s="4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</row>
    <row r="1251" spans="1:158" x14ac:dyDescent="0.25">
      <c r="A1251" t="s">
        <v>121</v>
      </c>
      <c r="C1251" s="5">
        <v>40653</v>
      </c>
      <c r="D1251" s="4"/>
      <c r="E1251" s="5"/>
      <c r="F1251">
        <v>123</v>
      </c>
      <c r="G1251" t="s">
        <v>77</v>
      </c>
      <c r="H1251" s="6">
        <v>8</v>
      </c>
      <c r="I1251">
        <v>750</v>
      </c>
      <c r="J1251" s="4">
        <f>1000000/H1251/I1251</f>
        <v>166.66666666666666</v>
      </c>
      <c r="K1251" s="4"/>
      <c r="L1251" s="7"/>
      <c r="M1251" s="7"/>
      <c r="N1251" s="7"/>
      <c r="O1251" s="7"/>
      <c r="P1251" s="7"/>
      <c r="Q1251" s="7"/>
      <c r="R1251" s="7"/>
      <c r="S1251" s="7"/>
      <c r="T1251" s="7"/>
      <c r="U1251" s="4"/>
      <c r="V1251" s="7"/>
      <c r="W1251" s="7"/>
      <c r="X1251" s="7"/>
      <c r="Y1251" s="7"/>
      <c r="Z1251" s="7"/>
      <c r="AA1251" s="7"/>
      <c r="AB1251" s="4"/>
      <c r="AC1251" s="7"/>
      <c r="AD1251" s="7"/>
      <c r="AE1251" s="7"/>
      <c r="AF1251" s="7"/>
      <c r="AG1251" s="7"/>
      <c r="AH1251" s="7"/>
      <c r="AI1251" s="8"/>
      <c r="AJ1251" s="7"/>
      <c r="AK1251" s="7"/>
      <c r="AL1251" s="7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7"/>
      <c r="BB1251" s="4"/>
      <c r="BC1251" s="4"/>
      <c r="BD1251" s="4"/>
      <c r="BE1251" s="7"/>
      <c r="BF1251" s="7"/>
      <c r="BG1251" s="6"/>
      <c r="BH1251" s="4"/>
      <c r="BI1251" s="4"/>
      <c r="BJ1251" s="4"/>
      <c r="BK1251" s="4"/>
      <c r="BL1251" s="6"/>
      <c r="BM1251" s="6"/>
      <c r="BN1251" s="6"/>
      <c r="BO1251" s="6"/>
      <c r="BP1251" s="6"/>
      <c r="BQ1251" s="6"/>
      <c r="BR1251" s="6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>
        <v>34.026258205689274</v>
      </c>
      <c r="CC1251" s="7">
        <v>4.468152866242038</v>
      </c>
      <c r="CD1251" s="4"/>
      <c r="CE1251" s="4"/>
      <c r="CF1251" s="7"/>
      <c r="CG1251" s="4"/>
      <c r="CH1251" s="4"/>
      <c r="CI1251" s="4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</row>
    <row r="1252" spans="1:158" x14ac:dyDescent="0.25">
      <c r="A1252" t="s">
        <v>121</v>
      </c>
      <c r="C1252" s="5">
        <v>40660</v>
      </c>
      <c r="D1252" s="4"/>
      <c r="E1252" s="5"/>
      <c r="F1252">
        <v>130</v>
      </c>
      <c r="G1252" t="s">
        <v>77</v>
      </c>
      <c r="H1252" s="6">
        <v>8</v>
      </c>
      <c r="I1252">
        <v>750</v>
      </c>
      <c r="J1252" s="4">
        <f>1000000/H1252/I1252</f>
        <v>166.66666666666666</v>
      </c>
      <c r="K1252" s="4"/>
      <c r="L1252" s="7"/>
      <c r="M1252" s="7"/>
      <c r="N1252" s="7"/>
      <c r="O1252" s="7"/>
      <c r="P1252" s="7"/>
      <c r="Q1252" s="7"/>
      <c r="R1252" s="7"/>
      <c r="S1252" s="7"/>
      <c r="T1252" s="7"/>
      <c r="U1252" s="4">
        <v>340.62117763564629</v>
      </c>
      <c r="V1252" s="7"/>
      <c r="W1252" s="7"/>
      <c r="X1252" s="7"/>
      <c r="Y1252" s="7"/>
      <c r="Z1252" s="7"/>
      <c r="AA1252" s="7"/>
      <c r="AB1252" s="4">
        <v>150.09209629624797</v>
      </c>
      <c r="AC1252" s="7">
        <v>2.111721811719542</v>
      </c>
      <c r="AD1252" s="7"/>
      <c r="AE1252" s="7"/>
      <c r="AF1252" s="7"/>
      <c r="AG1252" s="7"/>
      <c r="AH1252" s="7"/>
      <c r="AI1252" s="8">
        <f>AC1252/AB1252</f>
        <v>1.4069507081515331E-2</v>
      </c>
      <c r="AJ1252" s="7"/>
      <c r="AK1252" s="7"/>
      <c r="AL1252" s="7"/>
      <c r="AM1252" s="4">
        <v>0</v>
      </c>
      <c r="AN1252" s="4"/>
      <c r="AO1252" s="4"/>
      <c r="AP1252" s="4"/>
      <c r="AQ1252" s="4">
        <v>393.92506765637648</v>
      </c>
      <c r="AR1252" s="4"/>
      <c r="AS1252" s="4"/>
      <c r="AT1252" s="4"/>
      <c r="AU1252" s="4"/>
      <c r="AV1252" s="4"/>
      <c r="AW1252" s="4"/>
      <c r="AX1252" s="4">
        <v>61.309410985426986</v>
      </c>
      <c r="AY1252" s="4">
        <v>309.28733434880468</v>
      </c>
      <c r="AZ1252" s="4"/>
      <c r="BA1252" s="7"/>
      <c r="BB1252" s="4"/>
      <c r="BC1252" s="4">
        <f>U1252+AB1252+AZ1252</f>
        <v>490.71327393189426</v>
      </c>
      <c r="BD1252" s="4"/>
      <c r="BE1252" s="7">
        <f>AZ1252/BC1252</f>
        <v>0</v>
      </c>
      <c r="BF1252" s="7"/>
      <c r="BG1252" s="6"/>
      <c r="BH1252" s="4"/>
      <c r="BI1252" s="4"/>
      <c r="BJ1252" s="4"/>
      <c r="BK1252" s="4"/>
      <c r="BL1252" s="6"/>
      <c r="BM1252" s="6"/>
      <c r="BN1252" s="6"/>
      <c r="BO1252" s="6"/>
      <c r="BP1252" s="7">
        <f>U1252/BC1252</f>
        <v>0.69413483541291132</v>
      </c>
      <c r="BQ1252" s="7">
        <f>AB1252/BC1252</f>
        <v>0.30586516458708868</v>
      </c>
      <c r="BR1252" s="7">
        <f>AZ1252/BC1252</f>
        <v>0</v>
      </c>
      <c r="BS1252" s="4">
        <v>135.55540548935403</v>
      </c>
      <c r="BT1252" s="4">
        <v>0</v>
      </c>
      <c r="BU1252" s="4">
        <v>69.168243334422186</v>
      </c>
      <c r="BV1252" s="4">
        <v>53.838634306713615</v>
      </c>
      <c r="BW1252" s="4"/>
      <c r="BX1252" s="4"/>
      <c r="BY1252" s="4"/>
      <c r="BZ1252" s="4"/>
      <c r="CA1252" s="4">
        <v>12.548527848218242</v>
      </c>
      <c r="CB1252" s="4">
        <v>55.361050328227563</v>
      </c>
      <c r="CC1252" s="7">
        <v>4.5876923076923077</v>
      </c>
      <c r="CD1252" s="4"/>
      <c r="CE1252" s="4"/>
      <c r="CF1252" s="7"/>
      <c r="CG1252" s="4"/>
      <c r="CH1252" s="4"/>
      <c r="CI1252" s="4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</row>
    <row r="1253" spans="1:158" x14ac:dyDescent="0.25">
      <c r="A1253" t="s">
        <v>121</v>
      </c>
      <c r="C1253" s="5">
        <v>40666</v>
      </c>
      <c r="D1253" s="4">
        <v>8</v>
      </c>
      <c r="E1253" s="5" t="s">
        <v>165</v>
      </c>
      <c r="F1253">
        <v>136</v>
      </c>
      <c r="G1253" t="s">
        <v>77</v>
      </c>
      <c r="H1253" s="6">
        <v>8</v>
      </c>
      <c r="I1253">
        <v>750</v>
      </c>
      <c r="J1253" s="4">
        <f>1000000/H1253/I1253</f>
        <v>166.66666666666666</v>
      </c>
      <c r="K1253" s="4"/>
      <c r="L1253" s="7"/>
      <c r="M1253" s="7"/>
      <c r="N1253" s="7"/>
      <c r="O1253" s="7"/>
      <c r="P1253" s="7"/>
      <c r="Q1253" s="7"/>
      <c r="R1253" s="7"/>
      <c r="S1253" s="7"/>
      <c r="T1253" s="7"/>
      <c r="U1253" s="4"/>
      <c r="V1253" s="7"/>
      <c r="W1253" s="7"/>
      <c r="X1253" s="7"/>
      <c r="Y1253" s="7"/>
      <c r="Z1253" s="7"/>
      <c r="AA1253" s="7"/>
      <c r="AB1253" s="4"/>
      <c r="AC1253" s="7"/>
      <c r="AD1253" s="7"/>
      <c r="AE1253" s="7"/>
      <c r="AF1253" s="7"/>
      <c r="AG1253" s="7"/>
      <c r="AH1253" s="7"/>
      <c r="AI1253" s="8"/>
      <c r="AJ1253" s="7"/>
      <c r="AK1253" s="7"/>
      <c r="AL1253" s="7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7"/>
      <c r="BB1253" s="4"/>
      <c r="BC1253" s="4"/>
      <c r="BD1253" s="4"/>
      <c r="BE1253" s="7"/>
      <c r="BF1253" s="7"/>
      <c r="BG1253" s="6"/>
      <c r="BH1253" s="4"/>
      <c r="BI1253" s="4"/>
      <c r="BJ1253" s="4"/>
      <c r="BK1253" s="4"/>
      <c r="BL1253" s="6"/>
      <c r="BM1253" s="6"/>
      <c r="BN1253" s="6"/>
      <c r="BO1253" s="6"/>
      <c r="BP1253" s="6"/>
      <c r="BQ1253" s="6"/>
      <c r="BR1253" s="6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7"/>
      <c r="CD1253" s="4"/>
      <c r="CE1253" s="4"/>
      <c r="CF1253" s="7"/>
      <c r="CG1253" s="4"/>
      <c r="CH1253" s="4"/>
      <c r="CI1253" s="4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</row>
    <row r="1254" spans="1:158" x14ac:dyDescent="0.25">
      <c r="A1254" t="s">
        <v>121</v>
      </c>
      <c r="C1254" s="5">
        <v>40673</v>
      </c>
      <c r="D1254" s="4"/>
      <c r="E1254" s="5"/>
      <c r="F1254">
        <v>143</v>
      </c>
      <c r="G1254" t="s">
        <v>77</v>
      </c>
      <c r="H1254" s="6">
        <v>8</v>
      </c>
      <c r="I1254">
        <v>750</v>
      </c>
      <c r="J1254" s="4">
        <f>1000000/H1254/I1254</f>
        <v>166.66666666666666</v>
      </c>
      <c r="K1254" s="4"/>
      <c r="L1254" s="7"/>
      <c r="M1254" s="7"/>
      <c r="N1254" s="7"/>
      <c r="O1254" s="7"/>
      <c r="P1254" s="7"/>
      <c r="Q1254" s="7"/>
      <c r="R1254" s="7"/>
      <c r="S1254" s="7"/>
      <c r="T1254" s="7"/>
      <c r="U1254" s="4"/>
      <c r="V1254" s="7"/>
      <c r="W1254" s="7"/>
      <c r="X1254" s="7"/>
      <c r="Y1254" s="7"/>
      <c r="Z1254" s="7"/>
      <c r="AA1254" s="7"/>
      <c r="AB1254" s="4"/>
      <c r="AC1254" s="7"/>
      <c r="AD1254" s="7"/>
      <c r="AE1254" s="7"/>
      <c r="AF1254" s="7"/>
      <c r="AG1254" s="7"/>
      <c r="AH1254" s="7"/>
      <c r="AI1254" s="8"/>
      <c r="AJ1254" s="7"/>
      <c r="AK1254" s="7"/>
      <c r="AL1254" s="7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7"/>
      <c r="BB1254" s="4"/>
      <c r="BC1254" s="4"/>
      <c r="BD1254" s="4"/>
      <c r="BE1254" s="7"/>
      <c r="BF1254" s="7"/>
      <c r="BG1254" s="6"/>
      <c r="BH1254" s="4"/>
      <c r="BI1254" s="4"/>
      <c r="BJ1254" s="4"/>
      <c r="BK1254" s="4"/>
      <c r="BL1254" s="6"/>
      <c r="BM1254" s="6"/>
      <c r="BN1254" s="6"/>
      <c r="BO1254" s="6"/>
      <c r="BP1254" s="6"/>
      <c r="BQ1254" s="6"/>
      <c r="BR1254" s="6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>
        <v>67.177242888402617</v>
      </c>
      <c r="CC1254" s="7">
        <v>4.8472222222222223</v>
      </c>
      <c r="CD1254" s="4"/>
      <c r="CE1254" s="4"/>
      <c r="CF1254" s="7"/>
      <c r="CG1254" s="4"/>
      <c r="CH1254" s="4"/>
      <c r="CI1254" s="4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</row>
    <row r="1255" spans="1:158" x14ac:dyDescent="0.25">
      <c r="A1255" t="s">
        <v>121</v>
      </c>
      <c r="C1255" s="5">
        <v>40679</v>
      </c>
      <c r="D1255" s="4"/>
      <c r="E1255" s="5"/>
      <c r="F1255">
        <v>149</v>
      </c>
      <c r="G1255" t="s">
        <v>77</v>
      </c>
      <c r="H1255" s="6">
        <v>8</v>
      </c>
      <c r="I1255">
        <v>750</v>
      </c>
      <c r="J1255" s="4">
        <f>1000000/H1255/I1255</f>
        <v>166.66666666666666</v>
      </c>
      <c r="K1255" s="4"/>
      <c r="L1255" s="7"/>
      <c r="M1255" s="7"/>
      <c r="N1255" s="7"/>
      <c r="O1255" s="7"/>
      <c r="P1255" s="7"/>
      <c r="Q1255" s="7"/>
      <c r="R1255" s="7"/>
      <c r="S1255" s="7"/>
      <c r="T1255" s="7"/>
      <c r="U1255" s="4"/>
      <c r="V1255" s="7"/>
      <c r="W1255" s="7"/>
      <c r="X1255" s="7"/>
      <c r="Y1255" s="7"/>
      <c r="Z1255" s="7"/>
      <c r="AA1255" s="7"/>
      <c r="AB1255" s="4"/>
      <c r="AC1255" s="7"/>
      <c r="AD1255" s="7"/>
      <c r="AE1255" s="7"/>
      <c r="AF1255" s="7"/>
      <c r="AG1255" s="7"/>
      <c r="AH1255" s="7"/>
      <c r="AI1255" s="8"/>
      <c r="AJ1255" s="7"/>
      <c r="AK1255" s="7"/>
      <c r="AL1255" s="7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7"/>
      <c r="BB1255" s="4"/>
      <c r="BC1255" s="4"/>
      <c r="BD1255" s="4"/>
      <c r="BE1255" s="7"/>
      <c r="BF1255" s="7"/>
      <c r="BG1255" s="6"/>
      <c r="BH1255" s="4"/>
      <c r="BI1255" s="4"/>
      <c r="BJ1255" s="4"/>
      <c r="BK1255" s="4"/>
      <c r="BL1255" s="6"/>
      <c r="BM1255" s="6"/>
      <c r="BN1255" s="6"/>
      <c r="BO1255" s="6"/>
      <c r="BP1255" s="6"/>
      <c r="BQ1255" s="6"/>
      <c r="BR1255" s="6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>
        <v>80.634573304157541</v>
      </c>
      <c r="CC1255" s="7">
        <v>4.6934959349593495</v>
      </c>
      <c r="CD1255" s="4"/>
      <c r="CE1255" s="4"/>
      <c r="CF1255" s="7"/>
      <c r="CG1255" s="4"/>
      <c r="CH1255" s="4"/>
      <c r="CI1255" s="4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</row>
    <row r="1256" spans="1:158" x14ac:dyDescent="0.25">
      <c r="A1256" t="s">
        <v>121</v>
      </c>
      <c r="C1256" s="5">
        <v>40686</v>
      </c>
      <c r="D1256" s="4"/>
      <c r="E1256" s="5"/>
      <c r="F1256">
        <v>156</v>
      </c>
      <c r="G1256" t="s">
        <v>77</v>
      </c>
      <c r="H1256" s="6">
        <v>8</v>
      </c>
      <c r="I1256">
        <v>750</v>
      </c>
      <c r="J1256" s="4">
        <f>1000000/H1256/I1256</f>
        <v>166.66666666666666</v>
      </c>
      <c r="K1256" s="4"/>
      <c r="L1256" s="7"/>
      <c r="M1256" s="7"/>
      <c r="N1256" s="7"/>
      <c r="O1256" s="7"/>
      <c r="P1256" s="7"/>
      <c r="Q1256" s="7"/>
      <c r="R1256" s="7"/>
      <c r="S1256" s="7"/>
      <c r="T1256" s="7"/>
      <c r="U1256" s="4"/>
      <c r="V1256" s="7"/>
      <c r="W1256" s="7"/>
      <c r="X1256" s="7"/>
      <c r="Y1256" s="7"/>
      <c r="Z1256" s="7"/>
      <c r="AA1256" s="7"/>
      <c r="AB1256" s="4"/>
      <c r="AC1256" s="7"/>
      <c r="AD1256" s="7"/>
      <c r="AE1256" s="7"/>
      <c r="AF1256" s="7"/>
      <c r="AG1256" s="7"/>
      <c r="AH1256" s="7"/>
      <c r="AI1256" s="8"/>
      <c r="AJ1256" s="7"/>
      <c r="AK1256" s="7"/>
      <c r="AL1256" s="7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7"/>
      <c r="BB1256" s="4"/>
      <c r="BC1256" s="4"/>
      <c r="BD1256" s="4"/>
      <c r="BE1256" s="7"/>
      <c r="BF1256" s="7"/>
      <c r="BG1256" s="6"/>
      <c r="BH1256" s="4"/>
      <c r="BI1256" s="4"/>
      <c r="BJ1256" s="4"/>
      <c r="BK1256" s="4"/>
      <c r="BL1256" s="6"/>
      <c r="BM1256" s="6"/>
      <c r="BN1256" s="6"/>
      <c r="BO1256" s="6"/>
      <c r="BP1256" s="6"/>
      <c r="BQ1256" s="6"/>
      <c r="BR1256" s="6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>
        <v>92.231947483588613</v>
      </c>
      <c r="CC1256" s="7">
        <v>5</v>
      </c>
      <c r="CD1256" s="4"/>
      <c r="CE1256" s="4"/>
      <c r="CF1256" s="7"/>
      <c r="CG1256" s="4"/>
      <c r="CH1256" s="4"/>
      <c r="CI1256" s="4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</row>
    <row r="1257" spans="1:158" x14ac:dyDescent="0.25">
      <c r="A1257" t="s">
        <v>121</v>
      </c>
      <c r="C1257" s="5">
        <v>40691</v>
      </c>
      <c r="D1257" s="4">
        <v>9</v>
      </c>
      <c r="E1257" s="5" t="s">
        <v>70</v>
      </c>
      <c r="F1257">
        <v>161</v>
      </c>
      <c r="G1257" t="s">
        <v>77</v>
      </c>
      <c r="H1257" s="6">
        <v>8</v>
      </c>
      <c r="I1257">
        <v>750</v>
      </c>
      <c r="J1257" s="4">
        <f>1000000/H1257/I1257</f>
        <v>166.66666666666666</v>
      </c>
      <c r="K1257" s="4"/>
      <c r="L1257" s="7"/>
      <c r="M1257" s="7"/>
      <c r="N1257" s="7"/>
      <c r="O1257" s="7"/>
      <c r="P1257" s="7"/>
      <c r="Q1257" s="7"/>
      <c r="R1257" s="7"/>
      <c r="S1257" s="7"/>
      <c r="T1257" s="7"/>
      <c r="U1257" s="4"/>
      <c r="V1257" s="7"/>
      <c r="W1257" s="7"/>
      <c r="X1257" s="7"/>
      <c r="Y1257" s="7"/>
      <c r="Z1257" s="7"/>
      <c r="AA1257" s="7"/>
      <c r="AB1257" s="4"/>
      <c r="AC1257" s="7"/>
      <c r="AD1257" s="7"/>
      <c r="AE1257" s="7"/>
      <c r="AF1257" s="7"/>
      <c r="AG1257" s="7"/>
      <c r="AH1257" s="7"/>
      <c r="AI1257" s="8"/>
      <c r="AJ1257" s="7"/>
      <c r="AK1257" s="7"/>
      <c r="AL1257" s="7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>
        <v>482.2434991666666</v>
      </c>
      <c r="AZ1257" s="4"/>
      <c r="BA1257" s="7"/>
      <c r="BB1257" s="4"/>
      <c r="BC1257" s="4"/>
      <c r="BD1257" s="4"/>
      <c r="BE1257" s="7"/>
      <c r="BF1257" s="4">
        <f>BH1257*(1/(BG1257/100))</f>
        <v>482.2434991666666</v>
      </c>
      <c r="BG1257" s="6">
        <v>36.75</v>
      </c>
      <c r="BH1257" s="4">
        <v>177.22448594374998</v>
      </c>
      <c r="BI1257" s="4">
        <f>BF1257-BH1257</f>
        <v>305.01901322291661</v>
      </c>
      <c r="BJ1257" s="4"/>
      <c r="BK1257" s="4"/>
      <c r="BL1257" s="6">
        <v>7.8072460768171803</v>
      </c>
      <c r="BM1257" s="6"/>
      <c r="BN1257" s="6"/>
      <c r="BO1257" s="6"/>
      <c r="BP1257" s="6"/>
      <c r="BQ1257" s="6"/>
      <c r="BR1257" s="6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7"/>
      <c r="CD1257" s="4"/>
      <c r="CE1257" s="4"/>
      <c r="CF1257" s="7"/>
      <c r="CG1257" s="4"/>
      <c r="CH1257" s="4"/>
      <c r="CI1257" s="4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</row>
    <row r="1258" spans="1:158" x14ac:dyDescent="0.25">
      <c r="A1258" t="s">
        <v>121</v>
      </c>
      <c r="C1258" s="5">
        <v>40693</v>
      </c>
      <c r="D1258" s="4"/>
      <c r="E1258" s="5"/>
      <c r="F1258">
        <v>163</v>
      </c>
      <c r="G1258" t="s">
        <v>77</v>
      </c>
      <c r="H1258" s="6">
        <v>8</v>
      </c>
      <c r="I1258">
        <v>750</v>
      </c>
      <c r="J1258" s="4">
        <f>1000000/H1258/I1258</f>
        <v>166.66666666666666</v>
      </c>
      <c r="K1258" s="4"/>
      <c r="L1258" s="7"/>
      <c r="M1258" s="7"/>
      <c r="N1258" s="7"/>
      <c r="O1258" s="7"/>
      <c r="P1258" s="7"/>
      <c r="Q1258" s="7"/>
      <c r="R1258" s="7"/>
      <c r="S1258" s="7"/>
      <c r="T1258" s="7"/>
      <c r="U1258" s="4"/>
      <c r="V1258" s="7"/>
      <c r="W1258" s="7"/>
      <c r="X1258" s="7"/>
      <c r="Y1258" s="7"/>
      <c r="Z1258" s="7"/>
      <c r="AA1258" s="7"/>
      <c r="AB1258" s="4"/>
      <c r="AC1258" s="7"/>
      <c r="AD1258" s="7"/>
      <c r="AE1258" s="7"/>
      <c r="AF1258" s="7"/>
      <c r="AG1258" s="7"/>
      <c r="AH1258" s="7"/>
      <c r="AI1258" s="8"/>
      <c r="AJ1258" s="7"/>
      <c r="AK1258" s="7"/>
      <c r="AL1258" s="7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7"/>
      <c r="BB1258" s="4"/>
      <c r="BC1258" s="4"/>
      <c r="BD1258" s="4"/>
      <c r="BE1258" s="7"/>
      <c r="BF1258" s="7"/>
      <c r="BG1258" s="6"/>
      <c r="BH1258" s="4"/>
      <c r="BI1258" s="4"/>
      <c r="BJ1258" s="4"/>
      <c r="BK1258" s="4"/>
      <c r="BL1258" s="6"/>
      <c r="BM1258" s="6"/>
      <c r="BN1258" s="6"/>
      <c r="BO1258" s="6"/>
      <c r="BP1258" s="6"/>
      <c r="BQ1258" s="6"/>
      <c r="BR1258" s="6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>
        <v>100</v>
      </c>
      <c r="CC1258" s="7">
        <v>4.8718309859154925</v>
      </c>
      <c r="CD1258" s="4"/>
      <c r="CE1258" s="4"/>
      <c r="CF1258" s="7"/>
      <c r="CG1258" s="4"/>
      <c r="CH1258" s="4"/>
      <c r="CI1258" s="4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</row>
    <row r="1259" spans="1:158" x14ac:dyDescent="0.25">
      <c r="A1259" t="s">
        <v>107</v>
      </c>
      <c r="C1259" s="5">
        <v>40530</v>
      </c>
      <c r="D1259" s="4">
        <v>1</v>
      </c>
      <c r="E1259" s="5" t="s">
        <v>167</v>
      </c>
      <c r="F1259">
        <v>0</v>
      </c>
      <c r="G1259" t="s">
        <v>78</v>
      </c>
      <c r="H1259" s="6">
        <v>8</v>
      </c>
      <c r="I1259">
        <v>750</v>
      </c>
      <c r="J1259" s="4">
        <f>1000000/H1259/I1259</f>
        <v>166.66666666666666</v>
      </c>
      <c r="K1259" s="4"/>
      <c r="L1259" s="7"/>
      <c r="M1259" s="7"/>
      <c r="N1259" s="7"/>
      <c r="O1259" s="7"/>
      <c r="P1259" s="7"/>
      <c r="Q1259" s="7"/>
      <c r="R1259" s="7"/>
      <c r="S1259" s="7"/>
      <c r="T1259" s="7"/>
      <c r="U1259" s="4"/>
      <c r="V1259" s="7"/>
      <c r="W1259" s="7"/>
      <c r="X1259" s="7"/>
      <c r="Y1259" s="7"/>
      <c r="Z1259" s="7"/>
      <c r="AA1259" s="7"/>
      <c r="AB1259" s="4"/>
      <c r="AC1259" s="7"/>
      <c r="AD1259" s="7"/>
      <c r="AE1259" s="7"/>
      <c r="AF1259" s="7"/>
      <c r="AG1259" s="7"/>
      <c r="AH1259" s="7"/>
      <c r="AI1259" s="8"/>
      <c r="AJ1259" s="7"/>
      <c r="AK1259" s="7"/>
      <c r="AL1259" s="7"/>
      <c r="AM1259" s="4">
        <v>0</v>
      </c>
      <c r="AN1259" s="4"/>
      <c r="AO1259" s="4"/>
      <c r="AP1259" s="4"/>
      <c r="AQ1259" s="4">
        <v>0</v>
      </c>
      <c r="AR1259" s="4"/>
      <c r="AS1259" s="4"/>
      <c r="AT1259" s="4"/>
      <c r="AU1259" s="4"/>
      <c r="AV1259" s="4"/>
      <c r="AW1259" s="4"/>
      <c r="AX1259" s="4">
        <v>0</v>
      </c>
      <c r="AY1259" s="4">
        <v>0</v>
      </c>
      <c r="AZ1259" s="4"/>
      <c r="BA1259" s="7"/>
      <c r="BB1259" s="4"/>
      <c r="BC1259" s="4"/>
      <c r="BD1259" s="4"/>
      <c r="BE1259" s="7"/>
      <c r="BF1259" s="7"/>
      <c r="BG1259" s="6"/>
      <c r="BH1259" s="4"/>
      <c r="BI1259" s="4"/>
      <c r="BJ1259" s="4"/>
      <c r="BK1259" s="4"/>
      <c r="BL1259" s="6"/>
      <c r="BM1259" s="6"/>
      <c r="BN1259" s="6"/>
      <c r="BO1259" s="6"/>
      <c r="BP1259" s="6"/>
      <c r="BQ1259" s="6"/>
      <c r="BR1259" s="6"/>
      <c r="BS1259" s="4">
        <v>0</v>
      </c>
      <c r="BT1259" s="4">
        <v>0</v>
      </c>
      <c r="BU1259" s="4">
        <v>0</v>
      </c>
      <c r="BV1259" s="4">
        <v>0</v>
      </c>
      <c r="BW1259" s="4"/>
      <c r="BX1259" s="4"/>
      <c r="BY1259" s="4"/>
      <c r="BZ1259" s="4"/>
      <c r="CA1259" s="4">
        <v>0</v>
      </c>
      <c r="CB1259" s="4"/>
      <c r="CC1259" s="7"/>
      <c r="CD1259" s="4"/>
      <c r="CE1259" s="4"/>
      <c r="CF1259" s="7"/>
      <c r="CG1259" s="4"/>
      <c r="CH1259" s="4"/>
      <c r="CI1259" s="4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</row>
    <row r="1260" spans="1:158" x14ac:dyDescent="0.25">
      <c r="A1260" t="s">
        <v>107</v>
      </c>
      <c r="C1260" s="5">
        <v>40556</v>
      </c>
      <c r="D1260" s="4">
        <v>4</v>
      </c>
      <c r="E1260" t="s">
        <v>168</v>
      </c>
      <c r="F1260">
        <v>26</v>
      </c>
      <c r="G1260" t="s">
        <v>78</v>
      </c>
      <c r="H1260" s="6">
        <v>8</v>
      </c>
      <c r="I1260">
        <v>750</v>
      </c>
      <c r="J1260" s="4">
        <f>1000000/H1260/I1260</f>
        <v>166.66666666666666</v>
      </c>
      <c r="K1260" s="4"/>
      <c r="L1260" s="7"/>
      <c r="M1260" s="7"/>
      <c r="N1260" s="7"/>
      <c r="O1260" s="7"/>
      <c r="P1260" s="7"/>
      <c r="Q1260" s="7"/>
      <c r="R1260" s="7"/>
      <c r="S1260" s="7"/>
      <c r="T1260" s="7"/>
      <c r="U1260" s="4"/>
      <c r="V1260" s="7"/>
      <c r="W1260" s="7"/>
      <c r="X1260" s="7"/>
      <c r="Y1260" s="7"/>
      <c r="Z1260" s="7"/>
      <c r="AA1260" s="7"/>
      <c r="AB1260" s="4"/>
      <c r="AC1260" s="7">
        <v>0.17742763157894736</v>
      </c>
      <c r="AD1260" s="7"/>
      <c r="AE1260" s="7"/>
      <c r="AF1260" s="7"/>
      <c r="AG1260" s="7"/>
      <c r="AH1260" s="7"/>
      <c r="AI1260" s="8"/>
      <c r="AJ1260" s="7"/>
      <c r="AK1260" s="7"/>
      <c r="AL1260" s="7"/>
      <c r="AM1260" s="4">
        <v>0</v>
      </c>
      <c r="AN1260" s="4"/>
      <c r="AO1260" s="4"/>
      <c r="AP1260" s="4"/>
      <c r="AQ1260" s="4">
        <v>0</v>
      </c>
      <c r="AR1260" s="4"/>
      <c r="AS1260" s="4"/>
      <c r="AT1260" s="4"/>
      <c r="AU1260" s="4"/>
      <c r="AV1260" s="4"/>
      <c r="AW1260" s="4"/>
      <c r="AX1260" s="4">
        <v>0</v>
      </c>
      <c r="AY1260" s="4">
        <v>0</v>
      </c>
      <c r="AZ1260" s="4"/>
      <c r="BA1260" s="7"/>
      <c r="BB1260" s="4"/>
      <c r="BC1260" s="4"/>
      <c r="BD1260" s="4"/>
      <c r="BE1260" s="7"/>
      <c r="BF1260" s="7"/>
      <c r="BG1260" s="6"/>
      <c r="BH1260" s="4"/>
      <c r="BI1260" s="4"/>
      <c r="BJ1260" s="4"/>
      <c r="BK1260" s="4"/>
      <c r="BL1260" s="6"/>
      <c r="BM1260" s="6"/>
      <c r="BN1260" s="6"/>
      <c r="BO1260" s="6"/>
      <c r="BP1260" s="6"/>
      <c r="BQ1260" s="6"/>
      <c r="BR1260" s="6"/>
      <c r="BS1260" s="4">
        <v>0</v>
      </c>
      <c r="BT1260" s="4">
        <v>0</v>
      </c>
      <c r="BU1260" s="4">
        <v>0</v>
      </c>
      <c r="BV1260" s="4">
        <v>0</v>
      </c>
      <c r="BW1260" s="4"/>
      <c r="BX1260" s="4"/>
      <c r="BY1260" s="4"/>
      <c r="BZ1260" s="4"/>
      <c r="CA1260" s="4">
        <v>0</v>
      </c>
      <c r="CB1260" s="4"/>
      <c r="CC1260" s="7"/>
      <c r="CD1260" s="4"/>
      <c r="CE1260" s="4"/>
      <c r="CF1260" s="7"/>
      <c r="CG1260" s="4"/>
      <c r="CH1260" s="4"/>
      <c r="CI1260" s="4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</row>
    <row r="1261" spans="1:158" x14ac:dyDescent="0.25">
      <c r="A1261" t="s">
        <v>107</v>
      </c>
      <c r="C1261" s="5">
        <v>40561</v>
      </c>
      <c r="D1261" s="4"/>
      <c r="E1261" s="5"/>
      <c r="F1261">
        <v>31</v>
      </c>
      <c r="G1261" t="s">
        <v>78</v>
      </c>
      <c r="H1261" s="6">
        <v>8</v>
      </c>
      <c r="I1261">
        <v>750</v>
      </c>
      <c r="J1261" s="4">
        <f>1000000/H1261/I1261</f>
        <v>166.66666666666666</v>
      </c>
      <c r="K1261" s="4"/>
      <c r="L1261" s="7"/>
      <c r="M1261" s="6">
        <v>7.2</v>
      </c>
      <c r="N1261" s="6"/>
      <c r="O1261" s="6"/>
      <c r="P1261" s="7"/>
      <c r="Q1261" s="7"/>
      <c r="R1261" s="7"/>
      <c r="S1261" s="7"/>
      <c r="T1261" s="7"/>
      <c r="U1261" s="4"/>
      <c r="V1261" s="7"/>
      <c r="W1261" s="7"/>
      <c r="X1261" s="7"/>
      <c r="Y1261" s="7"/>
      <c r="Z1261" s="7"/>
      <c r="AA1261" s="7"/>
      <c r="AB1261" s="4"/>
      <c r="AC1261" s="7"/>
      <c r="AD1261" s="7"/>
      <c r="AE1261" s="7"/>
      <c r="AF1261" s="7"/>
      <c r="AG1261" s="7"/>
      <c r="AH1261" s="7"/>
      <c r="AI1261" s="8"/>
      <c r="AJ1261" s="7"/>
      <c r="AK1261" s="7"/>
      <c r="AL1261" s="7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7"/>
      <c r="BB1261" s="4"/>
      <c r="BC1261" s="4"/>
      <c r="BD1261" s="4"/>
      <c r="BE1261" s="7"/>
      <c r="BF1261" s="7"/>
      <c r="BG1261" s="6"/>
      <c r="BH1261" s="4"/>
      <c r="BI1261" s="4"/>
      <c r="BJ1261" s="4"/>
      <c r="BK1261" s="4"/>
      <c r="BL1261" s="6"/>
      <c r="BM1261" s="6"/>
      <c r="BN1261" s="6"/>
      <c r="BO1261" s="6"/>
      <c r="BP1261" s="6"/>
      <c r="BQ1261" s="6"/>
      <c r="BR1261" s="6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7"/>
      <c r="CD1261" s="4"/>
      <c r="CE1261" s="4"/>
      <c r="CF1261" s="7"/>
      <c r="CG1261" s="4"/>
      <c r="CH1261" s="4"/>
      <c r="CI1261" s="4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</row>
    <row r="1262" spans="1:158" x14ac:dyDescent="0.25">
      <c r="A1262" t="s">
        <v>107</v>
      </c>
      <c r="C1262" s="5">
        <v>40568</v>
      </c>
      <c r="D1262" s="4"/>
      <c r="E1262" s="5"/>
      <c r="F1262">
        <v>38</v>
      </c>
      <c r="G1262" t="s">
        <v>78</v>
      </c>
      <c r="H1262" s="6">
        <v>8</v>
      </c>
      <c r="I1262">
        <v>750</v>
      </c>
      <c r="J1262" s="4">
        <f>1000000/H1262/I1262</f>
        <v>166.66666666666666</v>
      </c>
      <c r="K1262" s="4"/>
      <c r="L1262" s="7"/>
      <c r="M1262" s="6">
        <v>10.8</v>
      </c>
      <c r="N1262" s="6"/>
      <c r="O1262" s="6"/>
      <c r="P1262" s="7"/>
      <c r="Q1262" s="7"/>
      <c r="R1262" s="7"/>
      <c r="S1262" s="7"/>
      <c r="T1262" s="7"/>
      <c r="U1262" s="4"/>
      <c r="V1262" s="7"/>
      <c r="W1262" s="7"/>
      <c r="X1262" s="7"/>
      <c r="Y1262" s="7"/>
      <c r="Z1262" s="7"/>
      <c r="AA1262" s="7"/>
      <c r="AB1262" s="4"/>
      <c r="AC1262" s="7"/>
      <c r="AD1262" s="7"/>
      <c r="AE1262" s="7"/>
      <c r="AF1262" s="7"/>
      <c r="AG1262" s="7"/>
      <c r="AH1262" s="7"/>
      <c r="AI1262" s="8"/>
      <c r="AJ1262" s="7"/>
      <c r="AK1262" s="7"/>
      <c r="AL1262" s="7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7"/>
      <c r="BB1262" s="4"/>
      <c r="BC1262" s="4"/>
      <c r="BD1262" s="4"/>
      <c r="BE1262" s="7"/>
      <c r="BF1262" s="7"/>
      <c r="BG1262" s="6"/>
      <c r="BH1262" s="4"/>
      <c r="BI1262" s="4"/>
      <c r="BJ1262" s="4"/>
      <c r="BK1262" s="4"/>
      <c r="BL1262" s="6"/>
      <c r="BM1262" s="6"/>
      <c r="BN1262" s="6"/>
      <c r="BO1262" s="6"/>
      <c r="BP1262" s="6"/>
      <c r="BQ1262" s="6"/>
      <c r="BR1262" s="6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7"/>
      <c r="CD1262" s="4"/>
      <c r="CE1262" s="4"/>
      <c r="CF1262" s="7"/>
      <c r="CG1262" s="4"/>
      <c r="CH1262" s="4"/>
      <c r="CI1262" s="4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</row>
    <row r="1263" spans="1:158" x14ac:dyDescent="0.25">
      <c r="A1263" t="s">
        <v>107</v>
      </c>
      <c r="C1263" s="5">
        <v>40571</v>
      </c>
      <c r="D1263" s="4"/>
      <c r="E1263" s="5"/>
      <c r="F1263">
        <v>41</v>
      </c>
      <c r="G1263" t="s">
        <v>78</v>
      </c>
      <c r="H1263" s="6">
        <v>8</v>
      </c>
      <c r="I1263">
        <v>750</v>
      </c>
      <c r="J1263" s="4">
        <f>1000000/H1263/I1263</f>
        <v>166.66666666666666</v>
      </c>
      <c r="K1263" s="4"/>
      <c r="L1263" s="7"/>
      <c r="M1263" s="7"/>
      <c r="N1263" s="7"/>
      <c r="O1263" s="7"/>
      <c r="P1263" s="7"/>
      <c r="Q1263" s="7"/>
      <c r="R1263" s="7"/>
      <c r="S1263" s="7"/>
      <c r="T1263" s="7"/>
      <c r="U1263" s="4">
        <v>112.284787015828</v>
      </c>
      <c r="V1263" s="7"/>
      <c r="W1263" s="7"/>
      <c r="X1263" s="7"/>
      <c r="Y1263" s="7"/>
      <c r="Z1263" s="7"/>
      <c r="AA1263" s="7"/>
      <c r="AB1263" s="4">
        <v>95.238165838754114</v>
      </c>
      <c r="AC1263" s="7">
        <v>1.0321183351700007</v>
      </c>
      <c r="AD1263" s="7"/>
      <c r="AE1263" s="7"/>
      <c r="AF1263" s="7"/>
      <c r="AG1263" s="7"/>
      <c r="AH1263" s="7"/>
      <c r="AI1263" s="8">
        <f>AC1263/AB1263</f>
        <v>1.0837234485568109E-2</v>
      </c>
      <c r="AJ1263" s="7"/>
      <c r="AK1263" s="7"/>
      <c r="AL1263" s="7"/>
      <c r="AM1263" s="4">
        <v>4.6920310622915782</v>
      </c>
      <c r="AN1263" s="4"/>
      <c r="AO1263" s="4"/>
      <c r="AP1263" s="4"/>
      <c r="AQ1263" s="4">
        <v>0</v>
      </c>
      <c r="AR1263" s="4"/>
      <c r="AS1263" s="4"/>
      <c r="AT1263" s="4"/>
      <c r="AU1263" s="4"/>
      <c r="AV1263" s="4"/>
      <c r="AW1263" s="4"/>
      <c r="AX1263" s="4">
        <v>0</v>
      </c>
      <c r="AY1263" s="4">
        <v>0</v>
      </c>
      <c r="AZ1263" s="4"/>
      <c r="BA1263" s="7"/>
      <c r="BB1263" s="4"/>
      <c r="BC1263" s="4">
        <f>U1263+AB1263+AZ1263</f>
        <v>207.52295285458212</v>
      </c>
      <c r="BD1263" s="4"/>
      <c r="BE1263" s="7">
        <f>AZ1263/BC1263</f>
        <v>0</v>
      </c>
      <c r="BF1263" s="7"/>
      <c r="BG1263" s="6"/>
      <c r="BH1263" s="4"/>
      <c r="BI1263" s="4"/>
      <c r="BJ1263" s="4"/>
      <c r="BK1263" s="4"/>
      <c r="BL1263" s="6"/>
      <c r="BM1263" s="6"/>
      <c r="BN1263" s="6"/>
      <c r="BO1263" s="6"/>
      <c r="BP1263" s="7">
        <f>U1263/BC1263</f>
        <v>0.54107165241865796</v>
      </c>
      <c r="BQ1263" s="7">
        <f>AB1263/BC1263</f>
        <v>0.45892834758134204</v>
      </c>
      <c r="BR1263" s="7">
        <f>AZ1263/BC1263</f>
        <v>0</v>
      </c>
      <c r="BS1263" s="4">
        <v>15.777252116380652</v>
      </c>
      <c r="BT1263" s="4">
        <v>15.777252116380652</v>
      </c>
      <c r="BU1263" s="4">
        <v>0</v>
      </c>
      <c r="BV1263" s="4">
        <v>0</v>
      </c>
      <c r="BW1263" s="4"/>
      <c r="BX1263" s="4"/>
      <c r="BY1263" s="4"/>
      <c r="BZ1263" s="4"/>
      <c r="CA1263" s="4">
        <v>0</v>
      </c>
      <c r="CB1263" s="4"/>
      <c r="CC1263" s="7"/>
      <c r="CD1263" s="4"/>
      <c r="CE1263" s="4"/>
      <c r="CF1263" s="7"/>
      <c r="CG1263" s="4"/>
      <c r="CH1263" s="4"/>
      <c r="CI1263" s="4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</row>
    <row r="1264" spans="1:158" x14ac:dyDescent="0.25">
      <c r="A1264" t="s">
        <v>107</v>
      </c>
      <c r="C1264" s="5">
        <v>40574</v>
      </c>
      <c r="D1264" s="4"/>
      <c r="E1264" s="5"/>
      <c r="F1264">
        <v>44</v>
      </c>
      <c r="G1264" t="s">
        <v>78</v>
      </c>
      <c r="H1264" s="6">
        <v>8</v>
      </c>
      <c r="I1264">
        <v>750</v>
      </c>
      <c r="J1264" s="4">
        <f>1000000/H1264/I1264</f>
        <v>166.66666666666666</v>
      </c>
      <c r="K1264" s="4"/>
      <c r="L1264" s="7"/>
      <c r="M1264" s="6">
        <v>10.55</v>
      </c>
      <c r="N1264" s="6"/>
      <c r="O1264" s="6"/>
      <c r="P1264" s="7"/>
      <c r="Q1264" s="7"/>
      <c r="R1264" s="7"/>
      <c r="S1264" s="7"/>
      <c r="T1264" s="7"/>
      <c r="V1264" s="7"/>
      <c r="W1264" s="7"/>
      <c r="X1264" s="7"/>
      <c r="Y1264" s="7"/>
      <c r="Z1264" s="7"/>
      <c r="AA1264" s="7"/>
      <c r="AB1264" s="4"/>
      <c r="AC1264" s="7"/>
      <c r="AD1264" s="7"/>
      <c r="AE1264" s="7"/>
      <c r="AF1264" s="7"/>
      <c r="AG1264" s="7"/>
      <c r="AH1264" s="7"/>
      <c r="AI1264" s="8"/>
      <c r="AJ1264" s="7"/>
      <c r="AK1264" s="7"/>
      <c r="AL1264" s="7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7"/>
      <c r="BB1264" s="4"/>
      <c r="BC1264" s="4"/>
      <c r="BD1264" s="4"/>
      <c r="BE1264" s="7"/>
      <c r="BF1264" s="7"/>
      <c r="BG1264" s="6"/>
      <c r="BH1264" s="4"/>
      <c r="BI1264" s="4"/>
      <c r="BJ1264" s="4"/>
      <c r="BK1264" s="4"/>
      <c r="BL1264" s="6"/>
      <c r="BM1264" s="6"/>
      <c r="BN1264" s="6"/>
      <c r="BO1264" s="6"/>
      <c r="BP1264" s="6"/>
      <c r="BQ1264" s="6"/>
      <c r="BR1264" s="6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7"/>
      <c r="CD1264" s="4"/>
      <c r="CE1264" s="4"/>
      <c r="CF1264" s="7"/>
      <c r="CG1264" s="4"/>
      <c r="CH1264" s="4"/>
      <c r="CI1264" s="4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</row>
    <row r="1265" spans="1:158" x14ac:dyDescent="0.25">
      <c r="A1265" t="s">
        <v>107</v>
      </c>
      <c r="C1265" s="5">
        <v>40583</v>
      </c>
      <c r="D1265" s="4">
        <v>5</v>
      </c>
      <c r="E1265" t="s">
        <v>164</v>
      </c>
      <c r="F1265">
        <v>53</v>
      </c>
      <c r="G1265" t="s">
        <v>78</v>
      </c>
      <c r="H1265" s="6">
        <v>8</v>
      </c>
      <c r="I1265">
        <v>750</v>
      </c>
      <c r="J1265" s="4">
        <f>1000000/H1265/I1265</f>
        <v>166.66666666666666</v>
      </c>
      <c r="K1265" s="4"/>
      <c r="L1265" s="7"/>
      <c r="M1265" s="6">
        <v>13.5</v>
      </c>
      <c r="N1265" s="6"/>
      <c r="O1265" s="6"/>
      <c r="P1265" s="7"/>
      <c r="Q1265" s="7"/>
      <c r="R1265" s="7"/>
      <c r="S1265" s="7"/>
      <c r="T1265" s="7"/>
      <c r="U1265" s="4">
        <v>114.44374910023068</v>
      </c>
      <c r="V1265" s="7"/>
      <c r="W1265" s="7"/>
      <c r="X1265" s="7"/>
      <c r="Y1265" s="7"/>
      <c r="Z1265" s="7"/>
      <c r="AA1265" s="7"/>
      <c r="AB1265" s="4">
        <v>123.38984771794961</v>
      </c>
      <c r="AC1265" s="7">
        <v>1.4801079424360355</v>
      </c>
      <c r="AD1265" s="7"/>
      <c r="AE1265" s="7"/>
      <c r="AF1265" s="7"/>
      <c r="AG1265" s="7"/>
      <c r="AH1265" s="7"/>
      <c r="AI1265" s="8">
        <f>AC1265/AB1265</f>
        <v>1.1995378629685456E-2</v>
      </c>
      <c r="AJ1265" s="7"/>
      <c r="AK1265" s="7"/>
      <c r="AL1265" s="7"/>
      <c r="AM1265" s="4">
        <v>22.633869881432151</v>
      </c>
      <c r="AN1265" s="4"/>
      <c r="AO1265" s="4"/>
      <c r="AP1265" s="4"/>
      <c r="AQ1265" s="4">
        <v>0</v>
      </c>
      <c r="AR1265" s="4"/>
      <c r="AS1265" s="4"/>
      <c r="AT1265" s="4"/>
      <c r="AU1265" s="4"/>
      <c r="AV1265" s="4"/>
      <c r="AW1265" s="4"/>
      <c r="AX1265" s="4">
        <v>0</v>
      </c>
      <c r="AY1265" s="4">
        <v>0</v>
      </c>
      <c r="AZ1265" s="4"/>
      <c r="BA1265" s="7"/>
      <c r="BB1265" s="4"/>
      <c r="BC1265" s="4">
        <f>U1265+AB1265+AZ1265</f>
        <v>237.8335968181803</v>
      </c>
      <c r="BD1265" s="4"/>
      <c r="BE1265" s="7">
        <f>AZ1265/BC1265</f>
        <v>0</v>
      </c>
      <c r="BF1265" s="7"/>
      <c r="BG1265" s="6"/>
      <c r="BH1265" s="4"/>
      <c r="BI1265" s="4"/>
      <c r="BJ1265" s="4"/>
      <c r="BK1265" s="4"/>
      <c r="BL1265" s="6"/>
      <c r="BM1265" s="6"/>
      <c r="BN1265" s="6"/>
      <c r="BO1265" s="6"/>
      <c r="BP1265" s="7">
        <f>U1265/BC1265</f>
        <v>0.48119252549386854</v>
      </c>
      <c r="BQ1265" s="7">
        <f>AB1265/BC1265</f>
        <v>0.51880747450613141</v>
      </c>
      <c r="BR1265" s="7">
        <f>AZ1265/BC1265</f>
        <v>0</v>
      </c>
      <c r="BS1265" s="4">
        <v>54.194319698808769</v>
      </c>
      <c r="BT1265" s="4">
        <v>54.194319698808769</v>
      </c>
      <c r="BU1265" s="4">
        <v>0</v>
      </c>
      <c r="BV1265" s="4">
        <v>0</v>
      </c>
      <c r="BW1265" s="4"/>
      <c r="BX1265" s="4"/>
      <c r="BY1265" s="4"/>
      <c r="BZ1265" s="4"/>
      <c r="CA1265" s="4">
        <v>0</v>
      </c>
      <c r="CB1265" s="4"/>
      <c r="CC1265" s="7"/>
      <c r="CD1265" s="4"/>
      <c r="CE1265" s="4"/>
      <c r="CF1265" s="7"/>
      <c r="CG1265" s="4"/>
      <c r="CH1265" s="4"/>
      <c r="CI1265" s="4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</row>
    <row r="1266" spans="1:158" x14ac:dyDescent="0.25">
      <c r="A1266" t="s">
        <v>107</v>
      </c>
      <c r="C1266" s="5">
        <v>40596</v>
      </c>
      <c r="D1266" s="4"/>
      <c r="E1266" s="5"/>
      <c r="F1266">
        <v>66</v>
      </c>
      <c r="G1266" t="s">
        <v>78</v>
      </c>
      <c r="H1266" s="6">
        <v>8</v>
      </c>
      <c r="I1266">
        <v>750</v>
      </c>
      <c r="J1266" s="4">
        <f>1000000/H1266/I1266</f>
        <v>166.66666666666666</v>
      </c>
      <c r="K1266" s="4"/>
      <c r="L1266" s="7"/>
      <c r="M1266" s="6">
        <v>17.95</v>
      </c>
      <c r="N1266" s="6"/>
      <c r="O1266" s="6"/>
      <c r="P1266" s="7"/>
      <c r="Q1266" s="7"/>
      <c r="R1266" s="7"/>
      <c r="S1266" s="7"/>
      <c r="T1266" s="7"/>
      <c r="V1266" s="7"/>
      <c r="W1266" s="7"/>
      <c r="X1266" s="7"/>
      <c r="Y1266" s="7"/>
      <c r="Z1266" s="7"/>
      <c r="AA1266" s="7"/>
      <c r="AB1266" s="4"/>
      <c r="AC1266" s="7"/>
      <c r="AD1266" s="7"/>
      <c r="AE1266" s="7"/>
      <c r="AF1266" s="7"/>
      <c r="AG1266" s="7"/>
      <c r="AH1266" s="7"/>
      <c r="AI1266" s="8"/>
      <c r="AJ1266" s="7"/>
      <c r="AK1266" s="7"/>
      <c r="AL1266" s="7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7"/>
      <c r="BB1266" s="4"/>
      <c r="BC1266" s="4"/>
      <c r="BD1266" s="4"/>
      <c r="BE1266" s="7"/>
      <c r="BF1266" s="7"/>
      <c r="BG1266" s="6"/>
      <c r="BH1266" s="4"/>
      <c r="BI1266" s="4"/>
      <c r="BJ1266" s="4"/>
      <c r="BK1266" s="4"/>
      <c r="BL1266" s="6"/>
      <c r="BM1266" s="6"/>
      <c r="BN1266" s="6"/>
      <c r="BO1266" s="6"/>
      <c r="BP1266" s="6"/>
      <c r="BQ1266" s="6"/>
      <c r="BR1266" s="6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7"/>
      <c r="CD1266" s="4"/>
      <c r="CE1266" s="4"/>
      <c r="CF1266" s="7"/>
      <c r="CG1266" s="4"/>
      <c r="CH1266" s="4"/>
      <c r="CI1266" s="4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</row>
    <row r="1267" spans="1:158" x14ac:dyDescent="0.25">
      <c r="A1267" t="s">
        <v>107</v>
      </c>
      <c r="C1267" s="5">
        <v>40597</v>
      </c>
      <c r="D1267" s="4"/>
      <c r="E1267" s="5"/>
      <c r="F1267">
        <v>67</v>
      </c>
      <c r="G1267" t="s">
        <v>78</v>
      </c>
      <c r="H1267" s="6">
        <v>8</v>
      </c>
      <c r="I1267">
        <v>750</v>
      </c>
      <c r="J1267" s="4">
        <f>1000000/H1267/I1267</f>
        <v>166.66666666666666</v>
      </c>
      <c r="K1267" s="4"/>
      <c r="L1267" s="7"/>
      <c r="M1267" s="7"/>
      <c r="N1267" s="7"/>
      <c r="O1267" s="7"/>
      <c r="P1267" s="7"/>
      <c r="Q1267" s="7"/>
      <c r="R1267" s="7"/>
      <c r="S1267" s="7"/>
      <c r="T1267" s="7"/>
      <c r="U1267" s="4">
        <v>185.14263536065693</v>
      </c>
      <c r="V1267" s="7"/>
      <c r="W1267" s="7"/>
      <c r="X1267" s="7"/>
      <c r="Y1267" s="7"/>
      <c r="Z1267" s="7"/>
      <c r="AA1267" s="7"/>
      <c r="AB1267" s="4">
        <v>183.88308524259065</v>
      </c>
      <c r="AC1267" s="7">
        <v>2.6134904762503361</v>
      </c>
      <c r="AD1267" s="7"/>
      <c r="AE1267" s="7"/>
      <c r="AF1267" s="7"/>
      <c r="AG1267" s="7"/>
      <c r="AH1267" s="7"/>
      <c r="AI1267" s="8">
        <f>AC1267/AB1267</f>
        <v>1.4212783480342673E-2</v>
      </c>
      <c r="AJ1267" s="7"/>
      <c r="AK1267" s="7"/>
      <c r="AL1267" s="7"/>
      <c r="AM1267" s="4">
        <v>30.465055123161697</v>
      </c>
      <c r="AN1267" s="4"/>
      <c r="AO1267" s="4"/>
      <c r="AP1267" s="4"/>
      <c r="AQ1267" s="4">
        <v>32.273242275301264</v>
      </c>
      <c r="AR1267" s="4"/>
      <c r="AS1267" s="4"/>
      <c r="AT1267" s="4"/>
      <c r="AU1267" s="4"/>
      <c r="AV1267" s="4"/>
      <c r="AW1267" s="4"/>
      <c r="AX1267" s="4">
        <v>0</v>
      </c>
      <c r="AY1267" s="4">
        <v>0</v>
      </c>
      <c r="AZ1267" s="4"/>
      <c r="BA1267" s="7"/>
      <c r="BB1267" s="4"/>
      <c r="BC1267" s="4">
        <f>U1267+AB1267+AZ1267</f>
        <v>369.02572060324758</v>
      </c>
      <c r="BD1267" s="4"/>
      <c r="BE1267" s="7">
        <f>AZ1267/BC1267</f>
        <v>0</v>
      </c>
      <c r="BF1267" s="7"/>
      <c r="BG1267" s="6"/>
      <c r="BH1267" s="4"/>
      <c r="BI1267" s="4"/>
      <c r="BJ1267" s="4"/>
      <c r="BK1267" s="4"/>
      <c r="BL1267" s="6"/>
      <c r="BM1267" s="6"/>
      <c r="BN1267" s="6"/>
      <c r="BO1267" s="6"/>
      <c r="BP1267" s="7">
        <f>U1267/BC1267</f>
        <v>0.50170658852180716</v>
      </c>
      <c r="BQ1267" s="7">
        <f>AB1267/BC1267</f>
        <v>0.49829341147819278</v>
      </c>
      <c r="BR1267" s="7">
        <f>AZ1267/BC1267</f>
        <v>0</v>
      </c>
      <c r="BS1267" s="4">
        <v>123.35656699049258</v>
      </c>
      <c r="BT1267" s="4">
        <v>62.280542716291137</v>
      </c>
      <c r="BU1267" s="4">
        <v>61.076024274201444</v>
      </c>
      <c r="BV1267" s="4">
        <v>0</v>
      </c>
      <c r="BW1267" s="4"/>
      <c r="BX1267" s="4"/>
      <c r="BY1267" s="4"/>
      <c r="BZ1267" s="4"/>
      <c r="CA1267" s="4">
        <v>0</v>
      </c>
      <c r="CB1267" s="4"/>
      <c r="CC1267" s="7"/>
      <c r="CD1267" s="4"/>
      <c r="CE1267" s="4"/>
      <c r="CF1267" s="7"/>
      <c r="CG1267" s="4"/>
      <c r="CH1267" s="4"/>
      <c r="CI1267" s="4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</row>
    <row r="1268" spans="1:158" x14ac:dyDescent="0.25">
      <c r="A1268" t="s">
        <v>107</v>
      </c>
      <c r="C1268" s="5">
        <v>40610</v>
      </c>
      <c r="D1268" s="4"/>
      <c r="E1268" s="5"/>
      <c r="F1268">
        <v>80</v>
      </c>
      <c r="G1268" t="s">
        <v>78</v>
      </c>
      <c r="H1268" s="6">
        <v>8</v>
      </c>
      <c r="I1268">
        <v>750</v>
      </c>
      <c r="J1268" s="4">
        <f>1000000/H1268/I1268</f>
        <v>166.66666666666666</v>
      </c>
      <c r="K1268" s="4"/>
      <c r="L1268" s="7"/>
      <c r="M1268" s="6">
        <v>20.5</v>
      </c>
      <c r="N1268" s="6"/>
      <c r="O1268" s="6"/>
      <c r="P1268" s="7"/>
      <c r="Q1268" s="7"/>
      <c r="R1268" s="7"/>
      <c r="S1268" s="7"/>
      <c r="T1268" s="7"/>
      <c r="V1268" s="7"/>
      <c r="W1268" s="7"/>
      <c r="X1268" s="7"/>
      <c r="Y1268" s="7"/>
      <c r="Z1268" s="7"/>
      <c r="AA1268" s="7"/>
      <c r="AB1268" s="4"/>
      <c r="AC1268" s="7"/>
      <c r="AD1268" s="7"/>
      <c r="AE1268" s="7"/>
      <c r="AF1268" s="7"/>
      <c r="AG1268" s="7"/>
      <c r="AH1268" s="7"/>
      <c r="AI1268" s="8"/>
      <c r="AJ1268" s="7"/>
      <c r="AK1268" s="7"/>
      <c r="AL1268" s="7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7"/>
      <c r="BB1268" s="4"/>
      <c r="BC1268" s="4"/>
      <c r="BD1268" s="4"/>
      <c r="BE1268" s="7"/>
      <c r="BF1268" s="7"/>
      <c r="BG1268" s="6"/>
      <c r="BH1268" s="4"/>
      <c r="BI1268" s="4"/>
      <c r="BJ1268" s="4"/>
      <c r="BK1268" s="4"/>
      <c r="BL1268" s="6"/>
      <c r="BM1268" s="6"/>
      <c r="BN1268" s="6"/>
      <c r="BO1268" s="6"/>
      <c r="BP1268" s="6"/>
      <c r="BQ1268" s="6"/>
      <c r="BR1268" s="6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7"/>
      <c r="CD1268" s="4"/>
      <c r="CE1268" s="4"/>
      <c r="CF1268" s="7"/>
      <c r="CG1268" s="4"/>
      <c r="CH1268" s="4"/>
      <c r="CI1268" s="4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</row>
    <row r="1269" spans="1:158" x14ac:dyDescent="0.25">
      <c r="A1269" t="s">
        <v>107</v>
      </c>
      <c r="C1269" s="5">
        <v>40616</v>
      </c>
      <c r="D1269" s="4">
        <v>6</v>
      </c>
      <c r="E1269" s="5" t="s">
        <v>183</v>
      </c>
      <c r="F1269">
        <v>86</v>
      </c>
      <c r="G1269" t="s">
        <v>78</v>
      </c>
      <c r="H1269" s="6">
        <v>8</v>
      </c>
      <c r="I1269">
        <v>750</v>
      </c>
      <c r="J1269" s="4">
        <f>1000000/H1269/I1269</f>
        <v>166.66666666666666</v>
      </c>
      <c r="K1269" s="4"/>
      <c r="L1269" s="7"/>
      <c r="M1269" s="7"/>
      <c r="N1269" s="7"/>
      <c r="O1269" s="7"/>
      <c r="P1269" s="7"/>
      <c r="Q1269" s="7"/>
      <c r="R1269" s="7"/>
      <c r="S1269" s="7"/>
      <c r="T1269" s="7"/>
      <c r="U1269" s="4">
        <v>357.48600867969969</v>
      </c>
      <c r="V1269" s="7"/>
      <c r="W1269" s="7"/>
      <c r="X1269" s="7"/>
      <c r="Y1269" s="7"/>
      <c r="Z1269" s="7"/>
      <c r="AA1269" s="7"/>
      <c r="AB1269" s="4">
        <v>272.35451930482054</v>
      </c>
      <c r="AC1269" s="7">
        <v>3.0184249567401968</v>
      </c>
      <c r="AD1269" s="7"/>
      <c r="AE1269" s="7"/>
      <c r="AF1269" s="7"/>
      <c r="AG1269" s="7"/>
      <c r="AH1269" s="7"/>
      <c r="AI1269" s="8">
        <f>AC1269/AB1269</f>
        <v>1.1082705601671917E-2</v>
      </c>
      <c r="AJ1269" s="7"/>
      <c r="AK1269" s="7"/>
      <c r="AL1269" s="7"/>
      <c r="AM1269" s="4">
        <v>31.58428754153876</v>
      </c>
      <c r="AN1269" s="4"/>
      <c r="AO1269" s="4"/>
      <c r="AP1269" s="4"/>
      <c r="AQ1269" s="4">
        <v>344.74965307518954</v>
      </c>
      <c r="AR1269" s="4"/>
      <c r="AS1269" s="4"/>
      <c r="AT1269" s="4"/>
      <c r="AU1269" s="4"/>
      <c r="AV1269" s="4"/>
      <c r="AW1269" s="4"/>
      <c r="AX1269" s="4">
        <v>0</v>
      </c>
      <c r="AY1269" s="4">
        <v>0</v>
      </c>
      <c r="AZ1269" s="4"/>
      <c r="BA1269" s="7"/>
      <c r="BB1269" s="4"/>
      <c r="BC1269" s="4">
        <f>U1269+AB1269+AZ1269</f>
        <v>629.84052798452024</v>
      </c>
      <c r="BD1269" s="4"/>
      <c r="BE1269" s="7">
        <f>AZ1269/BC1269</f>
        <v>0</v>
      </c>
      <c r="BF1269" s="7"/>
      <c r="BG1269" s="6"/>
      <c r="BH1269" s="4"/>
      <c r="BI1269" s="4"/>
      <c r="BJ1269" s="4"/>
      <c r="BK1269" s="4"/>
      <c r="BL1269" s="6"/>
      <c r="BM1269" s="6"/>
      <c r="BN1269" s="6"/>
      <c r="BO1269" s="6"/>
      <c r="BP1269" s="7">
        <f>U1269/BC1269</f>
        <v>0.56758178109568347</v>
      </c>
      <c r="BQ1269" s="7">
        <f>AB1269/BC1269</f>
        <v>0.43241821890431648</v>
      </c>
      <c r="BR1269" s="7">
        <f>AZ1269/BC1269</f>
        <v>0</v>
      </c>
      <c r="BS1269" s="4">
        <v>143.47394371664654</v>
      </c>
      <c r="BT1269" s="4">
        <v>15.384605014983279</v>
      </c>
      <c r="BU1269" s="4">
        <v>128.08933870166328</v>
      </c>
      <c r="BV1269" s="4">
        <v>0</v>
      </c>
      <c r="BW1269" s="4"/>
      <c r="BX1269" s="4"/>
      <c r="BY1269" s="4"/>
      <c r="BZ1269" s="4"/>
      <c r="CA1269" s="4">
        <v>0</v>
      </c>
      <c r="CB1269" s="4"/>
      <c r="CC1269" s="7"/>
      <c r="CD1269" s="4"/>
      <c r="CE1269" s="4"/>
      <c r="CF1269" s="7"/>
      <c r="CG1269" s="4"/>
      <c r="CH1269" s="4"/>
      <c r="CI1269" s="4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</row>
    <row r="1270" spans="1:158" x14ac:dyDescent="0.25">
      <c r="A1270" t="s">
        <v>107</v>
      </c>
      <c r="C1270" s="5">
        <v>40636</v>
      </c>
      <c r="D1270" s="4">
        <v>7</v>
      </c>
      <c r="E1270" t="s">
        <v>166</v>
      </c>
      <c r="F1270">
        <v>106</v>
      </c>
      <c r="G1270" t="s">
        <v>78</v>
      </c>
      <c r="H1270" s="6">
        <v>8</v>
      </c>
      <c r="I1270">
        <v>750</v>
      </c>
      <c r="J1270" s="4">
        <f>1000000/H1270/I1270</f>
        <v>166.66666666666666</v>
      </c>
      <c r="K1270" s="4"/>
      <c r="L1270" s="7"/>
      <c r="M1270" s="7"/>
      <c r="N1270" s="7"/>
      <c r="O1270" s="7"/>
      <c r="P1270" s="7"/>
      <c r="Q1270" s="7"/>
      <c r="R1270" s="7"/>
      <c r="S1270" s="7"/>
      <c r="T1270" s="7"/>
      <c r="V1270" s="7"/>
      <c r="W1270" s="7"/>
      <c r="X1270" s="7"/>
      <c r="Y1270" s="7"/>
      <c r="Z1270" s="7"/>
      <c r="AA1270" s="7"/>
      <c r="AB1270" s="4"/>
      <c r="AC1270" s="7"/>
      <c r="AD1270" s="7"/>
      <c r="AE1270" s="7"/>
      <c r="AF1270" s="7"/>
      <c r="AG1270" s="7"/>
      <c r="AH1270" s="7"/>
      <c r="AI1270" s="8"/>
      <c r="AJ1270" s="7"/>
      <c r="AK1270" s="7"/>
      <c r="AL1270" s="7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7"/>
      <c r="BB1270" s="4"/>
      <c r="BC1270" s="4"/>
      <c r="BD1270" s="4"/>
      <c r="BE1270" s="7"/>
      <c r="BF1270" s="7"/>
      <c r="BG1270" s="6"/>
      <c r="BH1270" s="4"/>
      <c r="BI1270" s="4"/>
      <c r="BJ1270" s="4"/>
      <c r="BK1270" s="4"/>
      <c r="BL1270" s="6"/>
      <c r="BM1270" s="6"/>
      <c r="BN1270" s="6"/>
      <c r="BO1270" s="6"/>
      <c r="BP1270" s="6"/>
      <c r="BQ1270" s="6"/>
      <c r="BR1270" s="6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7"/>
      <c r="CD1270" s="4"/>
      <c r="CE1270" s="4"/>
      <c r="CF1270" s="7"/>
      <c r="CG1270" s="4"/>
      <c r="CH1270" s="4"/>
      <c r="CI1270" s="4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</row>
    <row r="1271" spans="1:158" x14ac:dyDescent="0.25">
      <c r="A1271" t="s">
        <v>107</v>
      </c>
      <c r="C1271" s="5">
        <v>40639</v>
      </c>
      <c r="D1271" s="4"/>
      <c r="E1271" s="5"/>
      <c r="F1271">
        <v>109</v>
      </c>
      <c r="G1271" t="s">
        <v>78</v>
      </c>
      <c r="H1271" s="6">
        <v>8</v>
      </c>
      <c r="I1271">
        <v>750</v>
      </c>
      <c r="J1271" s="4">
        <f>1000000/H1271/I1271</f>
        <v>166.66666666666666</v>
      </c>
      <c r="K1271" s="4"/>
      <c r="L1271" s="7"/>
      <c r="M1271" s="7"/>
      <c r="N1271" s="7"/>
      <c r="O1271" s="7"/>
      <c r="P1271" s="7"/>
      <c r="Q1271" s="7"/>
      <c r="R1271" s="7"/>
      <c r="S1271" s="7"/>
      <c r="T1271" s="7"/>
      <c r="U1271" s="4">
        <v>327.07663078615667</v>
      </c>
      <c r="V1271" s="7"/>
      <c r="W1271" s="7"/>
      <c r="X1271" s="7"/>
      <c r="Y1271" s="7"/>
      <c r="Z1271" s="7"/>
      <c r="AA1271" s="7"/>
      <c r="AB1271" s="4">
        <v>169.74573332352296</v>
      </c>
      <c r="AC1271" s="7">
        <v>2.2805529147213552</v>
      </c>
      <c r="AD1271" s="7"/>
      <c r="AE1271" s="7"/>
      <c r="AF1271" s="7"/>
      <c r="AG1271" s="7"/>
      <c r="AH1271" s="7"/>
      <c r="AI1271" s="8">
        <f>AC1271/AB1271</f>
        <v>1.3435111858598461E-2</v>
      </c>
      <c r="AJ1271" s="7"/>
      <c r="AK1271" s="7"/>
      <c r="AL1271" s="7"/>
      <c r="AM1271" s="4">
        <v>0</v>
      </c>
      <c r="AN1271" s="4"/>
      <c r="AO1271" s="4"/>
      <c r="AP1271" s="4"/>
      <c r="AQ1271" s="4">
        <v>542.06979584107285</v>
      </c>
      <c r="AR1271" s="4"/>
      <c r="AS1271" s="4"/>
      <c r="AT1271" s="4"/>
      <c r="AU1271" s="4"/>
      <c r="AV1271" s="4"/>
      <c r="AW1271" s="4"/>
      <c r="AX1271" s="4">
        <v>153.43367085379072</v>
      </c>
      <c r="AY1271" s="4">
        <v>54.600758970140213</v>
      </c>
      <c r="AZ1271" s="4"/>
      <c r="BA1271" s="7"/>
      <c r="BB1271" s="4"/>
      <c r="BC1271" s="4">
        <f>U1271+AB1271+AZ1271</f>
        <v>496.8223641096796</v>
      </c>
      <c r="BD1271" s="4"/>
      <c r="BE1271" s="7">
        <f>AZ1271/BC1271</f>
        <v>0</v>
      </c>
      <c r="BF1271" s="7"/>
      <c r="BG1271" s="6"/>
      <c r="BH1271" s="4"/>
      <c r="BI1271" s="4"/>
      <c r="BJ1271" s="4"/>
      <c r="BK1271" s="4"/>
      <c r="BL1271" s="6"/>
      <c r="BM1271" s="6"/>
      <c r="BN1271" s="6"/>
      <c r="BO1271" s="6"/>
      <c r="BP1271" s="7">
        <f>U1271/BC1271</f>
        <v>0.65833717323149832</v>
      </c>
      <c r="BQ1271" s="7">
        <f>AB1271/BC1271</f>
        <v>0.34166282676850174</v>
      </c>
      <c r="BR1271" s="7">
        <f>AZ1271/BC1271</f>
        <v>0</v>
      </c>
      <c r="BS1271" s="4">
        <v>133.13201326728813</v>
      </c>
      <c r="BT1271" s="4">
        <v>0.69152346755578353</v>
      </c>
      <c r="BU1271" s="4">
        <v>112.28810282912676</v>
      </c>
      <c r="BV1271" s="4">
        <v>9.3637877990954337</v>
      </c>
      <c r="BW1271" s="4"/>
      <c r="BX1271" s="4"/>
      <c r="BY1271" s="4"/>
      <c r="BZ1271" s="4"/>
      <c r="CA1271" s="4">
        <v>10.788599171510164</v>
      </c>
      <c r="CB1271" s="4"/>
      <c r="CC1271" s="7"/>
      <c r="CD1271" s="4"/>
      <c r="CE1271" s="4"/>
      <c r="CF1271" s="7"/>
      <c r="CG1271" s="4"/>
      <c r="CH1271" s="4"/>
      <c r="CI1271" s="4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</row>
    <row r="1272" spans="1:158" x14ac:dyDescent="0.25">
      <c r="A1272" t="s">
        <v>107</v>
      </c>
      <c r="C1272" s="5">
        <v>40641</v>
      </c>
      <c r="D1272" s="4"/>
      <c r="E1272" s="5"/>
      <c r="F1272">
        <v>111</v>
      </c>
      <c r="G1272" t="s">
        <v>78</v>
      </c>
      <c r="H1272" s="6">
        <v>8</v>
      </c>
      <c r="I1272">
        <v>750</v>
      </c>
      <c r="J1272" s="4">
        <f>1000000/H1272/I1272</f>
        <v>166.66666666666666</v>
      </c>
      <c r="K1272" s="4"/>
      <c r="L1272" s="7"/>
      <c r="M1272" s="6">
        <v>23.2</v>
      </c>
      <c r="N1272" s="6"/>
      <c r="O1272" s="6"/>
      <c r="P1272" s="7"/>
      <c r="Q1272" s="7"/>
      <c r="R1272" s="7"/>
      <c r="S1272" s="7"/>
      <c r="T1272" s="7"/>
      <c r="V1272" s="7"/>
      <c r="W1272" s="7"/>
      <c r="X1272" s="7"/>
      <c r="Y1272" s="7"/>
      <c r="Z1272" s="7"/>
      <c r="AA1272" s="7"/>
      <c r="AB1272" s="4"/>
      <c r="AC1272" s="7"/>
      <c r="AD1272" s="7"/>
      <c r="AE1272" s="7"/>
      <c r="AF1272" s="7"/>
      <c r="AG1272" s="7"/>
      <c r="AH1272" s="7"/>
      <c r="AI1272" s="8"/>
      <c r="AJ1272" s="7"/>
      <c r="AK1272" s="7"/>
      <c r="AL1272" s="7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7"/>
      <c r="BB1272" s="4"/>
      <c r="BC1272" s="4"/>
      <c r="BD1272" s="4"/>
      <c r="BE1272" s="7"/>
      <c r="BF1272" s="7"/>
      <c r="BG1272" s="6"/>
      <c r="BH1272" s="4"/>
      <c r="BI1272" s="4"/>
      <c r="BJ1272" s="4"/>
      <c r="BK1272" s="4"/>
      <c r="BL1272" s="6"/>
      <c r="BM1272" s="6"/>
      <c r="BN1272" s="6"/>
      <c r="BO1272" s="6"/>
      <c r="BP1272" s="6"/>
      <c r="BQ1272" s="6"/>
      <c r="BR1272" s="6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7"/>
      <c r="CD1272" s="4"/>
      <c r="CE1272" s="4"/>
      <c r="CF1272" s="7"/>
      <c r="CG1272" s="4"/>
      <c r="CH1272" s="4"/>
      <c r="CI1272" s="4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</row>
    <row r="1273" spans="1:158" x14ac:dyDescent="0.25">
      <c r="A1273" t="s">
        <v>107</v>
      </c>
      <c r="C1273" s="5">
        <v>40644</v>
      </c>
      <c r="D1273" s="4"/>
      <c r="E1273" s="5"/>
      <c r="F1273">
        <v>114</v>
      </c>
      <c r="G1273" t="s">
        <v>78</v>
      </c>
      <c r="H1273" s="6">
        <v>8</v>
      </c>
      <c r="I1273">
        <v>750</v>
      </c>
      <c r="J1273" s="4">
        <f>1000000/H1273/I1273</f>
        <v>166.66666666666666</v>
      </c>
      <c r="K1273" s="4"/>
      <c r="L1273" s="7"/>
      <c r="M1273" s="7"/>
      <c r="N1273" s="7"/>
      <c r="O1273" s="7"/>
      <c r="P1273" s="7"/>
      <c r="Q1273" s="7"/>
      <c r="R1273" s="7"/>
      <c r="S1273" s="7"/>
      <c r="T1273" s="7"/>
      <c r="U1273" s="4"/>
      <c r="V1273" s="7"/>
      <c r="W1273" s="7"/>
      <c r="X1273" s="7"/>
      <c r="Y1273" s="7"/>
      <c r="Z1273" s="7"/>
      <c r="AA1273" s="7"/>
      <c r="AB1273" s="4"/>
      <c r="AC1273" s="7"/>
      <c r="AD1273" s="7"/>
      <c r="AE1273" s="7"/>
      <c r="AF1273" s="7"/>
      <c r="AG1273" s="7"/>
      <c r="AH1273" s="7"/>
      <c r="AI1273" s="8"/>
      <c r="AJ1273" s="7"/>
      <c r="AK1273" s="7"/>
      <c r="AL1273" s="7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7"/>
      <c r="BB1273" s="4"/>
      <c r="BC1273" s="4"/>
      <c r="BD1273" s="4"/>
      <c r="BE1273" s="7"/>
      <c r="BF1273" s="7"/>
      <c r="BG1273" s="6"/>
      <c r="BH1273" s="4"/>
      <c r="BI1273" s="4"/>
      <c r="BJ1273" s="4"/>
      <c r="BK1273" s="4"/>
      <c r="BL1273" s="6"/>
      <c r="BM1273" s="6"/>
      <c r="BN1273" s="6"/>
      <c r="BO1273" s="6"/>
      <c r="BP1273" s="6"/>
      <c r="BQ1273" s="6"/>
      <c r="BR1273" s="6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>
        <v>16.408491107286288</v>
      </c>
      <c r="CC1273" s="7">
        <v>3.965734265734266</v>
      </c>
      <c r="CD1273" s="4"/>
      <c r="CE1273" s="4"/>
      <c r="CF1273" s="7"/>
      <c r="CG1273" s="4"/>
      <c r="CH1273" s="4"/>
      <c r="CI1273" s="4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</row>
    <row r="1274" spans="1:158" x14ac:dyDescent="0.25">
      <c r="A1274" t="s">
        <v>107</v>
      </c>
      <c r="C1274" s="5">
        <v>40647</v>
      </c>
      <c r="D1274" s="4"/>
      <c r="E1274" s="5"/>
      <c r="F1274">
        <v>117</v>
      </c>
      <c r="G1274" t="s">
        <v>78</v>
      </c>
      <c r="H1274" s="6">
        <v>8</v>
      </c>
      <c r="I1274">
        <v>750</v>
      </c>
      <c r="J1274" s="4">
        <f>1000000/H1274/I1274</f>
        <v>166.66666666666666</v>
      </c>
      <c r="K1274" s="4"/>
      <c r="L1274" s="7"/>
      <c r="M1274" s="7"/>
      <c r="N1274" s="7"/>
      <c r="O1274" s="7"/>
      <c r="P1274" s="7"/>
      <c r="Q1274" s="7"/>
      <c r="R1274" s="7"/>
      <c r="S1274" s="7"/>
      <c r="T1274" s="7"/>
      <c r="U1274" s="4"/>
      <c r="V1274" s="7"/>
      <c r="W1274" s="7"/>
      <c r="X1274" s="7"/>
      <c r="Y1274" s="7"/>
      <c r="Z1274" s="7"/>
      <c r="AA1274" s="7"/>
      <c r="AB1274" s="4"/>
      <c r="AC1274" s="7"/>
      <c r="AD1274" s="7"/>
      <c r="AE1274" s="7"/>
      <c r="AF1274" s="7"/>
      <c r="AG1274" s="7"/>
      <c r="AH1274" s="7"/>
      <c r="AI1274" s="8"/>
      <c r="AJ1274" s="7"/>
      <c r="AK1274" s="7"/>
      <c r="AL1274" s="7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7"/>
      <c r="BB1274" s="4"/>
      <c r="BC1274" s="4"/>
      <c r="BD1274" s="4"/>
      <c r="BE1274" s="7"/>
      <c r="BF1274" s="7"/>
      <c r="BG1274" s="6"/>
      <c r="BH1274" s="4"/>
      <c r="BI1274" s="4"/>
      <c r="BJ1274" s="4"/>
      <c r="BK1274" s="4"/>
      <c r="BL1274" s="6"/>
      <c r="BM1274" s="6"/>
      <c r="BN1274" s="6"/>
      <c r="BO1274" s="6"/>
      <c r="BP1274" s="6"/>
      <c r="BQ1274" s="6"/>
      <c r="BR1274" s="6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>
        <v>22.375215146299482</v>
      </c>
      <c r="CC1274" s="7">
        <v>4.6576923076923071</v>
      </c>
      <c r="CD1274" s="4"/>
      <c r="CE1274" s="4"/>
      <c r="CF1274" s="7"/>
      <c r="CG1274" s="4"/>
      <c r="CH1274" s="4"/>
      <c r="CI1274" s="4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</row>
    <row r="1275" spans="1:158" x14ac:dyDescent="0.25">
      <c r="A1275" t="s">
        <v>107</v>
      </c>
      <c r="C1275" s="5">
        <v>40650</v>
      </c>
      <c r="D1275" s="4"/>
      <c r="E1275" s="5"/>
      <c r="F1275">
        <v>120</v>
      </c>
      <c r="G1275" t="s">
        <v>78</v>
      </c>
      <c r="H1275" s="6">
        <v>8</v>
      </c>
      <c r="I1275">
        <v>750</v>
      </c>
      <c r="J1275" s="4">
        <f>1000000/H1275/I1275</f>
        <v>166.66666666666666</v>
      </c>
      <c r="K1275" s="4"/>
      <c r="L1275" s="7"/>
      <c r="M1275" s="6">
        <v>24.2</v>
      </c>
      <c r="N1275" s="6"/>
      <c r="O1275" s="6"/>
      <c r="P1275" s="7"/>
      <c r="Q1275" s="7"/>
      <c r="R1275" s="7"/>
      <c r="S1275" s="7"/>
      <c r="T1275" s="7"/>
      <c r="U1275" s="4"/>
      <c r="V1275" s="7"/>
      <c r="W1275" s="7"/>
      <c r="X1275" s="7"/>
      <c r="Y1275" s="7"/>
      <c r="Z1275" s="7"/>
      <c r="AA1275" s="7"/>
      <c r="AB1275" s="4"/>
      <c r="AC1275" s="7"/>
      <c r="AD1275" s="7"/>
      <c r="AE1275" s="7"/>
      <c r="AF1275" s="7"/>
      <c r="AG1275" s="7"/>
      <c r="AH1275" s="7"/>
      <c r="AI1275" s="8"/>
      <c r="AJ1275" s="7"/>
      <c r="AK1275" s="7"/>
      <c r="AL1275" s="7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7"/>
      <c r="BB1275" s="4"/>
      <c r="BC1275" s="4"/>
      <c r="BD1275" s="4"/>
      <c r="BE1275" s="7"/>
      <c r="BF1275" s="7"/>
      <c r="BG1275" s="6"/>
      <c r="BH1275" s="4"/>
      <c r="BI1275" s="4"/>
      <c r="BJ1275" s="4"/>
      <c r="BK1275" s="4"/>
      <c r="BL1275" s="6"/>
      <c r="BM1275" s="6"/>
      <c r="BN1275" s="6"/>
      <c r="BO1275" s="6"/>
      <c r="BP1275" s="6"/>
      <c r="BQ1275" s="6"/>
      <c r="BR1275" s="6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7"/>
      <c r="CD1275" s="4"/>
      <c r="CE1275" s="4"/>
      <c r="CF1275" s="7"/>
      <c r="CG1275" s="4"/>
      <c r="CH1275" s="4"/>
      <c r="CI1275" s="4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</row>
    <row r="1276" spans="1:158" x14ac:dyDescent="0.25">
      <c r="A1276" t="s">
        <v>107</v>
      </c>
      <c r="C1276" s="5">
        <v>40653</v>
      </c>
      <c r="D1276" s="4"/>
      <c r="E1276" s="5"/>
      <c r="F1276">
        <v>123</v>
      </c>
      <c r="G1276" t="s">
        <v>78</v>
      </c>
      <c r="H1276" s="6">
        <v>8</v>
      </c>
      <c r="I1276">
        <v>750</v>
      </c>
      <c r="J1276" s="4">
        <f>1000000/H1276/I1276</f>
        <v>166.66666666666666</v>
      </c>
      <c r="K1276" s="4"/>
      <c r="L1276" s="7"/>
      <c r="M1276" s="7"/>
      <c r="N1276" s="7"/>
      <c r="O1276" s="7"/>
      <c r="P1276" s="7"/>
      <c r="Q1276" s="7"/>
      <c r="R1276" s="7"/>
      <c r="S1276" s="7"/>
      <c r="T1276" s="7"/>
      <c r="U1276" s="4"/>
      <c r="V1276" s="7"/>
      <c r="W1276" s="7"/>
      <c r="X1276" s="7"/>
      <c r="Y1276" s="7"/>
      <c r="Z1276" s="7"/>
      <c r="AA1276" s="7"/>
      <c r="AB1276" s="4"/>
      <c r="AC1276" s="7"/>
      <c r="AD1276" s="7"/>
      <c r="AE1276" s="7"/>
      <c r="AF1276" s="7"/>
      <c r="AG1276" s="7"/>
      <c r="AH1276" s="7"/>
      <c r="AI1276" s="8"/>
      <c r="AJ1276" s="7"/>
      <c r="AK1276" s="7"/>
      <c r="AL1276" s="7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7"/>
      <c r="BB1276" s="4"/>
      <c r="BC1276" s="4"/>
      <c r="BD1276" s="4"/>
      <c r="BE1276" s="7"/>
      <c r="BF1276" s="7"/>
      <c r="BG1276" s="6"/>
      <c r="BH1276" s="4"/>
      <c r="BI1276" s="4"/>
      <c r="BJ1276" s="4"/>
      <c r="BK1276" s="4"/>
      <c r="BL1276" s="6"/>
      <c r="BM1276" s="6"/>
      <c r="BN1276" s="6"/>
      <c r="BO1276" s="6"/>
      <c r="BP1276" s="6"/>
      <c r="BQ1276" s="6"/>
      <c r="BR1276" s="6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>
        <v>39.127940332759607</v>
      </c>
      <c r="CC1276" s="7">
        <v>4.690410958904109</v>
      </c>
      <c r="CD1276" s="4"/>
      <c r="CE1276" s="4"/>
      <c r="CF1276" s="7"/>
      <c r="CG1276" s="4"/>
      <c r="CH1276" s="4"/>
      <c r="CI1276" s="4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</row>
    <row r="1277" spans="1:158" x14ac:dyDescent="0.25">
      <c r="A1277" t="s">
        <v>107</v>
      </c>
      <c r="C1277" s="5">
        <v>40660</v>
      </c>
      <c r="D1277" s="4"/>
      <c r="E1277" s="5"/>
      <c r="F1277">
        <v>130</v>
      </c>
      <c r="G1277" t="s">
        <v>78</v>
      </c>
      <c r="H1277" s="6">
        <v>8</v>
      </c>
      <c r="I1277">
        <v>750</v>
      </c>
      <c r="J1277" s="4">
        <f>1000000/H1277/I1277</f>
        <v>166.66666666666666</v>
      </c>
      <c r="K1277" s="4"/>
      <c r="L1277" s="7"/>
      <c r="M1277" s="7"/>
      <c r="N1277" s="7"/>
      <c r="O1277" s="7"/>
      <c r="P1277" s="7"/>
      <c r="Q1277" s="7"/>
      <c r="R1277" s="7"/>
      <c r="S1277" s="7"/>
      <c r="T1277" s="7"/>
      <c r="U1277" s="4">
        <v>384.76519857758365</v>
      </c>
      <c r="V1277" s="7"/>
      <c r="W1277" s="7"/>
      <c r="X1277" s="7"/>
      <c r="Y1277" s="7"/>
      <c r="Z1277" s="7"/>
      <c r="AA1277" s="7"/>
      <c r="AB1277" s="4">
        <v>156.69458635225351</v>
      </c>
      <c r="AC1277" s="7">
        <v>2.1688803359076068</v>
      </c>
      <c r="AD1277" s="7"/>
      <c r="AE1277" s="7"/>
      <c r="AF1277" s="7"/>
      <c r="AG1277" s="7"/>
      <c r="AH1277" s="7"/>
      <c r="AI1277" s="8">
        <f>AC1277/AB1277</f>
        <v>1.384145034233606E-2</v>
      </c>
      <c r="AJ1277" s="7"/>
      <c r="AK1277" s="7"/>
      <c r="AL1277" s="7"/>
      <c r="AM1277" s="4">
        <v>0</v>
      </c>
      <c r="AN1277" s="4"/>
      <c r="AO1277" s="4"/>
      <c r="AP1277" s="4"/>
      <c r="AQ1277" s="4">
        <v>294.45059108776718</v>
      </c>
      <c r="AR1277" s="4"/>
      <c r="AS1277" s="4"/>
      <c r="AT1277" s="4"/>
      <c r="AU1277" s="4"/>
      <c r="AV1277" s="4"/>
      <c r="AW1277" s="4"/>
      <c r="AX1277" s="4">
        <v>30.426516664494081</v>
      </c>
      <c r="AY1277" s="4">
        <v>411.94170411845414</v>
      </c>
      <c r="AZ1277" s="4"/>
      <c r="BA1277" s="7"/>
      <c r="BB1277" s="4"/>
      <c r="BC1277" s="4">
        <f>U1277+AB1277+AZ1277</f>
        <v>541.45978492983716</v>
      </c>
      <c r="BD1277" s="4"/>
      <c r="BE1277" s="7">
        <f>AZ1277/BC1277</f>
        <v>0</v>
      </c>
      <c r="BF1277" s="7"/>
      <c r="BG1277" s="6"/>
      <c r="BH1277" s="4"/>
      <c r="BI1277" s="4"/>
      <c r="BJ1277" s="4"/>
      <c r="BK1277" s="4"/>
      <c r="BL1277" s="6"/>
      <c r="BM1277" s="6"/>
      <c r="BN1277" s="6"/>
      <c r="BO1277" s="6"/>
      <c r="BP1277" s="7">
        <f>U1277/BC1277</f>
        <v>0.71060715733014568</v>
      </c>
      <c r="BQ1277" s="7">
        <f>AB1277/BC1277</f>
        <v>0.28939284266985432</v>
      </c>
      <c r="BR1277" s="7">
        <f>AZ1277/BC1277</f>
        <v>0</v>
      </c>
      <c r="BS1277" s="4">
        <v>140.36642330763206</v>
      </c>
      <c r="BT1277" s="4">
        <v>0</v>
      </c>
      <c r="BU1277" s="4">
        <v>52.141633364844346</v>
      </c>
      <c r="BV1277" s="4">
        <v>75.586756330832657</v>
      </c>
      <c r="BW1277" s="4"/>
      <c r="BX1277" s="4"/>
      <c r="BY1277" s="4"/>
      <c r="BZ1277" s="4"/>
      <c r="CA1277" s="4">
        <v>12.638033611955059</v>
      </c>
      <c r="CB1277" s="4">
        <v>57.257601835915082</v>
      </c>
      <c r="CC1277" s="7">
        <v>4.9044303797468354</v>
      </c>
      <c r="CD1277" s="4"/>
      <c r="CE1277" s="4"/>
      <c r="CF1277" s="7"/>
      <c r="CG1277" s="4"/>
      <c r="CH1277" s="4"/>
      <c r="CI1277" s="4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</row>
    <row r="1278" spans="1:158" x14ac:dyDescent="0.25">
      <c r="A1278" t="s">
        <v>107</v>
      </c>
      <c r="C1278" s="5">
        <v>40664</v>
      </c>
      <c r="D1278" s="4">
        <v>8</v>
      </c>
      <c r="E1278" s="5" t="s">
        <v>165</v>
      </c>
      <c r="F1278">
        <v>134</v>
      </c>
      <c r="G1278" t="s">
        <v>78</v>
      </c>
      <c r="H1278" s="6">
        <v>8</v>
      </c>
      <c r="I1278">
        <v>750</v>
      </c>
      <c r="J1278" s="4">
        <f>1000000/H1278/I1278</f>
        <v>166.66666666666666</v>
      </c>
      <c r="K1278" s="4"/>
      <c r="L1278" s="7"/>
      <c r="M1278" s="7"/>
      <c r="N1278" s="7"/>
      <c r="O1278" s="7"/>
      <c r="P1278" s="7"/>
      <c r="Q1278" s="7"/>
      <c r="R1278" s="7"/>
      <c r="S1278" s="7"/>
      <c r="T1278" s="7"/>
      <c r="U1278" s="4"/>
      <c r="V1278" s="7"/>
      <c r="W1278" s="7"/>
      <c r="X1278" s="7"/>
      <c r="Y1278" s="7"/>
      <c r="Z1278" s="7"/>
      <c r="AA1278" s="7"/>
      <c r="AB1278" s="4"/>
      <c r="AC1278" s="7"/>
      <c r="AD1278" s="7"/>
      <c r="AE1278" s="7"/>
      <c r="AF1278" s="7"/>
      <c r="AG1278" s="7"/>
      <c r="AH1278" s="7"/>
      <c r="AI1278" s="8"/>
      <c r="AJ1278" s="7"/>
      <c r="AK1278" s="7"/>
      <c r="AL1278" s="7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7"/>
      <c r="BB1278" s="4"/>
      <c r="BC1278" s="4"/>
      <c r="BD1278" s="4"/>
      <c r="BE1278" s="7"/>
      <c r="BF1278" s="7"/>
      <c r="BG1278" s="6"/>
      <c r="BH1278" s="4"/>
      <c r="BI1278" s="4"/>
      <c r="BJ1278" s="4"/>
      <c r="BK1278" s="4"/>
      <c r="BL1278" s="6"/>
      <c r="BM1278" s="6"/>
      <c r="BN1278" s="6"/>
      <c r="BO1278" s="6"/>
      <c r="BP1278" s="6"/>
      <c r="BQ1278" s="6"/>
      <c r="BR1278" s="6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7"/>
      <c r="CD1278" s="4"/>
      <c r="CE1278" s="4"/>
      <c r="CF1278" s="7"/>
      <c r="CG1278" s="4"/>
      <c r="CH1278" s="4"/>
      <c r="CI1278" s="4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</row>
    <row r="1279" spans="1:158" x14ac:dyDescent="0.25">
      <c r="A1279" t="s">
        <v>107</v>
      </c>
      <c r="C1279" s="5">
        <v>40673</v>
      </c>
      <c r="D1279" s="4"/>
      <c r="E1279" s="5"/>
      <c r="F1279">
        <v>143</v>
      </c>
      <c r="G1279" t="s">
        <v>78</v>
      </c>
      <c r="H1279" s="6">
        <v>8</v>
      </c>
      <c r="I1279">
        <v>750</v>
      </c>
      <c r="J1279" s="4">
        <f>1000000/H1279/I1279</f>
        <v>166.66666666666666</v>
      </c>
      <c r="K1279" s="4"/>
      <c r="L1279" s="7"/>
      <c r="M1279" s="7"/>
      <c r="N1279" s="7"/>
      <c r="O1279" s="7"/>
      <c r="P1279" s="7"/>
      <c r="Q1279" s="7"/>
      <c r="R1279" s="7"/>
      <c r="S1279" s="7"/>
      <c r="T1279" s="7"/>
      <c r="U1279" s="4"/>
      <c r="V1279" s="7"/>
      <c r="W1279" s="7"/>
      <c r="X1279" s="7"/>
      <c r="Y1279" s="7"/>
      <c r="Z1279" s="7"/>
      <c r="AA1279" s="7"/>
      <c r="AB1279" s="4"/>
      <c r="AC1279" s="7"/>
      <c r="AD1279" s="7"/>
      <c r="AE1279" s="7"/>
      <c r="AF1279" s="7"/>
      <c r="AG1279" s="7"/>
      <c r="AH1279" s="7"/>
      <c r="AI1279" s="8"/>
      <c r="AJ1279" s="7"/>
      <c r="AK1279" s="7"/>
      <c r="AL1279" s="7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7"/>
      <c r="BB1279" s="4"/>
      <c r="BC1279" s="4"/>
      <c r="BD1279" s="4"/>
      <c r="BE1279" s="7"/>
      <c r="BF1279" s="7"/>
      <c r="BG1279" s="6"/>
      <c r="BH1279" s="4"/>
      <c r="BI1279" s="4"/>
      <c r="BJ1279" s="4"/>
      <c r="BK1279" s="4"/>
      <c r="BL1279" s="6"/>
      <c r="BM1279" s="6"/>
      <c r="BN1279" s="6"/>
      <c r="BO1279" s="6"/>
      <c r="BP1279" s="6"/>
      <c r="BQ1279" s="6"/>
      <c r="BR1279" s="6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>
        <v>71.026965002868607</v>
      </c>
      <c r="CC1279" s="7">
        <v>4.9416666666666664</v>
      </c>
      <c r="CD1279" s="4"/>
      <c r="CE1279" s="4"/>
      <c r="CF1279" s="7"/>
      <c r="CG1279" s="4"/>
      <c r="CH1279" s="4"/>
      <c r="CI1279" s="4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</row>
    <row r="1280" spans="1:158" x14ac:dyDescent="0.25">
      <c r="A1280" t="s">
        <v>107</v>
      </c>
      <c r="C1280" s="5">
        <v>40679</v>
      </c>
      <c r="D1280" s="4"/>
      <c r="E1280" s="5"/>
      <c r="F1280">
        <v>149</v>
      </c>
      <c r="G1280" t="s">
        <v>78</v>
      </c>
      <c r="H1280" s="6">
        <v>8</v>
      </c>
      <c r="I1280">
        <v>750</v>
      </c>
      <c r="J1280" s="4">
        <f>1000000/H1280/I1280</f>
        <v>166.66666666666666</v>
      </c>
      <c r="K1280" s="4"/>
      <c r="L1280" s="7"/>
      <c r="M1280" s="7"/>
      <c r="N1280" s="7"/>
      <c r="O1280" s="7"/>
      <c r="P1280" s="7"/>
      <c r="Q1280" s="7"/>
      <c r="R1280" s="7"/>
      <c r="S1280" s="7"/>
      <c r="T1280" s="7"/>
      <c r="U1280" s="4"/>
      <c r="V1280" s="7"/>
      <c r="W1280" s="7"/>
      <c r="X1280" s="7"/>
      <c r="Y1280" s="7"/>
      <c r="Z1280" s="7"/>
      <c r="AA1280" s="7"/>
      <c r="AB1280" s="4"/>
      <c r="AC1280" s="7"/>
      <c r="AD1280" s="7"/>
      <c r="AE1280" s="7"/>
      <c r="AF1280" s="7"/>
      <c r="AG1280" s="7"/>
      <c r="AH1280" s="7"/>
      <c r="AI1280" s="8"/>
      <c r="AJ1280" s="7"/>
      <c r="AK1280" s="7"/>
      <c r="AL1280" s="7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7"/>
      <c r="BB1280" s="4"/>
      <c r="BC1280" s="4"/>
      <c r="BD1280" s="4"/>
      <c r="BE1280" s="7"/>
      <c r="BF1280" s="7"/>
      <c r="BG1280" s="6"/>
      <c r="BH1280" s="4"/>
      <c r="BI1280" s="4"/>
      <c r="BJ1280" s="4"/>
      <c r="BK1280" s="4"/>
      <c r="BL1280" s="6"/>
      <c r="BM1280" s="6"/>
      <c r="BN1280" s="6"/>
      <c r="BO1280" s="6"/>
      <c r="BP1280" s="6"/>
      <c r="BQ1280" s="6"/>
      <c r="BR1280" s="6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>
        <v>80.436029833620182</v>
      </c>
      <c r="CC1280" s="7">
        <v>5.1585365853658534</v>
      </c>
      <c r="CD1280" s="4"/>
      <c r="CE1280" s="4"/>
      <c r="CF1280" s="7"/>
      <c r="CG1280" s="4"/>
      <c r="CH1280" s="4"/>
      <c r="CI1280" s="4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</row>
    <row r="1281" spans="1:158" x14ac:dyDescent="0.25">
      <c r="A1281" t="s">
        <v>107</v>
      </c>
      <c r="C1281" s="5">
        <v>40686</v>
      </c>
      <c r="D1281" s="4"/>
      <c r="E1281" s="5"/>
      <c r="F1281">
        <v>156</v>
      </c>
      <c r="G1281" t="s">
        <v>78</v>
      </c>
      <c r="H1281" s="6">
        <v>8</v>
      </c>
      <c r="I1281">
        <v>750</v>
      </c>
      <c r="J1281" s="4">
        <f>1000000/H1281/I1281</f>
        <v>166.66666666666666</v>
      </c>
      <c r="K1281" s="4"/>
      <c r="L1281" s="7"/>
      <c r="M1281" s="7"/>
      <c r="N1281" s="7"/>
      <c r="O1281" s="7"/>
      <c r="P1281" s="7"/>
      <c r="Q1281" s="7"/>
      <c r="R1281" s="7"/>
      <c r="S1281" s="7"/>
      <c r="T1281" s="7"/>
      <c r="U1281" s="4"/>
      <c r="V1281" s="7"/>
      <c r="W1281" s="7"/>
      <c r="X1281" s="7"/>
      <c r="Y1281" s="7"/>
      <c r="Z1281" s="7"/>
      <c r="AA1281" s="7"/>
      <c r="AB1281" s="4"/>
      <c r="AC1281" s="7"/>
      <c r="AD1281" s="7"/>
      <c r="AE1281" s="7"/>
      <c r="AF1281" s="7"/>
      <c r="AG1281" s="7"/>
      <c r="AH1281" s="7"/>
      <c r="AI1281" s="8"/>
      <c r="AJ1281" s="7"/>
      <c r="AK1281" s="7"/>
      <c r="AL1281" s="7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7"/>
      <c r="BB1281" s="4"/>
      <c r="BC1281" s="4"/>
      <c r="BD1281" s="4"/>
      <c r="BE1281" s="7"/>
      <c r="BF1281" s="7"/>
      <c r="BG1281" s="6"/>
      <c r="BH1281" s="4"/>
      <c r="BI1281" s="4"/>
      <c r="BJ1281" s="4"/>
      <c r="BK1281" s="4"/>
      <c r="BL1281" s="6"/>
      <c r="BM1281" s="6"/>
      <c r="BN1281" s="6"/>
      <c r="BO1281" s="6"/>
      <c r="BP1281" s="6"/>
      <c r="BQ1281" s="6"/>
      <c r="BR1281" s="6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>
        <v>93.861158921399877</v>
      </c>
      <c r="CC1281" s="7">
        <v>4.9786324786324787</v>
      </c>
      <c r="CD1281" s="4"/>
      <c r="CE1281" s="4"/>
      <c r="CF1281" s="7"/>
      <c r="CG1281" s="4"/>
      <c r="CH1281" s="4"/>
      <c r="CI1281" s="4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</row>
    <row r="1282" spans="1:158" x14ac:dyDescent="0.25">
      <c r="A1282" t="s">
        <v>107</v>
      </c>
      <c r="C1282" s="5">
        <v>40693</v>
      </c>
      <c r="D1282" s="4"/>
      <c r="E1282" s="5"/>
      <c r="F1282">
        <v>163</v>
      </c>
      <c r="G1282" t="s">
        <v>78</v>
      </c>
      <c r="H1282" s="6">
        <v>8</v>
      </c>
      <c r="I1282">
        <v>750</v>
      </c>
      <c r="J1282" s="4">
        <f>1000000/H1282/I1282</f>
        <v>166.66666666666666</v>
      </c>
      <c r="K1282" s="4"/>
      <c r="L1282" s="7"/>
      <c r="M1282" s="7"/>
      <c r="N1282" s="7"/>
      <c r="O1282" s="7"/>
      <c r="P1282" s="7"/>
      <c r="Q1282" s="7"/>
      <c r="R1282" s="7"/>
      <c r="S1282" s="7"/>
      <c r="T1282" s="7"/>
      <c r="U1282" s="4"/>
      <c r="V1282" s="7"/>
      <c r="W1282" s="7"/>
      <c r="X1282" s="7"/>
      <c r="Y1282" s="7"/>
      <c r="Z1282" s="7"/>
      <c r="AA1282" s="7"/>
      <c r="AB1282" s="4"/>
      <c r="AC1282" s="7"/>
      <c r="AD1282" s="7"/>
      <c r="AE1282" s="7"/>
      <c r="AF1282" s="7"/>
      <c r="AG1282" s="7"/>
      <c r="AH1282" s="7"/>
      <c r="AI1282" s="8"/>
      <c r="AJ1282" s="7"/>
      <c r="AK1282" s="7"/>
      <c r="AL1282" s="7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7"/>
      <c r="BB1282" s="4"/>
      <c r="BC1282" s="4"/>
      <c r="BD1282" s="4"/>
      <c r="BE1282" s="7"/>
      <c r="BF1282" s="7"/>
      <c r="BG1282" s="6"/>
      <c r="BH1282" s="4"/>
      <c r="BI1282" s="4"/>
      <c r="BJ1282" s="4"/>
      <c r="BK1282" s="4"/>
      <c r="BL1282" s="6"/>
      <c r="BM1282" s="6"/>
      <c r="BN1282" s="6"/>
      <c r="BO1282" s="6"/>
      <c r="BP1282" s="6"/>
      <c r="BQ1282" s="6"/>
      <c r="BR1282" s="6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>
        <v>100</v>
      </c>
      <c r="CC1282" s="7">
        <v>4.6859813084112147</v>
      </c>
      <c r="CD1282" s="4"/>
      <c r="CE1282" s="4"/>
      <c r="CF1282" s="7"/>
      <c r="CG1282" s="4"/>
      <c r="CH1282" s="4"/>
      <c r="CI1282" s="4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</row>
    <row r="1283" spans="1:158" x14ac:dyDescent="0.25">
      <c r="A1283" t="s">
        <v>107</v>
      </c>
      <c r="C1283" s="5">
        <v>40699</v>
      </c>
      <c r="D1283" s="4">
        <v>9</v>
      </c>
      <c r="E1283" s="5" t="s">
        <v>70</v>
      </c>
      <c r="F1283">
        <v>169</v>
      </c>
      <c r="G1283" t="s">
        <v>78</v>
      </c>
      <c r="H1283" s="6">
        <v>8</v>
      </c>
      <c r="I1283">
        <v>750</v>
      </c>
      <c r="J1283" s="4">
        <f>1000000/H1283/I1283</f>
        <v>166.66666666666666</v>
      </c>
      <c r="K1283" s="4"/>
      <c r="L1283" s="7"/>
      <c r="M1283" s="7"/>
      <c r="N1283" s="7"/>
      <c r="O1283" s="7"/>
      <c r="P1283" s="7"/>
      <c r="Q1283" s="7"/>
      <c r="R1283" s="7"/>
      <c r="S1283" s="7"/>
      <c r="T1283" s="7"/>
      <c r="U1283" s="4"/>
      <c r="V1283" s="7"/>
      <c r="W1283" s="7"/>
      <c r="X1283" s="7"/>
      <c r="Y1283" s="7"/>
      <c r="Z1283" s="7"/>
      <c r="AA1283" s="7"/>
      <c r="AB1283" s="4"/>
      <c r="AC1283" s="7"/>
      <c r="AD1283" s="7"/>
      <c r="AE1283" s="7"/>
      <c r="AF1283" s="7"/>
      <c r="AG1283" s="7"/>
      <c r="AH1283" s="7"/>
      <c r="AI1283" s="8"/>
      <c r="AJ1283" s="7"/>
      <c r="AK1283" s="7"/>
      <c r="AL1283" s="7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>
        <v>478.21582208333331</v>
      </c>
      <c r="AZ1283" s="4"/>
      <c r="BA1283" s="7"/>
      <c r="BB1283" s="4"/>
      <c r="BC1283" s="4"/>
      <c r="BD1283" s="4"/>
      <c r="BE1283" s="7"/>
      <c r="BF1283" s="4">
        <f>BH1283*(1/(BG1283/100))</f>
        <v>478.21582208333336</v>
      </c>
      <c r="BG1283" s="6">
        <v>39.9</v>
      </c>
      <c r="BH1283" s="4">
        <v>190.80811301124999</v>
      </c>
      <c r="BI1283" s="4">
        <f>BF1283-BH1283</f>
        <v>287.40770907208338</v>
      </c>
      <c r="BJ1283" s="4"/>
      <c r="BK1283" s="4"/>
      <c r="BL1283" s="6">
        <v>8.4056437449889856</v>
      </c>
      <c r="BM1283" s="6"/>
      <c r="BN1283" s="6"/>
      <c r="BO1283" s="6"/>
      <c r="BP1283" s="6"/>
      <c r="BQ1283" s="6"/>
      <c r="BR1283" s="6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7"/>
      <c r="CD1283" s="4"/>
      <c r="CE1283" s="4"/>
      <c r="CF1283" s="7"/>
      <c r="CG1283" s="4"/>
      <c r="CH1283" s="4"/>
      <c r="CI1283" s="4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</row>
    <row r="1284" spans="1:158" x14ac:dyDescent="0.25">
      <c r="A1284" t="s">
        <v>114</v>
      </c>
      <c r="C1284" s="5">
        <v>40530</v>
      </c>
      <c r="D1284" s="4">
        <v>1</v>
      </c>
      <c r="E1284" s="5" t="s">
        <v>167</v>
      </c>
      <c r="F1284">
        <v>0</v>
      </c>
      <c r="G1284" t="s">
        <v>79</v>
      </c>
      <c r="H1284" s="6">
        <v>8</v>
      </c>
      <c r="I1284">
        <v>750</v>
      </c>
      <c r="J1284" s="4">
        <f>1000000/H1284/I1284</f>
        <v>166.66666666666666</v>
      </c>
      <c r="K1284" s="4"/>
      <c r="L1284" s="7"/>
      <c r="M1284" s="7"/>
      <c r="N1284" s="7"/>
      <c r="O1284" s="7"/>
      <c r="P1284" s="7"/>
      <c r="Q1284" s="7"/>
      <c r="R1284" s="7"/>
      <c r="S1284" s="7"/>
      <c r="T1284" s="7"/>
      <c r="U1284" s="4"/>
      <c r="V1284" s="7"/>
      <c r="W1284" s="7"/>
      <c r="X1284" s="7"/>
      <c r="Y1284" s="7"/>
      <c r="Z1284" s="7"/>
      <c r="AA1284" s="7"/>
      <c r="AB1284" s="4"/>
      <c r="AC1284" s="7"/>
      <c r="AD1284" s="7"/>
      <c r="AE1284" s="7"/>
      <c r="AF1284" s="7"/>
      <c r="AG1284" s="7"/>
      <c r="AH1284" s="7"/>
      <c r="AI1284" s="8"/>
      <c r="AJ1284" s="7"/>
      <c r="AK1284" s="7"/>
      <c r="AL1284" s="7"/>
      <c r="AM1284" s="4">
        <v>0</v>
      </c>
      <c r="AN1284" s="4"/>
      <c r="AO1284" s="4"/>
      <c r="AP1284" s="4"/>
      <c r="AQ1284" s="4">
        <v>0</v>
      </c>
      <c r="AR1284" s="4"/>
      <c r="AS1284" s="4"/>
      <c r="AT1284" s="4"/>
      <c r="AU1284" s="4"/>
      <c r="AV1284" s="4"/>
      <c r="AW1284" s="4"/>
      <c r="AX1284" s="4">
        <v>0</v>
      </c>
      <c r="AY1284" s="4">
        <v>0</v>
      </c>
      <c r="AZ1284" s="4"/>
      <c r="BA1284" s="7"/>
      <c r="BB1284" s="4"/>
      <c r="BC1284" s="4"/>
      <c r="BD1284" s="4"/>
      <c r="BE1284" s="7"/>
      <c r="BF1284" s="7"/>
      <c r="BG1284" s="6"/>
      <c r="BH1284" s="4"/>
      <c r="BI1284" s="4"/>
      <c r="BJ1284" s="4"/>
      <c r="BK1284" s="4"/>
      <c r="BL1284" s="6"/>
      <c r="BM1284" s="6"/>
      <c r="BN1284" s="6"/>
      <c r="BO1284" s="6"/>
      <c r="BP1284" s="6"/>
      <c r="BQ1284" s="6"/>
      <c r="BR1284" s="6"/>
      <c r="BS1284" s="4">
        <v>0</v>
      </c>
      <c r="BT1284" s="4">
        <v>0</v>
      </c>
      <c r="BU1284" s="4">
        <v>0</v>
      </c>
      <c r="BV1284" s="4">
        <v>0</v>
      </c>
      <c r="BW1284" s="4"/>
      <c r="BX1284" s="4"/>
      <c r="BY1284" s="4"/>
      <c r="BZ1284" s="4"/>
      <c r="CA1284" s="4">
        <v>0</v>
      </c>
      <c r="CB1284" s="4"/>
      <c r="CC1284" s="7"/>
      <c r="CD1284" s="4"/>
      <c r="CE1284" s="4"/>
      <c r="CF1284" s="7"/>
      <c r="CG1284" s="4"/>
      <c r="CH1284" s="4"/>
      <c r="CI1284" s="4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</row>
    <row r="1285" spans="1:158" x14ac:dyDescent="0.25">
      <c r="A1285" t="s">
        <v>114</v>
      </c>
      <c r="C1285" s="5">
        <v>40556</v>
      </c>
      <c r="D1285" s="4">
        <v>4</v>
      </c>
      <c r="E1285" t="s">
        <v>168</v>
      </c>
      <c r="F1285">
        <v>26</v>
      </c>
      <c r="G1285" t="s">
        <v>79</v>
      </c>
      <c r="H1285" s="6">
        <v>8</v>
      </c>
      <c r="I1285">
        <v>750</v>
      </c>
      <c r="J1285" s="4">
        <f>1000000/H1285/I1285</f>
        <v>166.66666666666666</v>
      </c>
      <c r="K1285" s="4"/>
      <c r="L1285" s="7"/>
      <c r="M1285" s="7"/>
      <c r="N1285" s="7"/>
      <c r="O1285" s="7"/>
      <c r="P1285" s="7"/>
      <c r="Q1285" s="7"/>
      <c r="R1285" s="7"/>
      <c r="S1285" s="7"/>
      <c r="T1285" s="7"/>
      <c r="U1285" s="4"/>
      <c r="V1285" s="7"/>
      <c r="W1285" s="7"/>
      <c r="X1285" s="7"/>
      <c r="Y1285" s="7"/>
      <c r="Z1285" s="7"/>
      <c r="AA1285" s="7"/>
      <c r="AB1285" s="4"/>
      <c r="AC1285" s="7">
        <v>0.16131907894736844</v>
      </c>
      <c r="AD1285" s="7"/>
      <c r="AE1285" s="7"/>
      <c r="AF1285" s="7"/>
      <c r="AG1285" s="7"/>
      <c r="AH1285" s="7"/>
      <c r="AI1285" s="8"/>
      <c r="AJ1285" s="7"/>
      <c r="AK1285" s="7"/>
      <c r="AL1285" s="7"/>
      <c r="AM1285" s="4">
        <v>0</v>
      </c>
      <c r="AN1285" s="4"/>
      <c r="AO1285" s="4"/>
      <c r="AP1285" s="4"/>
      <c r="AQ1285" s="4">
        <v>0</v>
      </c>
      <c r="AR1285" s="4"/>
      <c r="AS1285" s="4"/>
      <c r="AT1285" s="4"/>
      <c r="AU1285" s="4"/>
      <c r="AV1285" s="4"/>
      <c r="AW1285" s="4"/>
      <c r="AX1285" s="4">
        <v>0</v>
      </c>
      <c r="AY1285" s="4">
        <v>0</v>
      </c>
      <c r="AZ1285" s="4"/>
      <c r="BA1285" s="7"/>
      <c r="BB1285" s="4"/>
      <c r="BC1285" s="4"/>
      <c r="BD1285" s="4"/>
      <c r="BE1285" s="7"/>
      <c r="BF1285" s="7"/>
      <c r="BG1285" s="6"/>
      <c r="BH1285" s="4"/>
      <c r="BI1285" s="4"/>
      <c r="BJ1285" s="4"/>
      <c r="BK1285" s="4"/>
      <c r="BL1285" s="6"/>
      <c r="BM1285" s="6"/>
      <c r="BN1285" s="6"/>
      <c r="BO1285" s="6"/>
      <c r="BP1285" s="6"/>
      <c r="BQ1285" s="6"/>
      <c r="BR1285" s="6"/>
      <c r="BS1285" s="4">
        <v>0</v>
      </c>
      <c r="BT1285" s="4">
        <v>0</v>
      </c>
      <c r="BU1285" s="4">
        <v>0</v>
      </c>
      <c r="BV1285" s="4">
        <v>0</v>
      </c>
      <c r="BW1285" s="4"/>
      <c r="BX1285" s="4"/>
      <c r="BY1285" s="4"/>
      <c r="BZ1285" s="4"/>
      <c r="CA1285" s="4">
        <v>0</v>
      </c>
      <c r="CB1285" s="4"/>
      <c r="CC1285" s="7"/>
      <c r="CD1285" s="4"/>
      <c r="CE1285" s="4"/>
      <c r="CF1285" s="7"/>
      <c r="CG1285" s="4"/>
      <c r="CH1285" s="4"/>
      <c r="CI1285" s="4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</row>
    <row r="1286" spans="1:158" x14ac:dyDescent="0.25">
      <c r="A1286" t="s">
        <v>114</v>
      </c>
      <c r="C1286" s="5">
        <v>40561</v>
      </c>
      <c r="D1286" s="4"/>
      <c r="E1286" s="5"/>
      <c r="F1286">
        <v>31</v>
      </c>
      <c r="G1286" t="s">
        <v>79</v>
      </c>
      <c r="H1286" s="6">
        <v>8</v>
      </c>
      <c r="I1286">
        <v>750</v>
      </c>
      <c r="J1286" s="4">
        <f>1000000/H1286/I1286</f>
        <v>166.66666666666666</v>
      </c>
      <c r="K1286" s="4"/>
      <c r="L1286" s="7"/>
      <c r="M1286" s="6">
        <v>8</v>
      </c>
      <c r="N1286" s="6"/>
      <c r="O1286" s="6"/>
      <c r="P1286" s="7"/>
      <c r="Q1286" s="7"/>
      <c r="R1286" s="7"/>
      <c r="S1286" s="7"/>
      <c r="T1286" s="7"/>
      <c r="U1286" s="4"/>
      <c r="V1286" s="7"/>
      <c r="W1286" s="7"/>
      <c r="X1286" s="7"/>
      <c r="Y1286" s="7"/>
      <c r="Z1286" s="7"/>
      <c r="AA1286" s="7"/>
      <c r="AB1286" s="4"/>
      <c r="AC1286" s="7"/>
      <c r="AD1286" s="7"/>
      <c r="AE1286" s="7"/>
      <c r="AF1286" s="7"/>
      <c r="AG1286" s="7"/>
      <c r="AH1286" s="7"/>
      <c r="AI1286" s="8"/>
      <c r="AJ1286" s="7"/>
      <c r="AK1286" s="7"/>
      <c r="AL1286" s="7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7"/>
      <c r="BB1286" s="4"/>
      <c r="BC1286" s="4"/>
      <c r="BD1286" s="4"/>
      <c r="BE1286" s="7"/>
      <c r="BF1286" s="7"/>
      <c r="BG1286" s="6"/>
      <c r="BH1286" s="4"/>
      <c r="BI1286" s="4"/>
      <c r="BJ1286" s="4"/>
      <c r="BK1286" s="4"/>
      <c r="BL1286" s="6"/>
      <c r="BM1286" s="6"/>
      <c r="BN1286" s="6"/>
      <c r="BO1286" s="6"/>
      <c r="BP1286" s="6"/>
      <c r="BQ1286" s="6"/>
      <c r="BR1286" s="6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7"/>
      <c r="CD1286" s="4"/>
      <c r="CE1286" s="4"/>
      <c r="CF1286" s="7"/>
      <c r="CG1286" s="4"/>
      <c r="CH1286" s="4"/>
      <c r="CI1286" s="4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</row>
    <row r="1287" spans="1:158" x14ac:dyDescent="0.25">
      <c r="A1287" t="s">
        <v>114</v>
      </c>
      <c r="C1287" s="5">
        <v>40568</v>
      </c>
      <c r="D1287" s="4"/>
      <c r="E1287" s="5"/>
      <c r="F1287">
        <v>38</v>
      </c>
      <c r="G1287" t="s">
        <v>79</v>
      </c>
      <c r="H1287" s="6">
        <v>8</v>
      </c>
      <c r="I1287">
        <v>750</v>
      </c>
      <c r="J1287" s="4">
        <f>1000000/H1287/I1287</f>
        <v>166.66666666666666</v>
      </c>
      <c r="K1287" s="4"/>
      <c r="L1287" s="7"/>
      <c r="M1287" s="6">
        <v>11.55</v>
      </c>
      <c r="N1287" s="6"/>
      <c r="O1287" s="6"/>
      <c r="P1287" s="7"/>
      <c r="Q1287" s="7"/>
      <c r="R1287" s="7"/>
      <c r="S1287" s="7"/>
      <c r="T1287" s="7"/>
      <c r="U1287" s="4"/>
      <c r="V1287" s="7"/>
      <c r="W1287" s="7"/>
      <c r="X1287" s="7"/>
      <c r="Y1287" s="7"/>
      <c r="Z1287" s="7"/>
      <c r="AA1287" s="7"/>
      <c r="AB1287" s="4"/>
      <c r="AC1287" s="7"/>
      <c r="AD1287" s="7"/>
      <c r="AE1287" s="7"/>
      <c r="AF1287" s="7"/>
      <c r="AG1287" s="7"/>
      <c r="AH1287" s="7"/>
      <c r="AI1287" s="8"/>
      <c r="AJ1287" s="7"/>
      <c r="AK1287" s="7"/>
      <c r="AL1287" s="7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7"/>
      <c r="BB1287" s="4"/>
      <c r="BC1287" s="4"/>
      <c r="BD1287" s="4"/>
      <c r="BE1287" s="7"/>
      <c r="BF1287" s="7"/>
      <c r="BG1287" s="6"/>
      <c r="BH1287" s="4"/>
      <c r="BI1287" s="4"/>
      <c r="BJ1287" s="4"/>
      <c r="BK1287" s="4"/>
      <c r="BL1287" s="6"/>
      <c r="BM1287" s="6"/>
      <c r="BN1287" s="6"/>
      <c r="BO1287" s="6"/>
      <c r="BP1287" s="6"/>
      <c r="BQ1287" s="6"/>
      <c r="BR1287" s="6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7"/>
      <c r="CD1287" s="4"/>
      <c r="CE1287" s="4"/>
      <c r="CF1287" s="7"/>
      <c r="CG1287" s="4"/>
      <c r="CH1287" s="4"/>
      <c r="CI1287" s="4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</row>
    <row r="1288" spans="1:158" x14ac:dyDescent="0.25">
      <c r="A1288" t="s">
        <v>114</v>
      </c>
      <c r="C1288" s="5">
        <v>40571</v>
      </c>
      <c r="D1288" s="4"/>
      <c r="E1288" s="5"/>
      <c r="F1288">
        <v>41</v>
      </c>
      <c r="G1288" t="s">
        <v>79</v>
      </c>
      <c r="H1288" s="6">
        <v>8</v>
      </c>
      <c r="I1288">
        <v>750</v>
      </c>
      <c r="J1288" s="4">
        <f>1000000/H1288/I1288</f>
        <v>166.66666666666666</v>
      </c>
      <c r="K1288" s="4"/>
      <c r="L1288" s="7"/>
      <c r="M1288" s="7"/>
      <c r="N1288" s="7"/>
      <c r="O1288" s="7"/>
      <c r="P1288" s="7"/>
      <c r="Q1288" s="7"/>
      <c r="R1288" s="7"/>
      <c r="S1288" s="7"/>
      <c r="T1288" s="7"/>
      <c r="U1288" s="4">
        <v>79.832864002459502</v>
      </c>
      <c r="V1288" s="7"/>
      <c r="W1288" s="7"/>
      <c r="X1288" s="7"/>
      <c r="Y1288" s="7"/>
      <c r="Z1288" s="7"/>
      <c r="AA1288" s="7"/>
      <c r="AB1288" s="4">
        <v>84.734991535760486</v>
      </c>
      <c r="AC1288" s="7">
        <v>0.93613458250872972</v>
      </c>
      <c r="AD1288" s="7"/>
      <c r="AE1288" s="7"/>
      <c r="AF1288" s="7"/>
      <c r="AG1288" s="7"/>
      <c r="AH1288" s="7"/>
      <c r="AI1288" s="8">
        <f>AC1288/AB1288</f>
        <v>1.1047792246650019E-2</v>
      </c>
      <c r="AJ1288" s="7"/>
      <c r="AK1288" s="7"/>
      <c r="AL1288" s="7"/>
      <c r="AM1288" s="4">
        <v>3.7588119863005445</v>
      </c>
      <c r="AN1288" s="4"/>
      <c r="AO1288" s="4"/>
      <c r="AP1288" s="4"/>
      <c r="AQ1288" s="4">
        <v>0</v>
      </c>
      <c r="AR1288" s="4"/>
      <c r="AS1288" s="4"/>
      <c r="AT1288" s="4"/>
      <c r="AU1288" s="4"/>
      <c r="AV1288" s="4"/>
      <c r="AW1288" s="4"/>
      <c r="AX1288" s="4">
        <v>0</v>
      </c>
      <c r="AY1288" s="4">
        <v>0</v>
      </c>
      <c r="AZ1288" s="4"/>
      <c r="BA1288" s="7"/>
      <c r="BB1288" s="4"/>
      <c r="BC1288" s="4">
        <f>U1288+AB1288+AZ1288</f>
        <v>164.56785553821999</v>
      </c>
      <c r="BD1288" s="4"/>
      <c r="BE1288" s="7">
        <f>AZ1288/BC1288</f>
        <v>0</v>
      </c>
      <c r="BF1288" s="7"/>
      <c r="BG1288" s="6"/>
      <c r="BH1288" s="4"/>
      <c r="BI1288" s="4"/>
      <c r="BJ1288" s="4"/>
      <c r="BK1288" s="4"/>
      <c r="BL1288" s="6"/>
      <c r="BM1288" s="6"/>
      <c r="BN1288" s="6"/>
      <c r="BO1288" s="6"/>
      <c r="BP1288" s="7">
        <f>U1288/BC1288</f>
        <v>0.48510605999796086</v>
      </c>
      <c r="BQ1288" s="7">
        <f>AB1288/BC1288</f>
        <v>0.51489394000203914</v>
      </c>
      <c r="BR1288" s="7">
        <f>AZ1288/BC1288</f>
        <v>0</v>
      </c>
      <c r="BS1288" s="4">
        <v>20.709515791837347</v>
      </c>
      <c r="BT1288" s="4">
        <v>20.709515791837347</v>
      </c>
      <c r="BU1288" s="4">
        <v>0</v>
      </c>
      <c r="BV1288" s="4">
        <v>0</v>
      </c>
      <c r="BW1288" s="4"/>
      <c r="BX1288" s="4"/>
      <c r="BY1288" s="4"/>
      <c r="BZ1288" s="4"/>
      <c r="CA1288" s="4">
        <v>0</v>
      </c>
      <c r="CB1288" s="4"/>
      <c r="CC1288" s="7"/>
      <c r="CD1288" s="4"/>
      <c r="CE1288" s="4"/>
      <c r="CF1288" s="7"/>
      <c r="CG1288" s="4"/>
      <c r="CH1288" s="4"/>
      <c r="CI1288" s="4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</row>
    <row r="1289" spans="1:158" x14ac:dyDescent="0.25">
      <c r="A1289" t="s">
        <v>114</v>
      </c>
      <c r="C1289" s="5">
        <v>40574</v>
      </c>
      <c r="D1289" s="4"/>
      <c r="E1289" s="5"/>
      <c r="F1289">
        <v>44</v>
      </c>
      <c r="G1289" t="s">
        <v>79</v>
      </c>
      <c r="H1289" s="6">
        <v>8</v>
      </c>
      <c r="I1289">
        <v>750</v>
      </c>
      <c r="J1289" s="4">
        <f>1000000/H1289/I1289</f>
        <v>166.66666666666666</v>
      </c>
      <c r="K1289" s="4"/>
      <c r="L1289" s="7"/>
      <c r="M1289" s="6">
        <v>12.15</v>
      </c>
      <c r="N1289" s="6"/>
      <c r="O1289" s="6"/>
      <c r="P1289" s="7"/>
      <c r="Q1289" s="7"/>
      <c r="R1289" s="7"/>
      <c r="S1289" s="7"/>
      <c r="T1289" s="7"/>
      <c r="V1289" s="7"/>
      <c r="W1289" s="7"/>
      <c r="X1289" s="7"/>
      <c r="Y1289" s="7"/>
      <c r="Z1289" s="7"/>
      <c r="AA1289" s="7"/>
      <c r="AB1289" s="4"/>
      <c r="AC1289" s="7"/>
      <c r="AD1289" s="7"/>
      <c r="AE1289" s="7"/>
      <c r="AF1289" s="7"/>
      <c r="AG1289" s="7"/>
      <c r="AH1289" s="7"/>
      <c r="AI1289" s="8"/>
      <c r="AJ1289" s="7"/>
      <c r="AK1289" s="7"/>
      <c r="AL1289" s="7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7"/>
      <c r="BB1289" s="4"/>
      <c r="BC1289" s="4"/>
      <c r="BD1289" s="4"/>
      <c r="BE1289" s="7"/>
      <c r="BF1289" s="7"/>
      <c r="BG1289" s="6"/>
      <c r="BH1289" s="4"/>
      <c r="BI1289" s="4"/>
      <c r="BJ1289" s="4"/>
      <c r="BK1289" s="4"/>
      <c r="BL1289" s="6"/>
      <c r="BM1289" s="6"/>
      <c r="BN1289" s="6"/>
      <c r="BO1289" s="6"/>
      <c r="BP1289" s="6"/>
      <c r="BQ1289" s="6"/>
      <c r="BR1289" s="6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7"/>
      <c r="CD1289" s="4"/>
      <c r="CE1289" s="4"/>
      <c r="CF1289" s="7"/>
      <c r="CG1289" s="4"/>
      <c r="CH1289" s="4"/>
      <c r="CI1289" s="4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</row>
    <row r="1290" spans="1:158" x14ac:dyDescent="0.25">
      <c r="A1290" t="s">
        <v>114</v>
      </c>
      <c r="C1290" s="5">
        <v>40583</v>
      </c>
      <c r="D1290" s="4">
        <v>5</v>
      </c>
      <c r="E1290" t="s">
        <v>164</v>
      </c>
      <c r="F1290">
        <v>53</v>
      </c>
      <c r="G1290" t="s">
        <v>79</v>
      </c>
      <c r="H1290" s="6">
        <v>8</v>
      </c>
      <c r="I1290">
        <v>750</v>
      </c>
      <c r="J1290" s="4">
        <f>1000000/H1290/I1290</f>
        <v>166.66666666666666</v>
      </c>
      <c r="K1290" s="4"/>
      <c r="L1290" s="7"/>
      <c r="M1290" s="6">
        <v>14.15</v>
      </c>
      <c r="N1290" s="6"/>
      <c r="O1290" s="6"/>
      <c r="P1290" s="7"/>
      <c r="Q1290" s="7"/>
      <c r="R1290" s="7"/>
      <c r="S1290" s="7"/>
      <c r="T1290" s="7"/>
      <c r="U1290" s="4">
        <v>152.32285059923268</v>
      </c>
      <c r="V1290" s="7"/>
      <c r="W1290" s="7"/>
      <c r="X1290" s="7"/>
      <c r="Y1290" s="7"/>
      <c r="Z1290" s="7"/>
      <c r="AA1290" s="7"/>
      <c r="AB1290" s="4">
        <v>124.65512532545188</v>
      </c>
      <c r="AC1290" s="7">
        <v>1.5326291870783606</v>
      </c>
      <c r="AD1290" s="7"/>
      <c r="AE1290" s="7"/>
      <c r="AF1290" s="7"/>
      <c r="AG1290" s="7"/>
      <c r="AH1290" s="7"/>
      <c r="AI1290" s="8">
        <f>AC1290/AB1290</f>
        <v>1.2294955246139654E-2</v>
      </c>
      <c r="AJ1290" s="7"/>
      <c r="AK1290" s="7"/>
      <c r="AL1290" s="7"/>
      <c r="AM1290" s="4">
        <v>26.570509953929001</v>
      </c>
      <c r="AN1290" s="4"/>
      <c r="AO1290" s="4"/>
      <c r="AP1290" s="4"/>
      <c r="AQ1290" s="4">
        <v>0</v>
      </c>
      <c r="AR1290" s="4"/>
      <c r="AS1290" s="4"/>
      <c r="AT1290" s="4"/>
      <c r="AU1290" s="4"/>
      <c r="AV1290" s="4"/>
      <c r="AW1290" s="4"/>
      <c r="AX1290" s="4">
        <v>0</v>
      </c>
      <c r="AY1290" s="4">
        <v>0</v>
      </c>
      <c r="AZ1290" s="4"/>
      <c r="BA1290" s="7"/>
      <c r="BB1290" s="4"/>
      <c r="BC1290" s="4">
        <f>U1290+AB1290+AZ1290</f>
        <v>276.97797592468453</v>
      </c>
      <c r="BD1290" s="4"/>
      <c r="BE1290" s="7">
        <f>AZ1290/BC1290</f>
        <v>0</v>
      </c>
      <c r="BF1290" s="7"/>
      <c r="BG1290" s="6"/>
      <c r="BH1290" s="4"/>
      <c r="BI1290" s="4"/>
      <c r="BJ1290" s="4"/>
      <c r="BK1290" s="4"/>
      <c r="BL1290" s="6"/>
      <c r="BM1290" s="6"/>
      <c r="BN1290" s="6"/>
      <c r="BO1290" s="6"/>
      <c r="BP1290" s="7">
        <f>U1290/BC1290</f>
        <v>0.54994571352002408</v>
      </c>
      <c r="BQ1290" s="7">
        <f>AB1290/BC1290</f>
        <v>0.45005428647997603</v>
      </c>
      <c r="BR1290" s="7">
        <f>AZ1290/BC1290</f>
        <v>0</v>
      </c>
      <c r="BS1290" s="4">
        <v>63.789318314850235</v>
      </c>
      <c r="BT1290" s="4">
        <v>63.789318314850235</v>
      </c>
      <c r="BU1290" s="4">
        <v>0</v>
      </c>
      <c r="BV1290" s="4">
        <v>0</v>
      </c>
      <c r="BW1290" s="4"/>
      <c r="BX1290" s="4"/>
      <c r="BY1290" s="4"/>
      <c r="BZ1290" s="4"/>
      <c r="CA1290" s="4">
        <v>0</v>
      </c>
      <c r="CB1290" s="4"/>
      <c r="CC1290" s="7"/>
      <c r="CD1290" s="4"/>
      <c r="CE1290" s="4"/>
      <c r="CF1290" s="7"/>
      <c r="CG1290" s="4"/>
      <c r="CH1290" s="4"/>
      <c r="CI1290" s="4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</row>
    <row r="1291" spans="1:158" x14ac:dyDescent="0.25">
      <c r="A1291" t="s">
        <v>114</v>
      </c>
      <c r="C1291" s="5">
        <v>40596</v>
      </c>
      <c r="D1291" s="4"/>
      <c r="E1291" s="5"/>
      <c r="F1291">
        <v>66</v>
      </c>
      <c r="G1291" t="s">
        <v>79</v>
      </c>
      <c r="H1291" s="6">
        <v>8</v>
      </c>
      <c r="I1291">
        <v>750</v>
      </c>
      <c r="J1291" s="4">
        <f>1000000/H1291/I1291</f>
        <v>166.66666666666666</v>
      </c>
      <c r="K1291" s="4"/>
      <c r="L1291" s="7"/>
      <c r="M1291" s="6">
        <v>18.850000000000001</v>
      </c>
      <c r="N1291" s="6"/>
      <c r="O1291" s="6"/>
      <c r="P1291" s="7"/>
      <c r="Q1291" s="7"/>
      <c r="R1291" s="7"/>
      <c r="S1291" s="7"/>
      <c r="T1291" s="7"/>
      <c r="V1291" s="7"/>
      <c r="W1291" s="7"/>
      <c r="X1291" s="7"/>
      <c r="Y1291" s="7"/>
      <c r="Z1291" s="7"/>
      <c r="AA1291" s="7"/>
      <c r="AB1291" s="4"/>
      <c r="AC1291" s="7"/>
      <c r="AD1291" s="7"/>
      <c r="AE1291" s="7"/>
      <c r="AF1291" s="7"/>
      <c r="AG1291" s="7"/>
      <c r="AH1291" s="7"/>
      <c r="AI1291" s="8"/>
      <c r="AJ1291" s="7"/>
      <c r="AK1291" s="7"/>
      <c r="AL1291" s="7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7"/>
      <c r="BB1291" s="4"/>
      <c r="BC1291" s="4"/>
      <c r="BD1291" s="4"/>
      <c r="BE1291" s="7"/>
      <c r="BF1291" s="7"/>
      <c r="BG1291" s="6"/>
      <c r="BH1291" s="4"/>
      <c r="BI1291" s="4"/>
      <c r="BJ1291" s="4"/>
      <c r="BK1291" s="4"/>
      <c r="BL1291" s="6"/>
      <c r="BM1291" s="6"/>
      <c r="BN1291" s="6"/>
      <c r="BO1291" s="6"/>
      <c r="BP1291" s="6"/>
      <c r="BQ1291" s="6"/>
      <c r="BR1291" s="6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7"/>
      <c r="CD1291" s="4"/>
      <c r="CE1291" s="4"/>
      <c r="CF1291" s="7"/>
      <c r="CG1291" s="4"/>
      <c r="CH1291" s="4"/>
      <c r="CI1291" s="4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</row>
    <row r="1292" spans="1:158" x14ac:dyDescent="0.25">
      <c r="A1292" t="s">
        <v>114</v>
      </c>
      <c r="C1292" s="5">
        <v>40597</v>
      </c>
      <c r="D1292" s="4"/>
      <c r="E1292" s="5"/>
      <c r="F1292">
        <v>67</v>
      </c>
      <c r="G1292" t="s">
        <v>79</v>
      </c>
      <c r="H1292" s="6">
        <v>8</v>
      </c>
      <c r="I1292">
        <v>750</v>
      </c>
      <c r="J1292" s="4">
        <f>1000000/H1292/I1292</f>
        <v>166.66666666666666</v>
      </c>
      <c r="K1292" s="4"/>
      <c r="L1292" s="7"/>
      <c r="M1292" s="7"/>
      <c r="N1292" s="7"/>
      <c r="O1292" s="7"/>
      <c r="P1292" s="7"/>
      <c r="Q1292" s="7"/>
      <c r="R1292" s="7"/>
      <c r="S1292" s="7"/>
      <c r="T1292" s="7"/>
      <c r="U1292" s="4">
        <v>269.77905641274941</v>
      </c>
      <c r="V1292" s="7"/>
      <c r="W1292" s="7"/>
      <c r="X1292" s="7"/>
      <c r="Y1292" s="7"/>
      <c r="Z1292" s="7"/>
      <c r="AA1292" s="7"/>
      <c r="AB1292" s="4">
        <v>188.69342078018906</v>
      </c>
      <c r="AC1292" s="7">
        <v>2.7149474921776156</v>
      </c>
      <c r="AD1292" s="7"/>
      <c r="AE1292" s="7"/>
      <c r="AF1292" s="7"/>
      <c r="AG1292" s="7"/>
      <c r="AH1292" s="7"/>
      <c r="AI1292" s="8">
        <f>AC1292/AB1292</f>
        <v>1.4388140725586222E-2</v>
      </c>
      <c r="AJ1292" s="7"/>
      <c r="AK1292" s="7"/>
      <c r="AL1292" s="7"/>
      <c r="AM1292" s="4">
        <v>38.339530590702104</v>
      </c>
      <c r="AN1292" s="4"/>
      <c r="AO1292" s="4"/>
      <c r="AP1292" s="4"/>
      <c r="AQ1292" s="4">
        <v>84.732712166024754</v>
      </c>
      <c r="AR1292" s="4"/>
      <c r="AS1292" s="4"/>
      <c r="AT1292" s="4"/>
      <c r="AU1292" s="4"/>
      <c r="AV1292" s="4"/>
      <c r="AW1292" s="4"/>
      <c r="AX1292" s="4">
        <v>0</v>
      </c>
      <c r="AY1292" s="4">
        <v>0</v>
      </c>
      <c r="AZ1292" s="4"/>
      <c r="BA1292" s="7"/>
      <c r="BB1292" s="4"/>
      <c r="BC1292" s="4">
        <f>U1292+AB1292+AZ1292</f>
        <v>458.47247719293847</v>
      </c>
      <c r="BD1292" s="4"/>
      <c r="BE1292" s="7">
        <f>AZ1292/BC1292</f>
        <v>0</v>
      </c>
      <c r="BF1292" s="7"/>
      <c r="BG1292" s="6"/>
      <c r="BH1292" s="4"/>
      <c r="BI1292" s="4"/>
      <c r="BJ1292" s="4"/>
      <c r="BK1292" s="4"/>
      <c r="BL1292" s="6"/>
      <c r="BM1292" s="6"/>
      <c r="BN1292" s="6"/>
      <c r="BO1292" s="6"/>
      <c r="BP1292" s="7">
        <f>U1292/BC1292</f>
        <v>0.58843021082641478</v>
      </c>
      <c r="BQ1292" s="7">
        <f>AB1292/BC1292</f>
        <v>0.41156978917358528</v>
      </c>
      <c r="BR1292" s="7">
        <f>AZ1292/BC1292</f>
        <v>0</v>
      </c>
      <c r="BS1292" s="4">
        <v>177.71154568612297</v>
      </c>
      <c r="BT1292" s="4">
        <v>71.369284664894195</v>
      </c>
      <c r="BU1292" s="4">
        <v>106.34226102122878</v>
      </c>
      <c r="BV1292" s="4">
        <v>0</v>
      </c>
      <c r="BW1292" s="4"/>
      <c r="BX1292" s="4"/>
      <c r="BY1292" s="4"/>
      <c r="BZ1292" s="4"/>
      <c r="CA1292" s="4">
        <v>0</v>
      </c>
      <c r="CB1292" s="4"/>
      <c r="CC1292" s="7"/>
      <c r="CD1292" s="4"/>
      <c r="CE1292" s="4"/>
      <c r="CF1292" s="7"/>
      <c r="CG1292" s="4"/>
      <c r="CH1292" s="4"/>
      <c r="CI1292" s="4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</row>
    <row r="1293" spans="1:158" x14ac:dyDescent="0.25">
      <c r="A1293" t="s">
        <v>114</v>
      </c>
      <c r="C1293" s="5">
        <v>40610</v>
      </c>
      <c r="D1293" s="4"/>
      <c r="E1293" s="5"/>
      <c r="F1293">
        <v>80</v>
      </c>
      <c r="G1293" t="s">
        <v>79</v>
      </c>
      <c r="H1293" s="6">
        <v>8</v>
      </c>
      <c r="I1293">
        <v>750</v>
      </c>
      <c r="J1293" s="4">
        <f>1000000/H1293/I1293</f>
        <v>166.66666666666666</v>
      </c>
      <c r="K1293" s="4"/>
      <c r="L1293" s="7"/>
      <c r="M1293" s="6">
        <v>21.6</v>
      </c>
      <c r="N1293" s="6"/>
      <c r="O1293" s="6"/>
      <c r="P1293" s="7"/>
      <c r="Q1293" s="7"/>
      <c r="R1293" s="7"/>
      <c r="S1293" s="7"/>
      <c r="T1293" s="7"/>
      <c r="V1293" s="7"/>
      <c r="W1293" s="7"/>
      <c r="X1293" s="7"/>
      <c r="Y1293" s="7"/>
      <c r="Z1293" s="7"/>
      <c r="AA1293" s="7"/>
      <c r="AB1293" s="4"/>
      <c r="AC1293" s="7"/>
      <c r="AD1293" s="7"/>
      <c r="AE1293" s="7"/>
      <c r="AF1293" s="7"/>
      <c r="AG1293" s="7"/>
      <c r="AH1293" s="7"/>
      <c r="AI1293" s="8"/>
      <c r="AJ1293" s="7"/>
      <c r="AK1293" s="7"/>
      <c r="AL1293" s="7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7"/>
      <c r="BB1293" s="4"/>
      <c r="BC1293" s="4"/>
      <c r="BD1293" s="4"/>
      <c r="BE1293" s="7"/>
      <c r="BF1293" s="7"/>
      <c r="BG1293" s="6"/>
      <c r="BH1293" s="4"/>
      <c r="BI1293" s="4"/>
      <c r="BJ1293" s="4"/>
      <c r="BK1293" s="4"/>
      <c r="BL1293" s="6"/>
      <c r="BM1293" s="6"/>
      <c r="BN1293" s="6"/>
      <c r="BO1293" s="6"/>
      <c r="BP1293" s="6"/>
      <c r="BQ1293" s="6"/>
      <c r="BR1293" s="6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7"/>
      <c r="CD1293" s="4"/>
      <c r="CE1293" s="4"/>
      <c r="CF1293" s="7"/>
      <c r="CG1293" s="4"/>
      <c r="CH1293" s="4"/>
      <c r="CI1293" s="4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</row>
    <row r="1294" spans="1:158" x14ac:dyDescent="0.25">
      <c r="A1294" t="s">
        <v>114</v>
      </c>
      <c r="C1294" s="5">
        <v>40616</v>
      </c>
      <c r="D1294" s="4">
        <v>6</v>
      </c>
      <c r="E1294" s="5" t="s">
        <v>183</v>
      </c>
      <c r="F1294">
        <v>86</v>
      </c>
      <c r="G1294" t="s">
        <v>79</v>
      </c>
      <c r="H1294" s="6">
        <v>8</v>
      </c>
      <c r="I1294">
        <v>750</v>
      </c>
      <c r="J1294" s="4">
        <f>1000000/H1294/I1294</f>
        <v>166.66666666666666</v>
      </c>
      <c r="K1294" s="4"/>
      <c r="L1294" s="7"/>
      <c r="M1294" s="7"/>
      <c r="N1294" s="7"/>
      <c r="O1294" s="7"/>
      <c r="P1294" s="7"/>
      <c r="Q1294" s="7"/>
      <c r="R1294" s="7"/>
      <c r="S1294" s="7"/>
      <c r="T1294" s="7"/>
      <c r="U1294" s="4">
        <v>358.65578163851882</v>
      </c>
      <c r="V1294" s="7"/>
      <c r="W1294" s="7"/>
      <c r="X1294" s="7"/>
      <c r="Y1294" s="7"/>
      <c r="Z1294" s="7"/>
      <c r="AA1294" s="7"/>
      <c r="AB1294" s="4">
        <v>258.60581399347933</v>
      </c>
      <c r="AC1294" s="7">
        <v>2.7438295329760223</v>
      </c>
      <c r="AD1294" s="7"/>
      <c r="AE1294" s="7"/>
      <c r="AF1294" s="7"/>
      <c r="AG1294" s="7"/>
      <c r="AH1294" s="7"/>
      <c r="AI1294" s="8">
        <f>AC1294/AB1294</f>
        <v>1.0610084478012574E-2</v>
      </c>
      <c r="AJ1294" s="7"/>
      <c r="AK1294" s="7"/>
      <c r="AL1294" s="7"/>
      <c r="AM1294" s="4">
        <v>28.736172627822224</v>
      </c>
      <c r="AN1294" s="4"/>
      <c r="AO1294" s="4"/>
      <c r="AP1294" s="4"/>
      <c r="AQ1294" s="4">
        <v>375.33970265043621</v>
      </c>
      <c r="AR1294" s="4"/>
      <c r="AS1294" s="4"/>
      <c r="AT1294" s="4"/>
      <c r="AU1294" s="4"/>
      <c r="AV1294" s="4"/>
      <c r="AW1294" s="4"/>
      <c r="AX1294" s="4">
        <v>0</v>
      </c>
      <c r="AY1294" s="4">
        <v>0</v>
      </c>
      <c r="AZ1294" s="4"/>
      <c r="BA1294" s="7"/>
      <c r="BB1294" s="4"/>
      <c r="BC1294" s="4">
        <f>U1294+AB1294+AZ1294</f>
        <v>617.26159563199815</v>
      </c>
      <c r="BD1294" s="4"/>
      <c r="BE1294" s="7">
        <f>AZ1294/BC1294</f>
        <v>0</v>
      </c>
      <c r="BF1294" s="7"/>
      <c r="BG1294" s="6"/>
      <c r="BH1294" s="4"/>
      <c r="BI1294" s="4"/>
      <c r="BJ1294" s="4"/>
      <c r="BK1294" s="4"/>
      <c r="BL1294" s="6"/>
      <c r="BM1294" s="6"/>
      <c r="BN1294" s="6"/>
      <c r="BO1294" s="6"/>
      <c r="BP1294" s="7">
        <f>U1294/BC1294</f>
        <v>0.58104340878570371</v>
      </c>
      <c r="BQ1294" s="7">
        <f>AB1294/BC1294</f>
        <v>0.41895659121429635</v>
      </c>
      <c r="BR1294" s="7">
        <f>AZ1294/BC1294</f>
        <v>0</v>
      </c>
      <c r="BS1294" s="4">
        <v>162.96512103523173</v>
      </c>
      <c r="BT1294" s="4">
        <v>17.623895794359512</v>
      </c>
      <c r="BU1294" s="4">
        <v>145.34122524087223</v>
      </c>
      <c r="BV1294" s="4">
        <v>0</v>
      </c>
      <c r="BW1294" s="4"/>
      <c r="BX1294" s="4"/>
      <c r="BY1294" s="4"/>
      <c r="BZ1294" s="4"/>
      <c r="CA1294" s="4">
        <v>0</v>
      </c>
      <c r="CB1294" s="4"/>
      <c r="CC1294" s="7"/>
      <c r="CD1294" s="4"/>
      <c r="CE1294" s="4"/>
      <c r="CF1294" s="7"/>
      <c r="CG1294" s="4"/>
      <c r="CH1294" s="4"/>
      <c r="CI1294" s="4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</row>
    <row r="1295" spans="1:158" x14ac:dyDescent="0.25">
      <c r="A1295" t="s">
        <v>114</v>
      </c>
      <c r="C1295" s="5">
        <v>40636</v>
      </c>
      <c r="D1295" s="4">
        <v>7</v>
      </c>
      <c r="E1295" t="s">
        <v>166</v>
      </c>
      <c r="F1295">
        <v>106</v>
      </c>
      <c r="G1295" t="s">
        <v>79</v>
      </c>
      <c r="H1295" s="6">
        <v>8</v>
      </c>
      <c r="I1295">
        <v>750</v>
      </c>
      <c r="J1295" s="4">
        <f>1000000/H1295/I1295</f>
        <v>166.66666666666666</v>
      </c>
      <c r="K1295" s="4"/>
      <c r="L1295" s="7"/>
      <c r="M1295" s="7"/>
      <c r="N1295" s="7"/>
      <c r="O1295" s="7"/>
      <c r="P1295" s="7"/>
      <c r="Q1295" s="7"/>
      <c r="R1295" s="7"/>
      <c r="S1295" s="7"/>
      <c r="T1295" s="7"/>
      <c r="V1295" s="7"/>
      <c r="W1295" s="7"/>
      <c r="X1295" s="7"/>
      <c r="Y1295" s="7"/>
      <c r="Z1295" s="7"/>
      <c r="AA1295" s="7"/>
      <c r="AB1295" s="4"/>
      <c r="AC1295" s="7"/>
      <c r="AD1295" s="7"/>
      <c r="AE1295" s="7"/>
      <c r="AF1295" s="7"/>
      <c r="AG1295" s="7"/>
      <c r="AH1295" s="7"/>
      <c r="AI1295" s="8"/>
      <c r="AJ1295" s="7"/>
      <c r="AK1295" s="7"/>
      <c r="AL1295" s="7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7"/>
      <c r="BB1295" s="4"/>
      <c r="BC1295" s="4"/>
      <c r="BD1295" s="4"/>
      <c r="BE1295" s="7"/>
      <c r="BF1295" s="7"/>
      <c r="BG1295" s="6"/>
      <c r="BH1295" s="4"/>
      <c r="BI1295" s="4"/>
      <c r="BJ1295" s="4"/>
      <c r="BK1295" s="4"/>
      <c r="BL1295" s="6"/>
      <c r="BM1295" s="6"/>
      <c r="BN1295" s="6"/>
      <c r="BO1295" s="6"/>
      <c r="BP1295" s="6"/>
      <c r="BQ1295" s="6"/>
      <c r="BR1295" s="6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7"/>
      <c r="CD1295" s="4"/>
      <c r="CE1295" s="4"/>
      <c r="CF1295" s="7"/>
      <c r="CG1295" s="4"/>
      <c r="CH1295" s="4"/>
      <c r="CI1295" s="4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</row>
    <row r="1296" spans="1:158" x14ac:dyDescent="0.25">
      <c r="A1296" t="s">
        <v>114</v>
      </c>
      <c r="C1296" s="5">
        <v>40639</v>
      </c>
      <c r="D1296" s="4"/>
      <c r="E1296" s="5"/>
      <c r="F1296">
        <v>109</v>
      </c>
      <c r="G1296" t="s">
        <v>79</v>
      </c>
      <c r="H1296" s="6">
        <v>8</v>
      </c>
      <c r="I1296">
        <v>750</v>
      </c>
      <c r="J1296" s="4">
        <f>1000000/H1296/I1296</f>
        <v>166.66666666666666</v>
      </c>
      <c r="K1296" s="4"/>
      <c r="L1296" s="7"/>
      <c r="M1296" s="7"/>
      <c r="N1296" s="7"/>
      <c r="O1296" s="7"/>
      <c r="P1296" s="7"/>
      <c r="Q1296" s="7"/>
      <c r="R1296" s="7"/>
      <c r="S1296" s="7"/>
      <c r="T1296" s="7"/>
      <c r="U1296" s="4">
        <v>341.45921660566466</v>
      </c>
      <c r="V1296" s="7"/>
      <c r="W1296" s="7"/>
      <c r="X1296" s="7"/>
      <c r="Y1296" s="7"/>
      <c r="Z1296" s="7"/>
      <c r="AA1296" s="7"/>
      <c r="AB1296" s="4">
        <v>147.21950232205464</v>
      </c>
      <c r="AC1296" s="7">
        <v>1.9333414603829515</v>
      </c>
      <c r="AD1296" s="7"/>
      <c r="AE1296" s="7"/>
      <c r="AF1296" s="7"/>
      <c r="AG1296" s="7"/>
      <c r="AH1296" s="7"/>
      <c r="AI1296" s="8">
        <f>AC1296/AB1296</f>
        <v>1.3132373292185228E-2</v>
      </c>
      <c r="AJ1296" s="7"/>
      <c r="AK1296" s="7"/>
      <c r="AL1296" s="7"/>
      <c r="AM1296" s="4">
        <v>0</v>
      </c>
      <c r="AN1296" s="4"/>
      <c r="AO1296" s="4"/>
      <c r="AP1296" s="4"/>
      <c r="AQ1296" s="4">
        <v>625.23796823502676</v>
      </c>
      <c r="AR1296" s="4"/>
      <c r="AS1296" s="4"/>
      <c r="AT1296" s="4"/>
      <c r="AU1296" s="4"/>
      <c r="AV1296" s="4"/>
      <c r="AW1296" s="4"/>
      <c r="AX1296" s="4">
        <v>9.4066737224852055</v>
      </c>
      <c r="AY1296" s="4">
        <v>33.795315218080802</v>
      </c>
      <c r="AZ1296" s="4"/>
      <c r="BA1296" s="7"/>
      <c r="BB1296" s="4"/>
      <c r="BC1296" s="4">
        <f>U1296+AB1296+AZ1296</f>
        <v>488.67871892771927</v>
      </c>
      <c r="BD1296" s="4"/>
      <c r="BE1296" s="7">
        <f>AZ1296/BC1296</f>
        <v>0</v>
      </c>
      <c r="BF1296" s="7"/>
      <c r="BG1296" s="6"/>
      <c r="BH1296" s="4"/>
      <c r="BI1296" s="4"/>
      <c r="BJ1296" s="4"/>
      <c r="BK1296" s="4"/>
      <c r="BL1296" s="6"/>
      <c r="BM1296" s="6"/>
      <c r="BN1296" s="6"/>
      <c r="BO1296" s="6"/>
      <c r="BP1296" s="7">
        <f>U1296/BC1296</f>
        <v>0.69873969006653236</v>
      </c>
      <c r="BQ1296" s="7">
        <f>AB1296/BC1296</f>
        <v>0.30126030993346764</v>
      </c>
      <c r="BR1296" s="7">
        <f>AZ1296/BC1296</f>
        <v>0</v>
      </c>
      <c r="BS1296" s="4">
        <v>144.39567831947335</v>
      </c>
      <c r="BT1296" s="4">
        <v>0</v>
      </c>
      <c r="BU1296" s="4">
        <v>135.72307182868533</v>
      </c>
      <c r="BV1296" s="4">
        <v>5.9123953715941671</v>
      </c>
      <c r="BW1296" s="4"/>
      <c r="BX1296" s="4"/>
      <c r="BY1296" s="4"/>
      <c r="BZ1296" s="4"/>
      <c r="CA1296" s="4">
        <v>2.7602111191938681</v>
      </c>
      <c r="CB1296" s="4"/>
      <c r="CC1296" s="7"/>
      <c r="CD1296" s="4"/>
      <c r="CE1296" s="4"/>
      <c r="CF1296" s="7"/>
      <c r="CG1296" s="4"/>
      <c r="CH1296" s="4"/>
      <c r="CI1296" s="4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</row>
    <row r="1297" spans="1:158" x14ac:dyDescent="0.25">
      <c r="A1297" t="s">
        <v>114</v>
      </c>
      <c r="C1297" s="5">
        <v>40641</v>
      </c>
      <c r="D1297" s="4"/>
      <c r="E1297" s="5"/>
      <c r="F1297">
        <v>111</v>
      </c>
      <c r="G1297" t="s">
        <v>79</v>
      </c>
      <c r="H1297" s="6">
        <v>8</v>
      </c>
      <c r="I1297">
        <v>750</v>
      </c>
      <c r="J1297" s="4">
        <f>1000000/H1297/I1297</f>
        <v>166.66666666666666</v>
      </c>
      <c r="K1297" s="4"/>
      <c r="L1297" s="7"/>
      <c r="M1297" s="6">
        <v>24.65</v>
      </c>
      <c r="N1297" s="6"/>
      <c r="O1297" s="6"/>
      <c r="P1297" s="7"/>
      <c r="Q1297" s="7"/>
      <c r="R1297" s="7"/>
      <c r="S1297" s="7"/>
      <c r="T1297" s="7"/>
      <c r="V1297" s="7"/>
      <c r="W1297" s="7"/>
      <c r="X1297" s="7"/>
      <c r="Y1297" s="7"/>
      <c r="Z1297" s="7"/>
      <c r="AA1297" s="7"/>
      <c r="AB1297" s="4"/>
      <c r="AC1297" s="7"/>
      <c r="AD1297" s="7"/>
      <c r="AE1297" s="7"/>
      <c r="AF1297" s="7"/>
      <c r="AG1297" s="7"/>
      <c r="AH1297" s="7"/>
      <c r="AI1297" s="8"/>
      <c r="AJ1297" s="7"/>
      <c r="AK1297" s="7"/>
      <c r="AL1297" s="7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7"/>
      <c r="BB1297" s="4"/>
      <c r="BC1297" s="4"/>
      <c r="BD1297" s="4"/>
      <c r="BE1297" s="7"/>
      <c r="BF1297" s="7"/>
      <c r="BG1297" s="6"/>
      <c r="BH1297" s="4"/>
      <c r="BI1297" s="4"/>
      <c r="BJ1297" s="4"/>
      <c r="BK1297" s="4"/>
      <c r="BL1297" s="6"/>
      <c r="BM1297" s="6"/>
      <c r="BN1297" s="6"/>
      <c r="BO1297" s="6"/>
      <c r="BP1297" s="6"/>
      <c r="BQ1297" s="6"/>
      <c r="BR1297" s="6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7"/>
      <c r="CD1297" s="4"/>
      <c r="CE1297" s="4"/>
      <c r="CF1297" s="7"/>
      <c r="CG1297" s="4"/>
      <c r="CH1297" s="4"/>
      <c r="CI1297" s="4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</row>
    <row r="1298" spans="1:158" x14ac:dyDescent="0.25">
      <c r="A1298" t="s">
        <v>114</v>
      </c>
      <c r="C1298" s="5">
        <v>40644</v>
      </c>
      <c r="D1298" s="4"/>
      <c r="E1298" s="5"/>
      <c r="F1298">
        <v>114</v>
      </c>
      <c r="G1298" t="s">
        <v>79</v>
      </c>
      <c r="H1298" s="6">
        <v>8</v>
      </c>
      <c r="I1298">
        <v>750</v>
      </c>
      <c r="J1298" s="4">
        <f>1000000/H1298/I1298</f>
        <v>166.66666666666666</v>
      </c>
      <c r="K1298" s="4"/>
      <c r="L1298" s="7"/>
      <c r="M1298" s="7"/>
      <c r="N1298" s="7"/>
      <c r="O1298" s="7"/>
      <c r="P1298" s="7"/>
      <c r="Q1298" s="7"/>
      <c r="R1298" s="7"/>
      <c r="S1298" s="7"/>
      <c r="T1298" s="7"/>
      <c r="U1298" s="4"/>
      <c r="V1298" s="7"/>
      <c r="W1298" s="7"/>
      <c r="X1298" s="7"/>
      <c r="Y1298" s="7"/>
      <c r="Z1298" s="7"/>
      <c r="AA1298" s="7"/>
      <c r="AB1298" s="4"/>
      <c r="AC1298" s="7"/>
      <c r="AD1298" s="7"/>
      <c r="AE1298" s="7"/>
      <c r="AF1298" s="7"/>
      <c r="AG1298" s="7"/>
      <c r="AH1298" s="7"/>
      <c r="AI1298" s="8"/>
      <c r="AJ1298" s="7"/>
      <c r="AK1298" s="7"/>
      <c r="AL1298" s="7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7"/>
      <c r="BB1298" s="4"/>
      <c r="BC1298" s="4"/>
      <c r="BD1298" s="4"/>
      <c r="BE1298" s="7"/>
      <c r="BF1298" s="7"/>
      <c r="BG1298" s="6"/>
      <c r="BH1298" s="4"/>
      <c r="BI1298" s="4"/>
      <c r="BJ1298" s="4"/>
      <c r="BK1298" s="4"/>
      <c r="BL1298" s="6"/>
      <c r="BM1298" s="6"/>
      <c r="BN1298" s="6"/>
      <c r="BO1298" s="6"/>
      <c r="BP1298" s="6"/>
      <c r="BQ1298" s="6"/>
      <c r="BR1298" s="6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>
        <v>9.1525423728813564</v>
      </c>
      <c r="CC1298" s="7">
        <v>5.0296296296296292</v>
      </c>
      <c r="CD1298" s="4"/>
      <c r="CE1298" s="4"/>
      <c r="CF1298" s="7"/>
      <c r="CG1298" s="4"/>
      <c r="CH1298" s="4"/>
      <c r="CI1298" s="4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</row>
    <row r="1299" spans="1:158" x14ac:dyDescent="0.25">
      <c r="A1299" t="s">
        <v>114</v>
      </c>
      <c r="C1299" s="5">
        <v>40647</v>
      </c>
      <c r="D1299" s="4"/>
      <c r="E1299" s="5"/>
      <c r="F1299">
        <v>117</v>
      </c>
      <c r="G1299" t="s">
        <v>79</v>
      </c>
      <c r="H1299" s="6">
        <v>8</v>
      </c>
      <c r="I1299">
        <v>750</v>
      </c>
      <c r="J1299" s="4">
        <f>1000000/H1299/I1299</f>
        <v>166.66666666666666</v>
      </c>
      <c r="K1299" s="4"/>
      <c r="L1299" s="7"/>
      <c r="M1299" s="7"/>
      <c r="N1299" s="7"/>
      <c r="O1299" s="7"/>
      <c r="P1299" s="7"/>
      <c r="Q1299" s="7"/>
      <c r="R1299" s="7"/>
      <c r="S1299" s="7"/>
      <c r="T1299" s="7"/>
      <c r="U1299" s="4"/>
      <c r="V1299" s="7"/>
      <c r="W1299" s="7"/>
      <c r="X1299" s="7"/>
      <c r="Y1299" s="7"/>
      <c r="Z1299" s="7"/>
      <c r="AA1299" s="7"/>
      <c r="AB1299" s="4"/>
      <c r="AC1299" s="7"/>
      <c r="AD1299" s="7"/>
      <c r="AE1299" s="7"/>
      <c r="AF1299" s="7"/>
      <c r="AG1299" s="7"/>
      <c r="AH1299" s="7"/>
      <c r="AI1299" s="8"/>
      <c r="AJ1299" s="7"/>
      <c r="AK1299" s="7"/>
      <c r="AL1299" s="7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7"/>
      <c r="BB1299" s="4"/>
      <c r="BC1299" s="4"/>
      <c r="BD1299" s="4"/>
      <c r="BE1299" s="7"/>
      <c r="BF1299" s="7"/>
      <c r="BG1299" s="6"/>
      <c r="BH1299" s="4"/>
      <c r="BI1299" s="4"/>
      <c r="BJ1299" s="4"/>
      <c r="BK1299" s="4"/>
      <c r="BL1299" s="6"/>
      <c r="BM1299" s="6"/>
      <c r="BN1299" s="6"/>
      <c r="BO1299" s="6"/>
      <c r="BP1299" s="6"/>
      <c r="BQ1299" s="6"/>
      <c r="BR1299" s="6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>
        <v>16.158192090395481</v>
      </c>
      <c r="CC1299" s="7">
        <v>4.830645161290323</v>
      </c>
      <c r="CD1299" s="4"/>
      <c r="CE1299" s="4"/>
      <c r="CF1299" s="7"/>
      <c r="CG1299" s="4"/>
      <c r="CH1299" s="4"/>
      <c r="CI1299" s="4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</row>
    <row r="1300" spans="1:158" x14ac:dyDescent="0.25">
      <c r="A1300" t="s">
        <v>114</v>
      </c>
      <c r="C1300" s="5">
        <v>40650</v>
      </c>
      <c r="D1300" s="4"/>
      <c r="E1300" s="5"/>
      <c r="F1300">
        <v>120</v>
      </c>
      <c r="G1300" t="s">
        <v>79</v>
      </c>
      <c r="H1300" s="6">
        <v>8</v>
      </c>
      <c r="I1300">
        <v>750</v>
      </c>
      <c r="J1300" s="4">
        <f>1000000/H1300/I1300</f>
        <v>166.66666666666666</v>
      </c>
      <c r="K1300" s="4"/>
      <c r="L1300" s="7"/>
      <c r="M1300" s="6">
        <v>25.7</v>
      </c>
      <c r="N1300" s="6"/>
      <c r="O1300" s="6"/>
      <c r="P1300" s="7"/>
      <c r="Q1300" s="7"/>
      <c r="R1300" s="7"/>
      <c r="S1300" s="7"/>
      <c r="T1300" s="7"/>
      <c r="U1300" s="4"/>
      <c r="V1300" s="7"/>
      <c r="W1300" s="7"/>
      <c r="X1300" s="7"/>
      <c r="Y1300" s="7"/>
      <c r="Z1300" s="7"/>
      <c r="AA1300" s="7"/>
      <c r="AB1300" s="4"/>
      <c r="AC1300" s="7"/>
      <c r="AD1300" s="7"/>
      <c r="AE1300" s="7"/>
      <c r="AF1300" s="7"/>
      <c r="AG1300" s="7"/>
      <c r="AH1300" s="7"/>
      <c r="AI1300" s="8"/>
      <c r="AJ1300" s="7"/>
      <c r="AK1300" s="7"/>
      <c r="AL1300" s="7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7"/>
      <c r="BB1300" s="4"/>
      <c r="BC1300" s="4"/>
      <c r="BD1300" s="4"/>
      <c r="BE1300" s="7"/>
      <c r="BF1300" s="7"/>
      <c r="BG1300" s="6"/>
      <c r="BH1300" s="4"/>
      <c r="BI1300" s="4"/>
      <c r="BJ1300" s="4"/>
      <c r="BK1300" s="4"/>
      <c r="BL1300" s="6"/>
      <c r="BM1300" s="6"/>
      <c r="BN1300" s="6"/>
      <c r="BO1300" s="6"/>
      <c r="BP1300" s="6"/>
      <c r="BQ1300" s="6"/>
      <c r="BR1300" s="6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7"/>
      <c r="CD1300" s="4"/>
      <c r="CE1300" s="4"/>
      <c r="CF1300" s="7"/>
      <c r="CG1300" s="4"/>
      <c r="CH1300" s="4"/>
      <c r="CI1300" s="4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</row>
    <row r="1301" spans="1:158" x14ac:dyDescent="0.25">
      <c r="A1301" t="s">
        <v>114</v>
      </c>
      <c r="C1301" s="5">
        <v>40653</v>
      </c>
      <c r="D1301" s="4"/>
      <c r="E1301" s="5"/>
      <c r="F1301">
        <v>123</v>
      </c>
      <c r="G1301" t="s">
        <v>79</v>
      </c>
      <c r="H1301" s="6">
        <v>8</v>
      </c>
      <c r="I1301">
        <v>750</v>
      </c>
      <c r="J1301" s="4">
        <f>1000000/H1301/I1301</f>
        <v>166.66666666666666</v>
      </c>
      <c r="K1301" s="4"/>
      <c r="L1301" s="7"/>
      <c r="M1301" s="7"/>
      <c r="N1301" s="7"/>
      <c r="O1301" s="7"/>
      <c r="P1301" s="7"/>
      <c r="Q1301" s="7"/>
      <c r="R1301" s="7"/>
      <c r="S1301" s="7"/>
      <c r="T1301" s="7"/>
      <c r="U1301" s="4"/>
      <c r="V1301" s="7"/>
      <c r="W1301" s="7"/>
      <c r="X1301" s="7"/>
      <c r="Y1301" s="7"/>
      <c r="Z1301" s="7"/>
      <c r="AA1301" s="7"/>
      <c r="AB1301" s="4"/>
      <c r="AC1301" s="7"/>
      <c r="AD1301" s="7"/>
      <c r="AE1301" s="7"/>
      <c r="AF1301" s="7"/>
      <c r="AG1301" s="7"/>
      <c r="AH1301" s="7"/>
      <c r="AI1301" s="8"/>
      <c r="AJ1301" s="7"/>
      <c r="AK1301" s="7"/>
      <c r="AL1301" s="7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7"/>
      <c r="BB1301" s="4"/>
      <c r="BC1301" s="4"/>
      <c r="BD1301" s="4"/>
      <c r="BE1301" s="7"/>
      <c r="BF1301" s="7"/>
      <c r="BG1301" s="6"/>
      <c r="BH1301" s="4"/>
      <c r="BI1301" s="4"/>
      <c r="BJ1301" s="4"/>
      <c r="BK1301" s="4"/>
      <c r="BL1301" s="6"/>
      <c r="BM1301" s="6"/>
      <c r="BN1301" s="6"/>
      <c r="BO1301" s="6"/>
      <c r="BP1301" s="6"/>
      <c r="BQ1301" s="6"/>
      <c r="BR1301" s="6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>
        <v>32.994350282485875</v>
      </c>
      <c r="CC1301" s="7">
        <v>4.8114093959731541</v>
      </c>
      <c r="CD1301" s="4"/>
      <c r="CE1301" s="4"/>
      <c r="CF1301" s="7"/>
      <c r="CG1301" s="4"/>
      <c r="CH1301" s="4"/>
      <c r="CI1301" s="4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</row>
    <row r="1302" spans="1:158" x14ac:dyDescent="0.25">
      <c r="A1302" t="s">
        <v>114</v>
      </c>
      <c r="C1302" s="5">
        <v>40660</v>
      </c>
      <c r="D1302" s="4"/>
      <c r="E1302" s="5"/>
      <c r="F1302">
        <v>130</v>
      </c>
      <c r="G1302" t="s">
        <v>79</v>
      </c>
      <c r="H1302" s="6">
        <v>8</v>
      </c>
      <c r="I1302">
        <v>750</v>
      </c>
      <c r="J1302" s="4">
        <f>1000000/H1302/I1302</f>
        <v>166.66666666666666</v>
      </c>
      <c r="K1302" s="4"/>
      <c r="L1302" s="7"/>
      <c r="M1302" s="7"/>
      <c r="N1302" s="7"/>
      <c r="O1302" s="7"/>
      <c r="P1302" s="7"/>
      <c r="Q1302" s="7"/>
      <c r="R1302" s="7"/>
      <c r="S1302" s="7"/>
      <c r="T1302" s="7"/>
      <c r="U1302" s="4">
        <v>425.81549911653576</v>
      </c>
      <c r="V1302" s="7"/>
      <c r="W1302" s="7"/>
      <c r="X1302" s="7"/>
      <c r="Y1302" s="7"/>
      <c r="Z1302" s="7"/>
      <c r="AA1302" s="7"/>
      <c r="AB1302" s="4">
        <v>130.0593457133742</v>
      </c>
      <c r="AC1302" s="7">
        <v>1.6795480964188507</v>
      </c>
      <c r="AD1302" s="7"/>
      <c r="AE1302" s="7"/>
      <c r="AF1302" s="7"/>
      <c r="AG1302" s="7"/>
      <c r="AH1302" s="7"/>
      <c r="AI1302" s="8">
        <f>AC1302/AB1302</f>
        <v>1.2913705564229517E-2</v>
      </c>
      <c r="AJ1302" s="7"/>
      <c r="AK1302" s="7"/>
      <c r="AL1302" s="7"/>
      <c r="AM1302" s="4">
        <v>0</v>
      </c>
      <c r="AN1302" s="4"/>
      <c r="AO1302" s="4"/>
      <c r="AP1302" s="4"/>
      <c r="AQ1302" s="4">
        <v>287.59459547285155</v>
      </c>
      <c r="AR1302" s="4"/>
      <c r="AS1302" s="4"/>
      <c r="AT1302" s="4"/>
      <c r="AU1302" s="4"/>
      <c r="AV1302" s="4"/>
      <c r="AW1302" s="4"/>
      <c r="AX1302" s="4">
        <v>26.210025179128387</v>
      </c>
      <c r="AY1302" s="4">
        <v>530.16387467403501</v>
      </c>
      <c r="AZ1302" s="4"/>
      <c r="BA1302" s="7"/>
      <c r="BB1302" s="4"/>
      <c r="BC1302" s="4">
        <f>U1302+AB1302+AZ1302</f>
        <v>555.87484482990999</v>
      </c>
      <c r="BD1302" s="4"/>
      <c r="BE1302" s="7">
        <f>AZ1302/BC1302</f>
        <v>0</v>
      </c>
      <c r="BF1302" s="7"/>
      <c r="BG1302" s="6"/>
      <c r="BH1302" s="4"/>
      <c r="BI1302" s="4"/>
      <c r="BJ1302" s="4"/>
      <c r="BK1302" s="4"/>
      <c r="BL1302" s="6"/>
      <c r="BM1302" s="6"/>
      <c r="BN1302" s="6"/>
      <c r="BO1302" s="6"/>
      <c r="BP1302" s="7">
        <f>U1302/BC1302</f>
        <v>0.76602764646928645</v>
      </c>
      <c r="BQ1302" s="7">
        <f>AB1302/BC1302</f>
        <v>0.23397235353071349</v>
      </c>
      <c r="BR1302" s="7">
        <f>AZ1302/BC1302</f>
        <v>0</v>
      </c>
      <c r="BS1302" s="4">
        <v>160.01180982887183</v>
      </c>
      <c r="BT1302" s="4">
        <v>0</v>
      </c>
      <c r="BU1302" s="4">
        <v>58.105125983034753</v>
      </c>
      <c r="BV1302" s="4">
        <v>93.41224298803165</v>
      </c>
      <c r="BW1302" s="4"/>
      <c r="BX1302" s="4"/>
      <c r="BY1302" s="4"/>
      <c r="BZ1302" s="4"/>
      <c r="CA1302" s="4">
        <v>8.4944408578054436</v>
      </c>
      <c r="CB1302" s="4">
        <v>56.610169491525426</v>
      </c>
      <c r="CC1302" s="7">
        <v>5.0411483253588516</v>
      </c>
      <c r="CD1302" s="4"/>
      <c r="CE1302" s="4"/>
      <c r="CF1302" s="7"/>
      <c r="CG1302" s="4"/>
      <c r="CH1302" s="4"/>
      <c r="CI1302" s="4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</row>
    <row r="1303" spans="1:158" x14ac:dyDescent="0.25">
      <c r="A1303" t="s">
        <v>114</v>
      </c>
      <c r="C1303" s="5">
        <v>40664</v>
      </c>
      <c r="D1303" s="4">
        <v>8</v>
      </c>
      <c r="E1303" s="5" t="s">
        <v>165</v>
      </c>
      <c r="F1303">
        <v>134</v>
      </c>
      <c r="G1303" t="s">
        <v>79</v>
      </c>
      <c r="H1303" s="6">
        <v>8</v>
      </c>
      <c r="I1303">
        <v>750</v>
      </c>
      <c r="J1303" s="4">
        <f>1000000/H1303/I1303</f>
        <v>166.66666666666666</v>
      </c>
      <c r="K1303" s="4"/>
      <c r="L1303" s="7"/>
      <c r="M1303" s="7"/>
      <c r="N1303" s="7"/>
      <c r="O1303" s="7"/>
      <c r="P1303" s="7"/>
      <c r="Q1303" s="7"/>
      <c r="R1303" s="7"/>
      <c r="S1303" s="7"/>
      <c r="T1303" s="7"/>
      <c r="U1303" s="4"/>
      <c r="V1303" s="7"/>
      <c r="W1303" s="7"/>
      <c r="X1303" s="7"/>
      <c r="Y1303" s="7"/>
      <c r="Z1303" s="7"/>
      <c r="AA1303" s="7"/>
      <c r="AB1303" s="4"/>
      <c r="AC1303" s="7"/>
      <c r="AD1303" s="7"/>
      <c r="AE1303" s="7"/>
      <c r="AF1303" s="7"/>
      <c r="AG1303" s="7"/>
      <c r="AH1303" s="7"/>
      <c r="AI1303" s="8"/>
      <c r="AJ1303" s="7"/>
      <c r="AK1303" s="7"/>
      <c r="AL1303" s="7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7"/>
      <c r="BB1303" s="4"/>
      <c r="BC1303" s="4"/>
      <c r="BD1303" s="4"/>
      <c r="BE1303" s="7"/>
      <c r="BF1303" s="7"/>
      <c r="BG1303" s="6"/>
      <c r="BH1303" s="4"/>
      <c r="BI1303" s="4"/>
      <c r="BJ1303" s="4"/>
      <c r="BK1303" s="4"/>
      <c r="BL1303" s="6"/>
      <c r="BM1303" s="6"/>
      <c r="BN1303" s="6"/>
      <c r="BO1303" s="6"/>
      <c r="BP1303" s="6"/>
      <c r="BQ1303" s="6"/>
      <c r="BR1303" s="6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7"/>
      <c r="CD1303" s="4"/>
      <c r="CE1303" s="4"/>
      <c r="CF1303" s="7"/>
      <c r="CG1303" s="4"/>
      <c r="CH1303" s="4"/>
      <c r="CI1303" s="4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</row>
    <row r="1304" spans="1:158" x14ac:dyDescent="0.25">
      <c r="A1304" t="s">
        <v>114</v>
      </c>
      <c r="C1304" s="5">
        <v>40673</v>
      </c>
      <c r="D1304" s="4"/>
      <c r="E1304" s="5"/>
      <c r="F1304">
        <v>143</v>
      </c>
      <c r="G1304" t="s">
        <v>79</v>
      </c>
      <c r="H1304" s="6">
        <v>8</v>
      </c>
      <c r="I1304">
        <v>750</v>
      </c>
      <c r="J1304" s="4">
        <f>1000000/H1304/I1304</f>
        <v>166.66666666666666</v>
      </c>
      <c r="K1304" s="4"/>
      <c r="L1304" s="7"/>
      <c r="M1304" s="7"/>
      <c r="N1304" s="7"/>
      <c r="O1304" s="7"/>
      <c r="P1304" s="7"/>
      <c r="Q1304" s="7"/>
      <c r="R1304" s="7"/>
      <c r="S1304" s="7"/>
      <c r="T1304" s="7"/>
      <c r="U1304" s="4"/>
      <c r="V1304" s="7"/>
      <c r="W1304" s="7"/>
      <c r="X1304" s="7"/>
      <c r="Y1304" s="7"/>
      <c r="Z1304" s="7"/>
      <c r="AA1304" s="7"/>
      <c r="AB1304" s="4"/>
      <c r="AC1304" s="7"/>
      <c r="AD1304" s="7"/>
      <c r="AE1304" s="7"/>
      <c r="AF1304" s="7"/>
      <c r="AG1304" s="7"/>
      <c r="AH1304" s="7"/>
      <c r="AI1304" s="8"/>
      <c r="AJ1304" s="7"/>
      <c r="AK1304" s="7"/>
      <c r="AL1304" s="7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7"/>
      <c r="BB1304" s="4"/>
      <c r="BC1304" s="4"/>
      <c r="BD1304" s="4"/>
      <c r="BE1304" s="7"/>
      <c r="BF1304" s="7"/>
      <c r="BG1304" s="6"/>
      <c r="BH1304" s="4"/>
      <c r="BI1304" s="4"/>
      <c r="BJ1304" s="4"/>
      <c r="BK1304" s="4"/>
      <c r="BL1304" s="6"/>
      <c r="BM1304" s="6"/>
      <c r="BN1304" s="6"/>
      <c r="BO1304" s="6"/>
      <c r="BP1304" s="6"/>
      <c r="BQ1304" s="6"/>
      <c r="BR1304" s="6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>
        <v>67.909604519774007</v>
      </c>
      <c r="CC1304" s="7">
        <v>4.79</v>
      </c>
      <c r="CD1304" s="4"/>
      <c r="CE1304" s="4"/>
      <c r="CF1304" s="7"/>
      <c r="CG1304" s="4"/>
      <c r="CH1304" s="4"/>
      <c r="CI1304" s="4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</row>
    <row r="1305" spans="1:158" x14ac:dyDescent="0.25">
      <c r="A1305" t="s">
        <v>114</v>
      </c>
      <c r="C1305" s="5">
        <v>40679</v>
      </c>
      <c r="D1305" s="4"/>
      <c r="E1305" s="5"/>
      <c r="F1305">
        <v>149</v>
      </c>
      <c r="G1305" t="s">
        <v>79</v>
      </c>
      <c r="H1305" s="6">
        <v>8</v>
      </c>
      <c r="I1305">
        <v>750</v>
      </c>
      <c r="J1305" s="4">
        <f>1000000/H1305/I1305</f>
        <v>166.66666666666666</v>
      </c>
      <c r="K1305" s="4"/>
      <c r="L1305" s="7"/>
      <c r="M1305" s="7"/>
      <c r="N1305" s="7"/>
      <c r="O1305" s="7"/>
      <c r="P1305" s="7"/>
      <c r="Q1305" s="7"/>
      <c r="R1305" s="7"/>
      <c r="S1305" s="7"/>
      <c r="T1305" s="7"/>
      <c r="U1305" s="4"/>
      <c r="V1305" s="7"/>
      <c r="W1305" s="7"/>
      <c r="X1305" s="7"/>
      <c r="Y1305" s="7"/>
      <c r="Z1305" s="7"/>
      <c r="AA1305" s="7"/>
      <c r="AB1305" s="4"/>
      <c r="AC1305" s="7"/>
      <c r="AD1305" s="7"/>
      <c r="AE1305" s="7"/>
      <c r="AF1305" s="7"/>
      <c r="AG1305" s="7"/>
      <c r="AH1305" s="7"/>
      <c r="AI1305" s="8"/>
      <c r="AJ1305" s="7"/>
      <c r="AK1305" s="7"/>
      <c r="AL1305" s="7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7"/>
      <c r="BB1305" s="4"/>
      <c r="BC1305" s="4"/>
      <c r="BD1305" s="4"/>
      <c r="BE1305" s="7"/>
      <c r="BF1305" s="7"/>
      <c r="BG1305" s="6"/>
      <c r="BH1305" s="4"/>
      <c r="BI1305" s="4"/>
      <c r="BJ1305" s="4"/>
      <c r="BK1305" s="4"/>
      <c r="BL1305" s="6"/>
      <c r="BM1305" s="6"/>
      <c r="BN1305" s="6"/>
      <c r="BO1305" s="6"/>
      <c r="BP1305" s="6"/>
      <c r="BQ1305" s="6"/>
      <c r="BR1305" s="6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>
        <v>80.903954802259875</v>
      </c>
      <c r="CC1305" s="7">
        <v>4.6391304347826088</v>
      </c>
      <c r="CD1305" s="4"/>
      <c r="CE1305" s="4"/>
      <c r="CF1305" s="7"/>
      <c r="CG1305" s="4"/>
      <c r="CH1305" s="4"/>
      <c r="CI1305" s="4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</row>
    <row r="1306" spans="1:158" x14ac:dyDescent="0.25">
      <c r="A1306" t="s">
        <v>114</v>
      </c>
      <c r="C1306" s="5">
        <v>40686</v>
      </c>
      <c r="D1306" s="4"/>
      <c r="E1306" s="5"/>
      <c r="F1306">
        <v>156</v>
      </c>
      <c r="G1306" t="s">
        <v>79</v>
      </c>
      <c r="H1306" s="6">
        <v>8</v>
      </c>
      <c r="I1306">
        <v>750</v>
      </c>
      <c r="J1306" s="4">
        <f>1000000/H1306/I1306</f>
        <v>166.66666666666666</v>
      </c>
      <c r="K1306" s="4"/>
      <c r="L1306" s="7"/>
      <c r="M1306" s="7"/>
      <c r="N1306" s="7"/>
      <c r="O1306" s="7"/>
      <c r="P1306" s="7"/>
      <c r="Q1306" s="7"/>
      <c r="R1306" s="7"/>
      <c r="S1306" s="7"/>
      <c r="T1306" s="7"/>
      <c r="U1306" s="4"/>
      <c r="V1306" s="7"/>
      <c r="W1306" s="7"/>
      <c r="X1306" s="7"/>
      <c r="Y1306" s="7"/>
      <c r="Z1306" s="7"/>
      <c r="AA1306" s="7"/>
      <c r="AB1306" s="4"/>
      <c r="AC1306" s="7"/>
      <c r="AD1306" s="7"/>
      <c r="AE1306" s="7"/>
      <c r="AF1306" s="7"/>
      <c r="AG1306" s="7"/>
      <c r="AH1306" s="7"/>
      <c r="AI1306" s="8"/>
      <c r="AJ1306" s="7"/>
      <c r="AK1306" s="7"/>
      <c r="AL1306" s="7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7"/>
      <c r="BB1306" s="4"/>
      <c r="BC1306" s="4"/>
      <c r="BD1306" s="4"/>
      <c r="BE1306" s="7"/>
      <c r="BF1306" s="7"/>
      <c r="BG1306" s="6"/>
      <c r="BH1306" s="4"/>
      <c r="BI1306" s="4"/>
      <c r="BJ1306" s="4"/>
      <c r="BK1306" s="4"/>
      <c r="BL1306" s="6"/>
      <c r="BM1306" s="6"/>
      <c r="BN1306" s="6"/>
      <c r="BO1306" s="6"/>
      <c r="BP1306" s="6"/>
      <c r="BQ1306" s="6"/>
      <c r="BR1306" s="6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>
        <v>92.429378531073439</v>
      </c>
      <c r="CC1306" s="7">
        <v>4.9705882352941178</v>
      </c>
      <c r="CD1306" s="4"/>
      <c r="CE1306" s="4"/>
      <c r="CF1306" s="7"/>
      <c r="CG1306" s="4"/>
      <c r="CH1306" s="4"/>
      <c r="CI1306" s="4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</row>
    <row r="1307" spans="1:158" x14ac:dyDescent="0.25">
      <c r="A1307" t="s">
        <v>114</v>
      </c>
      <c r="C1307" s="5">
        <v>40691</v>
      </c>
      <c r="D1307" s="4">
        <v>9</v>
      </c>
      <c r="E1307" s="5" t="s">
        <v>70</v>
      </c>
      <c r="F1307">
        <v>161</v>
      </c>
      <c r="G1307" t="s">
        <v>79</v>
      </c>
      <c r="H1307" s="6">
        <v>8</v>
      </c>
      <c r="I1307">
        <v>750</v>
      </c>
      <c r="J1307" s="4">
        <f>1000000/H1307/I1307</f>
        <v>166.66666666666666</v>
      </c>
      <c r="K1307" s="4"/>
      <c r="L1307" s="7"/>
      <c r="M1307" s="7"/>
      <c r="N1307" s="7"/>
      <c r="O1307" s="7"/>
      <c r="P1307" s="7"/>
      <c r="Q1307" s="7"/>
      <c r="R1307" s="7"/>
      <c r="S1307" s="7"/>
      <c r="T1307" s="7"/>
      <c r="U1307" s="4"/>
      <c r="V1307" s="7"/>
      <c r="W1307" s="7"/>
      <c r="X1307" s="7"/>
      <c r="Y1307" s="7"/>
      <c r="Z1307" s="7"/>
      <c r="AA1307" s="7"/>
      <c r="AB1307" s="4"/>
      <c r="AC1307" s="7"/>
      <c r="AD1307" s="7"/>
      <c r="AE1307" s="7"/>
      <c r="AF1307" s="7"/>
      <c r="AG1307" s="7"/>
      <c r="AH1307" s="7"/>
      <c r="AI1307" s="8"/>
      <c r="AJ1307" s="7"/>
      <c r="AK1307" s="7"/>
      <c r="AL1307" s="7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>
        <v>517.40373124999996</v>
      </c>
      <c r="AZ1307" s="4"/>
      <c r="BA1307" s="7"/>
      <c r="BB1307" s="4"/>
      <c r="BC1307" s="4"/>
      <c r="BD1307" s="4"/>
      <c r="BE1307" s="7"/>
      <c r="BF1307" s="4">
        <f>BH1307*(1/(BG1307/100))</f>
        <v>517.40373124999996</v>
      </c>
      <c r="BG1307" s="6">
        <v>36.4</v>
      </c>
      <c r="BH1307" s="4">
        <v>188.33495817499997</v>
      </c>
      <c r="BI1307" s="4">
        <f>BF1307-BH1307</f>
        <v>329.06877307499997</v>
      </c>
      <c r="BJ1307" s="4"/>
      <c r="BK1307" s="4"/>
      <c r="BL1307" s="6">
        <v>8.2966941927312767</v>
      </c>
      <c r="BM1307" s="6"/>
      <c r="BN1307" s="6"/>
      <c r="BO1307" s="6"/>
      <c r="BP1307" s="6"/>
      <c r="BQ1307" s="6"/>
      <c r="BR1307" s="6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7"/>
      <c r="CD1307" s="4"/>
      <c r="CE1307" s="4"/>
      <c r="CF1307" s="7"/>
      <c r="CG1307" s="4"/>
      <c r="CH1307" s="4"/>
      <c r="CI1307" s="4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</row>
    <row r="1308" spans="1:158" x14ac:dyDescent="0.25">
      <c r="A1308" t="s">
        <v>114</v>
      </c>
      <c r="C1308" s="5">
        <v>40693</v>
      </c>
      <c r="D1308" s="4"/>
      <c r="E1308" s="5"/>
      <c r="F1308">
        <v>163</v>
      </c>
      <c r="G1308" t="s">
        <v>79</v>
      </c>
      <c r="H1308" s="6">
        <v>8</v>
      </c>
      <c r="I1308">
        <v>750</v>
      </c>
      <c r="J1308" s="4">
        <f>1000000/H1308/I1308</f>
        <v>166.66666666666666</v>
      </c>
      <c r="K1308" s="4"/>
      <c r="L1308" s="7"/>
      <c r="M1308" s="7"/>
      <c r="N1308" s="7"/>
      <c r="O1308" s="7"/>
      <c r="P1308" s="7"/>
      <c r="Q1308" s="7"/>
      <c r="R1308" s="7"/>
      <c r="S1308" s="7"/>
      <c r="T1308" s="7"/>
      <c r="U1308" s="4"/>
      <c r="V1308" s="7"/>
      <c r="W1308" s="7"/>
      <c r="X1308" s="7"/>
      <c r="Y1308" s="7"/>
      <c r="Z1308" s="7"/>
      <c r="AA1308" s="7"/>
      <c r="AB1308" s="4"/>
      <c r="AC1308" s="7"/>
      <c r="AD1308" s="7"/>
      <c r="AE1308" s="7"/>
      <c r="AF1308" s="7"/>
      <c r="AG1308" s="7"/>
      <c r="AH1308" s="7"/>
      <c r="AI1308" s="8"/>
      <c r="AJ1308" s="7"/>
      <c r="AK1308" s="7"/>
      <c r="AL1308" s="7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7"/>
      <c r="BB1308" s="4"/>
      <c r="BC1308" s="4"/>
      <c r="BD1308" s="4"/>
      <c r="BE1308" s="7"/>
      <c r="BF1308" s="7"/>
      <c r="BG1308" s="6"/>
      <c r="BH1308" s="4"/>
      <c r="BI1308" s="4"/>
      <c r="BJ1308" s="4"/>
      <c r="BK1308" s="4"/>
      <c r="BL1308" s="6"/>
      <c r="BM1308" s="6"/>
      <c r="BN1308" s="6"/>
      <c r="BO1308" s="6"/>
      <c r="BP1308" s="6"/>
      <c r="BQ1308" s="6"/>
      <c r="BR1308" s="6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>
        <v>100</v>
      </c>
      <c r="CC1308" s="7">
        <v>4.7925373134328364</v>
      </c>
      <c r="CD1308" s="4"/>
      <c r="CE1308" s="4"/>
      <c r="CF1308" s="7"/>
      <c r="CG1308" s="4"/>
      <c r="CH1308" s="4"/>
      <c r="CI1308" s="4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</row>
    <row r="1309" spans="1:158" x14ac:dyDescent="0.25">
      <c r="A1309" t="s">
        <v>122</v>
      </c>
      <c r="C1309" s="5">
        <v>40550</v>
      </c>
      <c r="D1309" s="4">
        <v>1</v>
      </c>
      <c r="E1309" s="5" t="s">
        <v>167</v>
      </c>
      <c r="F1309">
        <v>0</v>
      </c>
      <c r="G1309" t="s">
        <v>77</v>
      </c>
      <c r="H1309" s="6">
        <v>8</v>
      </c>
      <c r="I1309">
        <v>750</v>
      </c>
      <c r="J1309" s="4">
        <f>1000000/H1309/I1309</f>
        <v>166.66666666666666</v>
      </c>
      <c r="K1309" s="4"/>
      <c r="L1309" s="7"/>
      <c r="M1309" s="7"/>
      <c r="N1309" s="7"/>
      <c r="O1309" s="7"/>
      <c r="P1309" s="7"/>
      <c r="Q1309" s="7"/>
      <c r="R1309" s="7"/>
      <c r="S1309" s="7"/>
      <c r="T1309" s="7"/>
      <c r="U1309" s="4"/>
      <c r="V1309" s="7"/>
      <c r="W1309" s="7"/>
      <c r="X1309" s="7"/>
      <c r="Y1309" s="7"/>
      <c r="Z1309" s="7"/>
      <c r="AA1309" s="7"/>
      <c r="AB1309" s="4"/>
      <c r="AC1309" s="7"/>
      <c r="AD1309" s="7"/>
      <c r="AE1309" s="7"/>
      <c r="AF1309" s="7"/>
      <c r="AG1309" s="7"/>
      <c r="AH1309" s="7"/>
      <c r="AI1309" s="8"/>
      <c r="AJ1309" s="7"/>
      <c r="AK1309" s="7"/>
      <c r="AL1309" s="7"/>
      <c r="AM1309" s="4">
        <v>0</v>
      </c>
      <c r="AN1309" s="4"/>
      <c r="AO1309" s="4"/>
      <c r="AP1309" s="4"/>
      <c r="AQ1309" s="4">
        <v>0</v>
      </c>
      <c r="AR1309" s="4"/>
      <c r="AS1309" s="4"/>
      <c r="AT1309" s="4"/>
      <c r="AU1309" s="4"/>
      <c r="AV1309" s="4"/>
      <c r="AW1309" s="4"/>
      <c r="AX1309" s="4">
        <v>0</v>
      </c>
      <c r="AY1309" s="4">
        <v>0</v>
      </c>
      <c r="AZ1309" s="4"/>
      <c r="BA1309" s="7"/>
      <c r="BB1309" s="4"/>
      <c r="BC1309" s="4"/>
      <c r="BD1309" s="4"/>
      <c r="BE1309" s="7"/>
      <c r="BF1309" s="7"/>
      <c r="BG1309" s="6"/>
      <c r="BH1309" s="4"/>
      <c r="BI1309" s="4"/>
      <c r="BJ1309" s="4"/>
      <c r="BK1309" s="4"/>
      <c r="BL1309" s="6"/>
      <c r="BM1309" s="6"/>
      <c r="BN1309" s="6"/>
      <c r="BO1309" s="6"/>
      <c r="BP1309" s="6"/>
      <c r="BQ1309" s="6"/>
      <c r="BR1309" s="6"/>
      <c r="BS1309" s="4">
        <v>0</v>
      </c>
      <c r="BT1309" s="4">
        <v>0</v>
      </c>
      <c r="BU1309" s="4">
        <v>0</v>
      </c>
      <c r="BV1309" s="4">
        <v>0</v>
      </c>
      <c r="BW1309" s="4"/>
      <c r="BX1309" s="4"/>
      <c r="BY1309" s="4"/>
      <c r="BZ1309" s="4"/>
      <c r="CA1309" s="4">
        <v>0</v>
      </c>
      <c r="CB1309" s="4"/>
      <c r="CC1309" s="7"/>
      <c r="CD1309" s="4"/>
      <c r="CE1309" s="4"/>
      <c r="CF1309" s="7"/>
      <c r="CG1309" s="4"/>
      <c r="CH1309" s="4"/>
      <c r="CI1309" s="4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</row>
    <row r="1310" spans="1:158" x14ac:dyDescent="0.25">
      <c r="A1310" t="s">
        <v>122</v>
      </c>
      <c r="C1310" s="5">
        <v>40574</v>
      </c>
      <c r="D1310" s="4"/>
      <c r="E1310" s="5"/>
      <c r="F1310">
        <v>24</v>
      </c>
      <c r="G1310" t="s">
        <v>77</v>
      </c>
      <c r="H1310" s="6">
        <v>8</v>
      </c>
      <c r="I1310">
        <v>750</v>
      </c>
      <c r="J1310" s="4">
        <f>1000000/H1310/I1310</f>
        <v>166.66666666666666</v>
      </c>
      <c r="K1310" s="4"/>
      <c r="L1310" s="7"/>
      <c r="M1310" s="6">
        <v>5.9</v>
      </c>
      <c r="N1310" s="6"/>
      <c r="O1310" s="6"/>
      <c r="P1310" s="7"/>
      <c r="Q1310" s="7"/>
      <c r="R1310" s="7"/>
      <c r="S1310" s="7"/>
      <c r="T1310" s="7"/>
      <c r="U1310" s="4"/>
      <c r="V1310" s="7"/>
      <c r="W1310" s="7"/>
      <c r="X1310" s="7"/>
      <c r="Y1310" s="7"/>
      <c r="Z1310" s="7"/>
      <c r="AA1310" s="7"/>
      <c r="AB1310" s="4"/>
      <c r="AC1310" s="7"/>
      <c r="AD1310" s="7"/>
      <c r="AE1310" s="7"/>
      <c r="AF1310" s="7"/>
      <c r="AG1310" s="7"/>
      <c r="AH1310" s="7"/>
      <c r="AI1310" s="8"/>
      <c r="AJ1310" s="7"/>
      <c r="AK1310" s="7"/>
      <c r="AL1310" s="7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7"/>
      <c r="BB1310" s="4"/>
      <c r="BC1310" s="4"/>
      <c r="BD1310" s="4"/>
      <c r="BE1310" s="7"/>
      <c r="BF1310" s="7"/>
      <c r="BG1310" s="6"/>
      <c r="BH1310" s="4"/>
      <c r="BI1310" s="4"/>
      <c r="BJ1310" s="4"/>
      <c r="BK1310" s="4"/>
      <c r="BL1310" s="6"/>
      <c r="BM1310" s="6"/>
      <c r="BN1310" s="6"/>
      <c r="BO1310" s="6"/>
      <c r="BP1310" s="6"/>
      <c r="BQ1310" s="6"/>
      <c r="BR1310" s="6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7"/>
      <c r="CD1310" s="4"/>
      <c r="CE1310" s="4"/>
      <c r="CF1310" s="7"/>
      <c r="CG1310" s="4"/>
      <c r="CH1310" s="4"/>
      <c r="CI1310" s="4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</row>
    <row r="1311" spans="1:158" x14ac:dyDescent="0.25">
      <c r="A1311" t="s">
        <v>122</v>
      </c>
      <c r="C1311" s="5">
        <v>40577</v>
      </c>
      <c r="D1311" s="4">
        <v>4</v>
      </c>
      <c r="E1311" t="s">
        <v>168</v>
      </c>
      <c r="F1311">
        <v>27</v>
      </c>
      <c r="G1311" t="s">
        <v>77</v>
      </c>
      <c r="H1311" s="6">
        <v>8</v>
      </c>
      <c r="I1311">
        <v>750</v>
      </c>
      <c r="J1311" s="4">
        <f>1000000/H1311/I1311</f>
        <v>166.66666666666666</v>
      </c>
      <c r="K1311" s="4"/>
      <c r="L1311" s="7"/>
      <c r="M1311" s="7"/>
      <c r="N1311" s="7"/>
      <c r="O1311" s="7"/>
      <c r="P1311" s="7"/>
      <c r="Q1311" s="7"/>
      <c r="R1311" s="7"/>
      <c r="S1311" s="7"/>
      <c r="T1311" s="7"/>
      <c r="U1311" s="4"/>
      <c r="V1311" s="7"/>
      <c r="W1311" s="7"/>
      <c r="X1311" s="7"/>
      <c r="Y1311" s="7"/>
      <c r="Z1311" s="7"/>
      <c r="AA1311" s="7"/>
      <c r="AB1311" s="4"/>
      <c r="AC1311" s="7"/>
      <c r="AD1311" s="7"/>
      <c r="AE1311" s="7"/>
      <c r="AF1311" s="7"/>
      <c r="AG1311" s="7"/>
      <c r="AH1311" s="7"/>
      <c r="AI1311" s="8"/>
      <c r="AJ1311" s="7"/>
      <c r="AK1311" s="7"/>
      <c r="AL1311" s="7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7"/>
      <c r="BB1311" s="4"/>
      <c r="BC1311" s="4"/>
      <c r="BD1311" s="4"/>
      <c r="BE1311" s="7"/>
      <c r="BF1311" s="7"/>
      <c r="BG1311" s="6"/>
      <c r="BH1311" s="4"/>
      <c r="BI1311" s="4"/>
      <c r="BJ1311" s="4"/>
      <c r="BK1311" s="4"/>
      <c r="BL1311" s="6"/>
      <c r="BM1311" s="6"/>
      <c r="BN1311" s="6"/>
      <c r="BO1311" s="6"/>
      <c r="BP1311" s="6"/>
      <c r="BQ1311" s="6"/>
      <c r="BR1311" s="6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7"/>
      <c r="CD1311" s="4"/>
      <c r="CE1311" s="4"/>
      <c r="CF1311" s="7"/>
      <c r="CG1311" s="4"/>
      <c r="CH1311" s="4"/>
      <c r="CI1311" s="4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</row>
    <row r="1312" spans="1:158" x14ac:dyDescent="0.25">
      <c r="A1312" t="s">
        <v>122</v>
      </c>
      <c r="C1312" s="5">
        <v>40585</v>
      </c>
      <c r="D1312" s="4"/>
      <c r="E1312" s="5"/>
      <c r="F1312">
        <v>35</v>
      </c>
      <c r="G1312" t="s">
        <v>77</v>
      </c>
      <c r="H1312" s="6">
        <v>8</v>
      </c>
      <c r="I1312">
        <v>750</v>
      </c>
      <c r="J1312" s="4">
        <f>1000000/H1312/I1312</f>
        <v>166.66666666666666</v>
      </c>
      <c r="K1312" s="4"/>
      <c r="L1312" s="7"/>
      <c r="M1312" s="6">
        <v>10.25</v>
      </c>
      <c r="N1312" s="6"/>
      <c r="O1312" s="6"/>
      <c r="P1312" s="7"/>
      <c r="Q1312" s="7"/>
      <c r="R1312" s="7"/>
      <c r="S1312" s="7"/>
      <c r="T1312" s="7"/>
      <c r="U1312" s="4"/>
      <c r="V1312" s="7"/>
      <c r="W1312" s="7"/>
      <c r="X1312" s="7"/>
      <c r="Y1312" s="7"/>
      <c r="Z1312" s="7"/>
      <c r="AA1312" s="7"/>
      <c r="AB1312" s="4"/>
      <c r="AC1312" s="7"/>
      <c r="AD1312" s="7"/>
      <c r="AE1312" s="7"/>
      <c r="AF1312" s="7"/>
      <c r="AG1312" s="7"/>
      <c r="AH1312" s="7"/>
      <c r="AI1312" s="8"/>
      <c r="AJ1312" s="7"/>
      <c r="AK1312" s="7"/>
      <c r="AL1312" s="7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7"/>
      <c r="BB1312" s="4"/>
      <c r="BC1312" s="4"/>
      <c r="BD1312" s="4"/>
      <c r="BE1312" s="7"/>
      <c r="BF1312" s="7"/>
      <c r="BG1312" s="6"/>
      <c r="BH1312" s="4"/>
      <c r="BI1312" s="4"/>
      <c r="BJ1312" s="4"/>
      <c r="BK1312" s="4"/>
      <c r="BL1312" s="6"/>
      <c r="BM1312" s="6"/>
      <c r="BN1312" s="6"/>
      <c r="BO1312" s="6"/>
      <c r="BP1312" s="6"/>
      <c r="BQ1312" s="6"/>
      <c r="BR1312" s="6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7"/>
      <c r="CD1312" s="4"/>
      <c r="CE1312" s="4"/>
      <c r="CF1312" s="7"/>
      <c r="CG1312" s="4"/>
      <c r="CH1312" s="4"/>
      <c r="CI1312" s="4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</row>
    <row r="1313" spans="1:158" x14ac:dyDescent="0.25">
      <c r="A1313" t="s">
        <v>122</v>
      </c>
      <c r="C1313" s="5">
        <v>40588</v>
      </c>
      <c r="D1313" s="4"/>
      <c r="E1313" s="5"/>
      <c r="F1313">
        <v>38</v>
      </c>
      <c r="G1313" t="s">
        <v>77</v>
      </c>
      <c r="H1313" s="6">
        <v>8</v>
      </c>
      <c r="I1313">
        <v>750</v>
      </c>
      <c r="J1313" s="4">
        <f>1000000/H1313/I1313</f>
        <v>166.66666666666666</v>
      </c>
      <c r="K1313" s="4"/>
      <c r="L1313" s="7"/>
      <c r="M1313" s="6">
        <v>11.15</v>
      </c>
      <c r="N1313" s="6"/>
      <c r="O1313" s="6"/>
      <c r="P1313" s="7"/>
      <c r="Q1313" s="7"/>
      <c r="R1313" s="7"/>
      <c r="S1313" s="7"/>
      <c r="T1313" s="7"/>
      <c r="U1313" s="4"/>
      <c r="V1313" s="7"/>
      <c r="W1313" s="7"/>
      <c r="X1313" s="7"/>
      <c r="Y1313" s="7"/>
      <c r="Z1313" s="7"/>
      <c r="AA1313" s="7"/>
      <c r="AB1313" s="4"/>
      <c r="AC1313" s="7"/>
      <c r="AD1313" s="7"/>
      <c r="AE1313" s="7"/>
      <c r="AF1313" s="7"/>
      <c r="AG1313" s="7"/>
      <c r="AH1313" s="7"/>
      <c r="AI1313" s="8"/>
      <c r="AJ1313" s="7"/>
      <c r="AK1313" s="7"/>
      <c r="AL1313" s="7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7"/>
      <c r="BB1313" s="4"/>
      <c r="BC1313" s="4"/>
      <c r="BD1313" s="4"/>
      <c r="BE1313" s="7"/>
      <c r="BF1313" s="7"/>
      <c r="BG1313" s="6"/>
      <c r="BH1313" s="4"/>
      <c r="BI1313" s="4"/>
      <c r="BJ1313" s="4"/>
      <c r="BK1313" s="4"/>
      <c r="BL1313" s="6"/>
      <c r="BM1313" s="6"/>
      <c r="BN1313" s="6"/>
      <c r="BO1313" s="6"/>
      <c r="BP1313" s="6"/>
      <c r="BQ1313" s="6"/>
      <c r="BR1313" s="6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7"/>
      <c r="CD1313" s="4"/>
      <c r="CE1313" s="4"/>
      <c r="CF1313" s="7"/>
      <c r="CG1313" s="4"/>
      <c r="CH1313" s="4"/>
      <c r="CI1313" s="4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</row>
    <row r="1314" spans="1:158" x14ac:dyDescent="0.25">
      <c r="A1314" t="s">
        <v>122</v>
      </c>
      <c r="C1314" s="5">
        <v>40590</v>
      </c>
      <c r="D1314" s="4"/>
      <c r="E1314" s="5"/>
      <c r="F1314">
        <v>40</v>
      </c>
      <c r="G1314" t="s">
        <v>77</v>
      </c>
      <c r="H1314" s="6">
        <v>8</v>
      </c>
      <c r="I1314">
        <v>750</v>
      </c>
      <c r="J1314" s="4">
        <f>1000000/H1314/I1314</f>
        <v>166.66666666666666</v>
      </c>
      <c r="K1314" s="4"/>
      <c r="L1314" s="7"/>
      <c r="M1314" s="7"/>
      <c r="N1314" s="7"/>
      <c r="O1314" s="7"/>
      <c r="P1314" s="7"/>
      <c r="Q1314" s="7"/>
      <c r="R1314" s="7"/>
      <c r="S1314" s="7"/>
      <c r="T1314" s="7"/>
      <c r="U1314" s="4">
        <v>57.104329468601321</v>
      </c>
      <c r="V1314" s="7"/>
      <c r="W1314" s="7"/>
      <c r="X1314" s="7"/>
      <c r="Y1314" s="7"/>
      <c r="Z1314" s="7"/>
      <c r="AA1314" s="7"/>
      <c r="AB1314" s="4">
        <v>80.333777098839562</v>
      </c>
      <c r="AC1314" s="7">
        <v>1.0922557665543102</v>
      </c>
      <c r="AD1314" s="7"/>
      <c r="AE1314" s="7"/>
      <c r="AF1314" s="7"/>
      <c r="AG1314" s="7"/>
      <c r="AH1314" s="7"/>
      <c r="AI1314" s="8">
        <f>AC1314/AB1314</f>
        <v>1.3596469704274469E-2</v>
      </c>
      <c r="AJ1314" s="7"/>
      <c r="AK1314" s="7"/>
      <c r="AL1314" s="7"/>
      <c r="AM1314" s="4">
        <v>3.9542726544076872</v>
      </c>
      <c r="AN1314" s="4"/>
      <c r="AO1314" s="4"/>
      <c r="AP1314" s="4"/>
      <c r="AQ1314" s="4">
        <v>0</v>
      </c>
      <c r="AR1314" s="4"/>
      <c r="AS1314" s="4"/>
      <c r="AT1314" s="4"/>
      <c r="AU1314" s="4"/>
      <c r="AV1314" s="4"/>
      <c r="AW1314" s="4"/>
      <c r="AX1314" s="4">
        <v>0</v>
      </c>
      <c r="AY1314" s="4">
        <v>0</v>
      </c>
      <c r="AZ1314" s="4"/>
      <c r="BA1314" s="7"/>
      <c r="BB1314" s="4"/>
      <c r="BC1314" s="4">
        <f>U1314+AB1314+AZ1314</f>
        <v>137.43810656744088</v>
      </c>
      <c r="BD1314" s="4"/>
      <c r="BE1314" s="7">
        <f>AZ1314/BC1314</f>
        <v>0</v>
      </c>
      <c r="BF1314" s="7"/>
      <c r="BG1314" s="6"/>
      <c r="BH1314" s="4"/>
      <c r="BI1314" s="4"/>
      <c r="BJ1314" s="4"/>
      <c r="BK1314" s="4"/>
      <c r="BL1314" s="6"/>
      <c r="BM1314" s="6"/>
      <c r="BN1314" s="6"/>
      <c r="BO1314" s="6"/>
      <c r="BP1314" s="7">
        <f>U1314/BC1314</f>
        <v>0.415491241074252</v>
      </c>
      <c r="BQ1314" s="7">
        <f>AB1314/BC1314</f>
        <v>0.58450875892574794</v>
      </c>
      <c r="BR1314" s="7">
        <f>AZ1314/BC1314</f>
        <v>0</v>
      </c>
      <c r="BS1314" s="4">
        <v>100.4705246330979</v>
      </c>
      <c r="BT1314" s="4">
        <v>100.4705246330979</v>
      </c>
      <c r="BU1314" s="4">
        <v>0</v>
      </c>
      <c r="BV1314" s="4">
        <v>0</v>
      </c>
      <c r="BW1314" s="4"/>
      <c r="BX1314" s="4"/>
      <c r="BY1314" s="4"/>
      <c r="BZ1314" s="4"/>
      <c r="CA1314" s="4">
        <v>0</v>
      </c>
      <c r="CB1314" s="4"/>
      <c r="CC1314" s="7"/>
      <c r="CD1314" s="4"/>
      <c r="CE1314" s="4"/>
      <c r="CF1314" s="7"/>
      <c r="CG1314" s="4"/>
      <c r="CH1314" s="4"/>
      <c r="CI1314" s="4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</row>
    <row r="1315" spans="1:158" x14ac:dyDescent="0.25">
      <c r="A1315" t="s">
        <v>122</v>
      </c>
      <c r="C1315" s="5">
        <v>40604</v>
      </c>
      <c r="D1315" s="4">
        <v>5</v>
      </c>
      <c r="E1315" t="s">
        <v>164</v>
      </c>
      <c r="F1315">
        <v>54</v>
      </c>
      <c r="G1315" t="s">
        <v>77</v>
      </c>
      <c r="H1315" s="6">
        <v>8</v>
      </c>
      <c r="I1315">
        <v>750</v>
      </c>
      <c r="J1315" s="4">
        <f>1000000/H1315/I1315</f>
        <v>166.66666666666666</v>
      </c>
      <c r="K1315" s="4"/>
      <c r="L1315" s="7"/>
      <c r="M1315" s="7"/>
      <c r="N1315" s="7"/>
      <c r="O1315" s="7"/>
      <c r="P1315" s="7"/>
      <c r="Q1315" s="7"/>
      <c r="R1315" s="7"/>
      <c r="S1315" s="7"/>
      <c r="T1315" s="7"/>
      <c r="U1315" s="4">
        <v>147.20658479025582</v>
      </c>
      <c r="V1315" s="7"/>
      <c r="W1315" s="7"/>
      <c r="X1315" s="7"/>
      <c r="Y1315" s="7"/>
      <c r="Z1315" s="7"/>
      <c r="AA1315" s="7"/>
      <c r="AB1315" s="4">
        <v>127.69538963366745</v>
      </c>
      <c r="AC1315" s="7">
        <v>2.3696106970064559</v>
      </c>
      <c r="AD1315" s="7"/>
      <c r="AE1315" s="7"/>
      <c r="AF1315" s="7"/>
      <c r="AG1315" s="7"/>
      <c r="AH1315" s="7"/>
      <c r="AI1315" s="8">
        <f>AC1315/AB1315</f>
        <v>1.8556744325730127E-2</v>
      </c>
      <c r="AJ1315" s="7"/>
      <c r="AK1315" s="7"/>
      <c r="AL1315" s="7"/>
      <c r="AM1315" s="4">
        <v>25.47453882358348</v>
      </c>
      <c r="AN1315" s="4"/>
      <c r="AO1315" s="4"/>
      <c r="AP1315" s="4"/>
      <c r="AQ1315" s="4">
        <v>0.37409000452280383</v>
      </c>
      <c r="AR1315" s="4"/>
      <c r="AS1315" s="4"/>
      <c r="AT1315" s="4"/>
      <c r="AU1315" s="4"/>
      <c r="AV1315" s="4"/>
      <c r="AW1315" s="4"/>
      <c r="AX1315" s="4">
        <v>0</v>
      </c>
      <c r="AY1315" s="4">
        <v>0</v>
      </c>
      <c r="AZ1315" s="4"/>
      <c r="BA1315" s="7"/>
      <c r="BB1315" s="4"/>
      <c r="BC1315" s="4">
        <f>U1315+AB1315+AZ1315</f>
        <v>274.90197442392326</v>
      </c>
      <c r="BD1315" s="4"/>
      <c r="BE1315" s="7">
        <f>AZ1315/BC1315</f>
        <v>0</v>
      </c>
      <c r="BF1315" s="7"/>
      <c r="BG1315" s="6"/>
      <c r="BH1315" s="4"/>
      <c r="BI1315" s="4"/>
      <c r="BJ1315" s="4"/>
      <c r="BK1315" s="4"/>
      <c r="BL1315" s="6"/>
      <c r="BM1315" s="6"/>
      <c r="BN1315" s="6"/>
      <c r="BO1315" s="6"/>
      <c r="BP1315" s="7">
        <f>U1315/BC1315</f>
        <v>0.53548755005757143</v>
      </c>
      <c r="BQ1315" s="7">
        <f>AB1315/BC1315</f>
        <v>0.46451244994242863</v>
      </c>
      <c r="BR1315" s="7">
        <f>AZ1315/BC1315</f>
        <v>0</v>
      </c>
      <c r="BS1315" s="4">
        <v>263.35037818844467</v>
      </c>
      <c r="BT1315" s="4">
        <v>262.28380573408668</v>
      </c>
      <c r="BU1315" s="4">
        <v>1.0665724543579558</v>
      </c>
      <c r="BV1315" s="4">
        <v>0</v>
      </c>
      <c r="BW1315" s="4"/>
      <c r="BX1315" s="4"/>
      <c r="BY1315" s="4"/>
      <c r="BZ1315" s="4"/>
      <c r="CA1315" s="4">
        <v>0</v>
      </c>
      <c r="CB1315" s="4"/>
      <c r="CC1315" s="7"/>
      <c r="CD1315" s="4"/>
      <c r="CE1315" s="4"/>
      <c r="CF1315" s="7"/>
      <c r="CG1315" s="4"/>
      <c r="CH1315" s="4"/>
      <c r="CI1315" s="4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</row>
    <row r="1316" spans="1:158" x14ac:dyDescent="0.25">
      <c r="A1316" t="s">
        <v>122</v>
      </c>
      <c r="C1316" s="5">
        <v>40610</v>
      </c>
      <c r="D1316" s="4"/>
      <c r="E1316" s="5"/>
      <c r="F1316">
        <v>60</v>
      </c>
      <c r="G1316" t="s">
        <v>77</v>
      </c>
      <c r="H1316" s="6">
        <v>8</v>
      </c>
      <c r="I1316">
        <v>750</v>
      </c>
      <c r="J1316" s="4">
        <f>1000000/H1316/I1316</f>
        <v>166.66666666666666</v>
      </c>
      <c r="K1316" s="4"/>
      <c r="L1316" s="7"/>
      <c r="M1316" s="6">
        <v>16.3</v>
      </c>
      <c r="N1316" s="6"/>
      <c r="O1316" s="6"/>
      <c r="P1316" s="7"/>
      <c r="Q1316" s="7"/>
      <c r="R1316" s="7"/>
      <c r="S1316" s="7"/>
      <c r="T1316" s="7"/>
      <c r="V1316" s="7"/>
      <c r="W1316" s="7"/>
      <c r="X1316" s="7"/>
      <c r="Y1316" s="7"/>
      <c r="Z1316" s="7"/>
      <c r="AA1316" s="7"/>
      <c r="AB1316" s="4"/>
      <c r="AC1316" s="7"/>
      <c r="AD1316" s="7"/>
      <c r="AE1316" s="7"/>
      <c r="AF1316" s="7"/>
      <c r="AG1316" s="7"/>
      <c r="AH1316" s="7"/>
      <c r="AI1316" s="8"/>
      <c r="AJ1316" s="7"/>
      <c r="AK1316" s="7"/>
      <c r="AL1316" s="7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7"/>
      <c r="BB1316" s="4"/>
      <c r="BC1316" s="4"/>
      <c r="BD1316" s="4"/>
      <c r="BE1316" s="7"/>
      <c r="BF1316" s="7"/>
      <c r="BG1316" s="6"/>
      <c r="BH1316" s="4"/>
      <c r="BI1316" s="4"/>
      <c r="BJ1316" s="4"/>
      <c r="BK1316" s="4"/>
      <c r="BL1316" s="6"/>
      <c r="BM1316" s="6"/>
      <c r="BN1316" s="6"/>
      <c r="BO1316" s="6"/>
      <c r="BP1316" s="6"/>
      <c r="BQ1316" s="6"/>
      <c r="BR1316" s="6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7"/>
      <c r="CD1316" s="4"/>
      <c r="CE1316" s="4"/>
      <c r="CF1316" s="7"/>
      <c r="CG1316" s="4"/>
      <c r="CH1316" s="4"/>
      <c r="CI1316" s="4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</row>
    <row r="1317" spans="1:158" x14ac:dyDescent="0.25">
      <c r="A1317" t="s">
        <v>122</v>
      </c>
      <c r="C1317" s="5">
        <v>40617</v>
      </c>
      <c r="D1317" s="4"/>
      <c r="E1317" s="5"/>
      <c r="F1317">
        <v>67</v>
      </c>
      <c r="G1317" t="s">
        <v>77</v>
      </c>
      <c r="H1317" s="6">
        <v>8</v>
      </c>
      <c r="I1317">
        <v>750</v>
      </c>
      <c r="J1317" s="4">
        <f>1000000/H1317/I1317</f>
        <v>166.66666666666666</v>
      </c>
      <c r="K1317" s="4"/>
      <c r="L1317" s="7"/>
      <c r="M1317" s="7"/>
      <c r="N1317" s="7"/>
      <c r="O1317" s="7"/>
      <c r="P1317" s="7"/>
      <c r="Q1317" s="7"/>
      <c r="R1317" s="7"/>
      <c r="S1317" s="7"/>
      <c r="T1317" s="7"/>
      <c r="U1317" s="4">
        <v>339.0857008464717</v>
      </c>
      <c r="V1317" s="7"/>
      <c r="W1317" s="7"/>
      <c r="X1317" s="7"/>
      <c r="Y1317" s="7"/>
      <c r="Z1317" s="7"/>
      <c r="AA1317" s="7"/>
      <c r="AB1317" s="4">
        <v>275.92323807998815</v>
      </c>
      <c r="AC1317" s="7">
        <v>3.2384596999530935</v>
      </c>
      <c r="AD1317" s="7"/>
      <c r="AE1317" s="7"/>
      <c r="AF1317" s="7"/>
      <c r="AG1317" s="7"/>
      <c r="AH1317" s="7"/>
      <c r="AI1317" s="8">
        <f>AC1317/AB1317</f>
        <v>1.1736813914217284E-2</v>
      </c>
      <c r="AJ1317" s="7"/>
      <c r="AK1317" s="7"/>
      <c r="AL1317" s="7"/>
      <c r="AM1317" s="4">
        <v>49.367384523520734</v>
      </c>
      <c r="AN1317" s="4"/>
      <c r="AO1317" s="4"/>
      <c r="AP1317" s="4"/>
      <c r="AQ1317" s="4">
        <v>114.84677012698856</v>
      </c>
      <c r="AR1317" s="4"/>
      <c r="AS1317" s="4"/>
      <c r="AT1317" s="4"/>
      <c r="AU1317" s="4"/>
      <c r="AV1317" s="4"/>
      <c r="AW1317" s="4"/>
      <c r="AX1317" s="4">
        <v>0</v>
      </c>
      <c r="AY1317" s="4">
        <v>0</v>
      </c>
      <c r="AZ1317" s="4"/>
      <c r="BA1317" s="7"/>
      <c r="BB1317" s="4"/>
      <c r="BC1317" s="4">
        <f>U1317+AB1317+AZ1317</f>
        <v>615.0089389264599</v>
      </c>
      <c r="BD1317" s="4"/>
      <c r="BE1317" s="7">
        <f>AZ1317/BC1317</f>
        <v>0</v>
      </c>
      <c r="BF1317" s="7"/>
      <c r="BG1317" s="6"/>
      <c r="BH1317" s="4"/>
      <c r="BI1317" s="4"/>
      <c r="BJ1317" s="4"/>
      <c r="BK1317" s="4"/>
      <c r="BL1317" s="6"/>
      <c r="BM1317" s="6"/>
      <c r="BN1317" s="6"/>
      <c r="BO1317" s="6"/>
      <c r="BP1317" s="7">
        <f>U1317/BC1317</f>
        <v>0.55135084936874079</v>
      </c>
      <c r="BQ1317" s="7">
        <f>AB1317/BC1317</f>
        <v>0.4486491506312591</v>
      </c>
      <c r="BR1317" s="7">
        <f>AZ1317/BC1317</f>
        <v>0</v>
      </c>
      <c r="BS1317" s="4">
        <v>324.30163363925089</v>
      </c>
      <c r="BT1317" s="4">
        <v>207.4612460338335</v>
      </c>
      <c r="BU1317" s="4">
        <v>116.84038760541738</v>
      </c>
      <c r="BV1317" s="4">
        <v>0</v>
      </c>
      <c r="BW1317" s="4"/>
      <c r="BX1317" s="4"/>
      <c r="BY1317" s="4"/>
      <c r="BZ1317" s="4"/>
      <c r="CA1317" s="4">
        <v>0</v>
      </c>
      <c r="CB1317" s="4"/>
      <c r="CC1317" s="7"/>
      <c r="CD1317" s="4"/>
      <c r="CE1317" s="4"/>
      <c r="CF1317" s="7"/>
      <c r="CG1317" s="4"/>
      <c r="CH1317" s="4"/>
      <c r="CI1317" s="4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</row>
    <row r="1318" spans="1:158" x14ac:dyDescent="0.25">
      <c r="A1318" t="s">
        <v>122</v>
      </c>
      <c r="C1318" s="5">
        <v>40623</v>
      </c>
      <c r="D1318" s="4"/>
      <c r="E1318" s="5"/>
      <c r="F1318">
        <v>73</v>
      </c>
      <c r="G1318" t="s">
        <v>77</v>
      </c>
      <c r="H1318" s="6">
        <v>8</v>
      </c>
      <c r="I1318">
        <v>750</v>
      </c>
      <c r="J1318" s="4">
        <f>1000000/H1318/I1318</f>
        <v>166.66666666666666</v>
      </c>
      <c r="K1318" s="4"/>
      <c r="L1318" s="7"/>
      <c r="M1318" s="6">
        <v>18.850000000000001</v>
      </c>
      <c r="N1318" s="6"/>
      <c r="O1318" s="6"/>
      <c r="P1318" s="7"/>
      <c r="Q1318" s="7"/>
      <c r="R1318" s="7"/>
      <c r="S1318" s="7"/>
      <c r="T1318" s="7"/>
      <c r="V1318" s="7"/>
      <c r="W1318" s="7"/>
      <c r="X1318" s="7"/>
      <c r="Y1318" s="7"/>
      <c r="Z1318" s="7"/>
      <c r="AA1318" s="7"/>
      <c r="AB1318" s="4"/>
      <c r="AC1318" s="7"/>
      <c r="AD1318" s="7"/>
      <c r="AE1318" s="7"/>
      <c r="AF1318" s="7"/>
      <c r="AG1318" s="7"/>
      <c r="AH1318" s="7"/>
      <c r="AI1318" s="8"/>
      <c r="AJ1318" s="7"/>
      <c r="AK1318" s="7"/>
      <c r="AL1318" s="7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7"/>
      <c r="BB1318" s="4"/>
      <c r="BC1318" s="4"/>
      <c r="BD1318" s="4"/>
      <c r="BE1318" s="7"/>
      <c r="BF1318" s="7"/>
      <c r="BG1318" s="6"/>
      <c r="BH1318" s="4"/>
      <c r="BI1318" s="4"/>
      <c r="BJ1318" s="4"/>
      <c r="BK1318" s="4"/>
      <c r="BL1318" s="6"/>
      <c r="BM1318" s="6"/>
      <c r="BN1318" s="6"/>
      <c r="BO1318" s="6"/>
      <c r="BP1318" s="6"/>
      <c r="BQ1318" s="6"/>
      <c r="BR1318" s="6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7"/>
      <c r="CD1318" s="4"/>
      <c r="CE1318" s="4"/>
      <c r="CF1318" s="7"/>
      <c r="CG1318" s="4"/>
      <c r="CH1318" s="4"/>
      <c r="CI1318" s="4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</row>
    <row r="1319" spans="1:158" x14ac:dyDescent="0.25">
      <c r="A1319" t="s">
        <v>122</v>
      </c>
      <c r="C1319" s="5">
        <v>40638</v>
      </c>
      <c r="D1319" s="4">
        <v>6</v>
      </c>
      <c r="E1319" s="5" t="s">
        <v>183</v>
      </c>
      <c r="F1319">
        <v>88</v>
      </c>
      <c r="G1319" t="s">
        <v>77</v>
      </c>
      <c r="H1319" s="6">
        <v>8</v>
      </c>
      <c r="I1319">
        <v>750</v>
      </c>
      <c r="J1319" s="4">
        <f>1000000/H1319/I1319</f>
        <v>166.66666666666666</v>
      </c>
      <c r="K1319" s="4"/>
      <c r="L1319" s="7"/>
      <c r="M1319" s="7"/>
      <c r="N1319" s="7"/>
      <c r="O1319" s="7"/>
      <c r="P1319" s="7"/>
      <c r="Q1319" s="7"/>
      <c r="R1319" s="7"/>
      <c r="S1319" s="7"/>
      <c r="T1319" s="7"/>
      <c r="U1319" s="4">
        <v>330.26981497732436</v>
      </c>
      <c r="V1319" s="7"/>
      <c r="W1319" s="7"/>
      <c r="X1319" s="7"/>
      <c r="Y1319" s="7"/>
      <c r="Z1319" s="7"/>
      <c r="AA1319" s="7"/>
      <c r="AB1319" s="4">
        <v>217.39531239221168</v>
      </c>
      <c r="AC1319" s="7">
        <v>3.4867244096325472</v>
      </c>
      <c r="AD1319" s="7"/>
      <c r="AE1319" s="7"/>
      <c r="AF1319" s="7"/>
      <c r="AG1319" s="7"/>
      <c r="AH1319" s="7"/>
      <c r="AI1319" s="8">
        <f>AC1319/AB1319</f>
        <v>1.6038636579900154E-2</v>
      </c>
      <c r="AJ1319" s="7"/>
      <c r="AK1319" s="7"/>
      <c r="AL1319" s="7"/>
      <c r="AM1319" s="4">
        <v>2.6522942912673502</v>
      </c>
      <c r="AN1319" s="4"/>
      <c r="AO1319" s="4"/>
      <c r="AP1319" s="4"/>
      <c r="AQ1319" s="4">
        <v>324.79178103006973</v>
      </c>
      <c r="AR1319" s="4"/>
      <c r="AS1319" s="4"/>
      <c r="AT1319" s="4"/>
      <c r="AU1319" s="4"/>
      <c r="AV1319" s="4"/>
      <c r="AW1319" s="4"/>
      <c r="AX1319" s="4">
        <v>0</v>
      </c>
      <c r="AY1319" s="4">
        <v>0</v>
      </c>
      <c r="AZ1319" s="4"/>
      <c r="BA1319" s="7"/>
      <c r="BB1319" s="4"/>
      <c r="BC1319" s="4">
        <f>U1319+AB1319+AZ1319</f>
        <v>547.66512736953609</v>
      </c>
      <c r="BD1319" s="4"/>
      <c r="BE1319" s="7">
        <f>AZ1319/BC1319</f>
        <v>0</v>
      </c>
      <c r="BF1319" s="7"/>
      <c r="BG1319" s="6"/>
      <c r="BH1319" s="4"/>
      <c r="BI1319" s="4"/>
      <c r="BJ1319" s="4"/>
      <c r="BK1319" s="4"/>
      <c r="BL1319" s="6"/>
      <c r="BM1319" s="6"/>
      <c r="BN1319" s="6"/>
      <c r="BO1319" s="6"/>
      <c r="BP1319" s="7">
        <f>U1319/BC1319</f>
        <v>0.60305065718466933</v>
      </c>
      <c r="BQ1319" s="7">
        <f>AB1319/BC1319</f>
        <v>0.39694934281533062</v>
      </c>
      <c r="BR1319" s="7">
        <f>AZ1319/BC1319</f>
        <v>0</v>
      </c>
      <c r="BS1319" s="4">
        <v>139.56235325587483</v>
      </c>
      <c r="BT1319" s="4">
        <v>15.203626474191996</v>
      </c>
      <c r="BU1319" s="4">
        <v>124.35872678168283</v>
      </c>
      <c r="BV1319" s="4">
        <v>0</v>
      </c>
      <c r="BW1319" s="4"/>
      <c r="BX1319" s="4"/>
      <c r="BY1319" s="4"/>
      <c r="BZ1319" s="4"/>
      <c r="CA1319" s="4">
        <v>0</v>
      </c>
      <c r="CB1319" s="4"/>
      <c r="CC1319" s="7"/>
      <c r="CD1319" s="4"/>
      <c r="CE1319" s="4"/>
      <c r="CF1319" s="7"/>
      <c r="CG1319" s="4"/>
      <c r="CH1319" s="4"/>
      <c r="CI1319" s="4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</row>
    <row r="1320" spans="1:158" x14ac:dyDescent="0.25">
      <c r="A1320" t="s">
        <v>122</v>
      </c>
      <c r="C1320" s="5">
        <v>40641</v>
      </c>
      <c r="D1320" s="4"/>
      <c r="E1320" s="5"/>
      <c r="F1320">
        <v>91</v>
      </c>
      <c r="G1320" t="s">
        <v>77</v>
      </c>
      <c r="H1320" s="6">
        <v>8</v>
      </c>
      <c r="I1320">
        <v>750</v>
      </c>
      <c r="J1320" s="4">
        <f>1000000/H1320/I1320</f>
        <v>166.66666666666666</v>
      </c>
      <c r="K1320" s="4"/>
      <c r="L1320" s="7"/>
      <c r="M1320" s="6">
        <v>19.899999999999999</v>
      </c>
      <c r="N1320" s="6"/>
      <c r="O1320" s="6"/>
      <c r="P1320" s="7"/>
      <c r="Q1320" s="7"/>
      <c r="R1320" s="7"/>
      <c r="S1320" s="7"/>
      <c r="T1320" s="7"/>
      <c r="V1320" s="7"/>
      <c r="W1320" s="7"/>
      <c r="X1320" s="7"/>
      <c r="Y1320" s="7"/>
      <c r="Z1320" s="7"/>
      <c r="AA1320" s="7"/>
      <c r="AB1320" s="4"/>
      <c r="AC1320" s="7"/>
      <c r="AD1320" s="7"/>
      <c r="AE1320" s="7"/>
      <c r="AF1320" s="7"/>
      <c r="AG1320" s="7"/>
      <c r="AH1320" s="7"/>
      <c r="AI1320" s="8"/>
      <c r="AJ1320" s="7"/>
      <c r="AK1320" s="7"/>
      <c r="AL1320" s="7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7"/>
      <c r="BB1320" s="4"/>
      <c r="BC1320" s="4"/>
      <c r="BD1320" s="4"/>
      <c r="BE1320" s="7"/>
      <c r="BF1320" s="7"/>
      <c r="BG1320" s="6"/>
      <c r="BH1320" s="4"/>
      <c r="BI1320" s="4"/>
      <c r="BJ1320" s="4"/>
      <c r="BK1320" s="4"/>
      <c r="BL1320" s="6"/>
      <c r="BM1320" s="6"/>
      <c r="BN1320" s="6"/>
      <c r="BO1320" s="6"/>
      <c r="BP1320" s="6"/>
      <c r="BQ1320" s="6"/>
      <c r="BR1320" s="6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7"/>
      <c r="CD1320" s="4"/>
      <c r="CE1320" s="4"/>
      <c r="CF1320" s="7"/>
      <c r="CG1320" s="4"/>
      <c r="CH1320" s="4"/>
      <c r="CI1320" s="4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</row>
    <row r="1321" spans="1:158" x14ac:dyDescent="0.25">
      <c r="A1321" t="s">
        <v>122</v>
      </c>
      <c r="C1321" s="5">
        <v>40660</v>
      </c>
      <c r="D1321" s="4">
        <v>7</v>
      </c>
      <c r="E1321" t="s">
        <v>166</v>
      </c>
      <c r="F1321">
        <v>110</v>
      </c>
      <c r="G1321" t="s">
        <v>77</v>
      </c>
      <c r="H1321" s="6">
        <v>8</v>
      </c>
      <c r="I1321">
        <v>750</v>
      </c>
      <c r="J1321" s="4">
        <f>1000000/H1321/I1321</f>
        <v>166.66666666666666</v>
      </c>
      <c r="K1321" s="4"/>
      <c r="L1321" s="7"/>
      <c r="M1321" s="7"/>
      <c r="N1321" s="7"/>
      <c r="O1321" s="7"/>
      <c r="P1321" s="7"/>
      <c r="Q1321" s="7"/>
      <c r="R1321" s="7"/>
      <c r="S1321" s="7"/>
      <c r="T1321" s="7"/>
      <c r="V1321" s="7"/>
      <c r="W1321" s="7"/>
      <c r="X1321" s="7"/>
      <c r="Y1321" s="7"/>
      <c r="Z1321" s="7"/>
      <c r="AA1321" s="7"/>
      <c r="AB1321" s="4"/>
      <c r="AC1321" s="7"/>
      <c r="AD1321" s="7"/>
      <c r="AE1321" s="7"/>
      <c r="AF1321" s="7"/>
      <c r="AG1321" s="7"/>
      <c r="AH1321" s="7"/>
      <c r="AI1321" s="8"/>
      <c r="AJ1321" s="7"/>
      <c r="AK1321" s="7"/>
      <c r="AL1321" s="7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7"/>
      <c r="BB1321" s="4"/>
      <c r="BC1321" s="4"/>
      <c r="BD1321" s="4"/>
      <c r="BE1321" s="7"/>
      <c r="BF1321" s="7"/>
      <c r="BG1321" s="6"/>
      <c r="BH1321" s="4"/>
      <c r="BI1321" s="4"/>
      <c r="BJ1321" s="4"/>
      <c r="BK1321" s="4"/>
      <c r="BL1321" s="6"/>
      <c r="BM1321" s="6"/>
      <c r="BN1321" s="6"/>
      <c r="BO1321" s="6"/>
      <c r="BP1321" s="6"/>
      <c r="BQ1321" s="6"/>
      <c r="BR1321" s="6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7"/>
      <c r="CD1321" s="4"/>
      <c r="CE1321" s="4"/>
      <c r="CF1321" s="7"/>
      <c r="CG1321" s="4"/>
      <c r="CH1321" s="4"/>
      <c r="CI1321" s="4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</row>
    <row r="1322" spans="1:158" x14ac:dyDescent="0.25">
      <c r="A1322" t="s">
        <v>122</v>
      </c>
      <c r="C1322" s="5">
        <v>40661</v>
      </c>
      <c r="D1322" s="4"/>
      <c r="E1322" s="5"/>
      <c r="F1322">
        <v>111</v>
      </c>
      <c r="G1322" t="s">
        <v>77</v>
      </c>
      <c r="H1322" s="6">
        <v>8</v>
      </c>
      <c r="I1322">
        <v>750</v>
      </c>
      <c r="J1322" s="4">
        <f>1000000/H1322/I1322</f>
        <v>166.66666666666666</v>
      </c>
      <c r="K1322" s="4"/>
      <c r="L1322" s="7"/>
      <c r="M1322" s="7"/>
      <c r="N1322" s="7"/>
      <c r="O1322" s="7"/>
      <c r="P1322" s="7"/>
      <c r="Q1322" s="7"/>
      <c r="R1322" s="7"/>
      <c r="S1322" s="7"/>
      <c r="T1322" s="7"/>
      <c r="U1322" s="4">
        <v>350.76153915445042</v>
      </c>
      <c r="V1322" s="7"/>
      <c r="W1322" s="7"/>
      <c r="X1322" s="7"/>
      <c r="Y1322" s="7"/>
      <c r="Z1322" s="7"/>
      <c r="AA1322" s="7"/>
      <c r="AB1322" s="4">
        <v>193.72911962366845</v>
      </c>
      <c r="AC1322" s="7">
        <v>2.8905625066081502</v>
      </c>
      <c r="AD1322" s="7"/>
      <c r="AE1322" s="7"/>
      <c r="AF1322" s="7"/>
      <c r="AG1322" s="7"/>
      <c r="AH1322" s="7"/>
      <c r="AI1322" s="8">
        <f>AC1322/AB1322</f>
        <v>1.4920640284864031E-2</v>
      </c>
      <c r="AJ1322" s="7"/>
      <c r="AK1322" s="7"/>
      <c r="AL1322" s="7"/>
      <c r="AM1322" s="4">
        <v>0</v>
      </c>
      <c r="AN1322" s="4"/>
      <c r="AO1322" s="4"/>
      <c r="AP1322" s="4"/>
      <c r="AQ1322" s="4">
        <v>500.39564723189221</v>
      </c>
      <c r="AR1322" s="4"/>
      <c r="AS1322" s="4"/>
      <c r="AT1322" s="4"/>
      <c r="AU1322" s="4"/>
      <c r="AV1322" s="4"/>
      <c r="AW1322" s="4"/>
      <c r="AX1322" s="4">
        <v>5.3134532032329416</v>
      </c>
      <c r="AY1322" s="4">
        <v>44.640053056406117</v>
      </c>
      <c r="AZ1322" s="4"/>
      <c r="BA1322" s="7"/>
      <c r="BB1322" s="4"/>
      <c r="BC1322" s="4">
        <f>U1322+AB1322+AZ1322</f>
        <v>544.49065877811881</v>
      </c>
      <c r="BD1322" s="4"/>
      <c r="BE1322" s="7">
        <f>AZ1322/BC1322</f>
        <v>0</v>
      </c>
      <c r="BF1322" s="7"/>
      <c r="BG1322" s="6"/>
      <c r="BH1322" s="4"/>
      <c r="BI1322" s="4"/>
      <c r="BJ1322" s="4"/>
      <c r="BK1322" s="4"/>
      <c r="BL1322" s="6"/>
      <c r="BM1322" s="6"/>
      <c r="BN1322" s="6"/>
      <c r="BO1322" s="6"/>
      <c r="BP1322" s="7">
        <f>U1322/BC1322</f>
        <v>0.64420120620909782</v>
      </c>
      <c r="BQ1322" s="7">
        <f>AB1322/BC1322</f>
        <v>0.35579879379090229</v>
      </c>
      <c r="BR1322" s="7">
        <f>AZ1322/BC1322</f>
        <v>0</v>
      </c>
      <c r="BS1322" s="4">
        <v>147.66820525710105</v>
      </c>
      <c r="BT1322" s="4">
        <v>0</v>
      </c>
      <c r="BU1322" s="4">
        <v>136.69316690565529</v>
      </c>
      <c r="BV1322" s="4">
        <v>9.905911612685232</v>
      </c>
      <c r="BW1322" s="4"/>
      <c r="BX1322" s="4"/>
      <c r="BY1322" s="4"/>
      <c r="BZ1322" s="4"/>
      <c r="CA1322" s="4">
        <v>1.0691267387605301</v>
      </c>
      <c r="CB1322" s="4"/>
      <c r="CC1322" s="7"/>
      <c r="CD1322" s="4"/>
      <c r="CE1322" s="4"/>
      <c r="CF1322" s="7"/>
      <c r="CG1322" s="4"/>
      <c r="CH1322" s="4"/>
      <c r="CI1322" s="4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</row>
    <row r="1323" spans="1:158" x14ac:dyDescent="0.25">
      <c r="A1323" t="s">
        <v>122</v>
      </c>
      <c r="C1323" s="5">
        <v>40673</v>
      </c>
      <c r="D1323" s="4"/>
      <c r="E1323" s="5"/>
      <c r="F1323">
        <v>123</v>
      </c>
      <c r="G1323" t="s">
        <v>77</v>
      </c>
      <c r="H1323" s="6">
        <v>8</v>
      </c>
      <c r="I1323">
        <v>750</v>
      </c>
      <c r="J1323" s="4">
        <f>1000000/H1323/I1323</f>
        <v>166.66666666666666</v>
      </c>
      <c r="K1323" s="4"/>
      <c r="L1323" s="7"/>
      <c r="M1323" s="7"/>
      <c r="N1323" s="7"/>
      <c r="O1323" s="7"/>
      <c r="P1323" s="7"/>
      <c r="Q1323" s="7"/>
      <c r="R1323" s="7"/>
      <c r="S1323" s="7"/>
      <c r="T1323" s="7"/>
      <c r="V1323" s="7"/>
      <c r="W1323" s="7"/>
      <c r="X1323" s="7"/>
      <c r="Y1323" s="7"/>
      <c r="Z1323" s="7"/>
      <c r="AA1323" s="7"/>
      <c r="AB1323" s="4"/>
      <c r="AC1323" s="7"/>
      <c r="AD1323" s="7"/>
      <c r="AE1323" s="7"/>
      <c r="AF1323" s="7"/>
      <c r="AG1323" s="7"/>
      <c r="AH1323" s="7"/>
      <c r="AI1323" s="8"/>
      <c r="AJ1323" s="7"/>
      <c r="AK1323" s="7"/>
      <c r="AL1323" s="7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7"/>
      <c r="BB1323" s="4"/>
      <c r="BC1323" s="4"/>
      <c r="BD1323" s="4"/>
      <c r="BE1323" s="7"/>
      <c r="BF1323" s="7"/>
      <c r="BG1323" s="6"/>
      <c r="BH1323" s="4"/>
      <c r="BI1323" s="4"/>
      <c r="BJ1323" s="4"/>
      <c r="BK1323" s="4"/>
      <c r="BL1323" s="6"/>
      <c r="BM1323" s="6"/>
      <c r="BN1323" s="6"/>
      <c r="BO1323" s="6"/>
      <c r="BP1323" s="6"/>
      <c r="BQ1323" s="6"/>
      <c r="BR1323" s="6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>
        <v>15.257531584062194</v>
      </c>
      <c r="CC1323" s="7">
        <v>4.6751592356687901</v>
      </c>
      <c r="CD1323" s="4"/>
      <c r="CE1323" s="4"/>
      <c r="CF1323" s="7"/>
      <c r="CG1323" s="4"/>
      <c r="CH1323" s="4"/>
      <c r="CI1323" s="4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</row>
    <row r="1324" spans="1:158" x14ac:dyDescent="0.25">
      <c r="A1324" t="s">
        <v>122</v>
      </c>
      <c r="C1324" s="5">
        <v>40679</v>
      </c>
      <c r="D1324" s="4"/>
      <c r="E1324" s="5"/>
      <c r="F1324">
        <v>129</v>
      </c>
      <c r="G1324" t="s">
        <v>77</v>
      </c>
      <c r="H1324" s="6">
        <v>8</v>
      </c>
      <c r="I1324">
        <v>750</v>
      </c>
      <c r="J1324" s="4">
        <f>1000000/H1324/I1324</f>
        <v>166.66666666666666</v>
      </c>
      <c r="K1324" s="4"/>
      <c r="L1324" s="7"/>
      <c r="M1324" s="7"/>
      <c r="N1324" s="7"/>
      <c r="O1324" s="7"/>
      <c r="P1324" s="7"/>
      <c r="Q1324" s="7"/>
      <c r="R1324" s="7"/>
      <c r="S1324" s="7"/>
      <c r="T1324" s="7"/>
      <c r="U1324" s="4"/>
      <c r="V1324" s="7"/>
      <c r="W1324" s="7"/>
      <c r="X1324" s="7"/>
      <c r="Y1324" s="7"/>
      <c r="Z1324" s="7"/>
      <c r="AA1324" s="7"/>
      <c r="AB1324" s="4"/>
      <c r="AC1324" s="7"/>
      <c r="AD1324" s="7"/>
      <c r="AE1324" s="7"/>
      <c r="AF1324" s="7"/>
      <c r="AG1324" s="7"/>
      <c r="AH1324" s="7"/>
      <c r="AI1324" s="8"/>
      <c r="AJ1324" s="7"/>
      <c r="AK1324" s="7"/>
      <c r="AL1324" s="7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7"/>
      <c r="BB1324" s="4"/>
      <c r="BC1324" s="4"/>
      <c r="BD1324" s="4"/>
      <c r="BE1324" s="7"/>
      <c r="BF1324" s="7"/>
      <c r="BG1324" s="6"/>
      <c r="BH1324" s="4"/>
      <c r="BI1324" s="4"/>
      <c r="BJ1324" s="4"/>
      <c r="BK1324" s="4"/>
      <c r="BL1324" s="6"/>
      <c r="BM1324" s="6"/>
      <c r="BN1324" s="6"/>
      <c r="BO1324" s="6"/>
      <c r="BP1324" s="6"/>
      <c r="BQ1324" s="6"/>
      <c r="BR1324" s="6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>
        <v>37.414965986394556</v>
      </c>
      <c r="CC1324" s="7">
        <v>4.442982456140351</v>
      </c>
      <c r="CD1324" s="4"/>
      <c r="CE1324" s="4"/>
      <c r="CF1324" s="7"/>
      <c r="CG1324" s="4"/>
      <c r="CH1324" s="4"/>
      <c r="CI1324" s="4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</row>
    <row r="1325" spans="1:158" x14ac:dyDescent="0.25">
      <c r="A1325" t="s">
        <v>122</v>
      </c>
      <c r="C1325" s="5">
        <v>40683</v>
      </c>
      <c r="D1325" s="4"/>
      <c r="E1325" s="5"/>
      <c r="F1325">
        <v>133</v>
      </c>
      <c r="G1325" t="s">
        <v>77</v>
      </c>
      <c r="H1325" s="6">
        <v>8</v>
      </c>
      <c r="I1325">
        <v>750</v>
      </c>
      <c r="J1325" s="4">
        <f>1000000/H1325/I1325</f>
        <v>166.66666666666666</v>
      </c>
      <c r="K1325" s="4"/>
      <c r="L1325" s="7"/>
      <c r="M1325" s="7"/>
      <c r="N1325" s="7"/>
      <c r="O1325" s="7"/>
      <c r="P1325" s="7"/>
      <c r="Q1325" s="7"/>
      <c r="R1325" s="7"/>
      <c r="S1325" s="7"/>
      <c r="T1325" s="7"/>
      <c r="U1325" s="4">
        <v>359.70565045815363</v>
      </c>
      <c r="V1325" s="7"/>
      <c r="W1325" s="7"/>
      <c r="X1325" s="7"/>
      <c r="Y1325" s="7"/>
      <c r="Z1325" s="7"/>
      <c r="AA1325" s="7"/>
      <c r="AB1325" s="4">
        <v>155.60744235443951</v>
      </c>
      <c r="AC1325" s="7">
        <v>1.9982303752500863</v>
      </c>
      <c r="AD1325" s="7"/>
      <c r="AE1325" s="7"/>
      <c r="AF1325" s="7"/>
      <c r="AG1325" s="7"/>
      <c r="AH1325" s="7"/>
      <c r="AI1325" s="8">
        <f>AC1325/AB1325</f>
        <v>1.2841483318635603E-2</v>
      </c>
      <c r="AJ1325" s="7"/>
      <c r="AK1325" s="7"/>
      <c r="AL1325" s="7"/>
      <c r="AM1325" s="4">
        <v>0</v>
      </c>
      <c r="AN1325" s="4"/>
      <c r="AO1325" s="4"/>
      <c r="AP1325" s="4"/>
      <c r="AQ1325" s="4">
        <v>293.19050815845452</v>
      </c>
      <c r="AR1325" s="4"/>
      <c r="AS1325" s="4"/>
      <c r="AT1325" s="4"/>
      <c r="AU1325" s="4"/>
      <c r="AV1325" s="4"/>
      <c r="AW1325" s="4"/>
      <c r="AX1325" s="4">
        <v>41.995910451136055</v>
      </c>
      <c r="AY1325" s="4">
        <v>347.43289399962612</v>
      </c>
      <c r="AZ1325" s="4"/>
      <c r="BA1325" s="7"/>
      <c r="BB1325" s="4"/>
      <c r="BC1325" s="4">
        <f>U1325+AB1325+AZ1325</f>
        <v>515.31309281259314</v>
      </c>
      <c r="BD1325" s="4"/>
      <c r="BE1325" s="7">
        <f>AZ1325/BC1325</f>
        <v>0</v>
      </c>
      <c r="BF1325" s="7"/>
      <c r="BG1325" s="6"/>
      <c r="BH1325" s="4"/>
      <c r="BI1325" s="4"/>
      <c r="BJ1325" s="4"/>
      <c r="BK1325" s="4"/>
      <c r="BL1325" s="6"/>
      <c r="BM1325" s="6"/>
      <c r="BN1325" s="6"/>
      <c r="BO1325" s="6"/>
      <c r="BP1325" s="7">
        <f>U1325/BC1325</f>
        <v>0.69803320636561017</v>
      </c>
      <c r="BQ1325" s="7">
        <f>AB1325/BC1325</f>
        <v>0.30196679363438989</v>
      </c>
      <c r="BR1325" s="7">
        <f>AZ1325/BC1325</f>
        <v>0</v>
      </c>
      <c r="BS1325" s="4">
        <v>122.92034113302475</v>
      </c>
      <c r="BT1325" s="4">
        <v>0</v>
      </c>
      <c r="BU1325" s="4">
        <v>52.260652103461602</v>
      </c>
      <c r="BV1325" s="4">
        <v>59.574984075322298</v>
      </c>
      <c r="BW1325" s="4"/>
      <c r="BX1325" s="4"/>
      <c r="BY1325" s="4"/>
      <c r="BZ1325" s="4"/>
      <c r="CA1325" s="4">
        <v>11.084704954240848</v>
      </c>
      <c r="CB1325" s="4"/>
      <c r="CC1325" s="7"/>
      <c r="CD1325" s="4"/>
      <c r="CE1325" s="4"/>
      <c r="CF1325" s="7"/>
      <c r="CG1325" s="4"/>
      <c r="CH1325" s="4"/>
      <c r="CI1325" s="4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</row>
    <row r="1326" spans="1:158" x14ac:dyDescent="0.25">
      <c r="A1326" t="s">
        <v>122</v>
      </c>
      <c r="C1326" s="5">
        <v>40686</v>
      </c>
      <c r="D1326" s="4">
        <v>8</v>
      </c>
      <c r="E1326" s="5" t="s">
        <v>165</v>
      </c>
      <c r="F1326">
        <v>136</v>
      </c>
      <c r="G1326" t="s">
        <v>77</v>
      </c>
      <c r="H1326" s="6">
        <v>8</v>
      </c>
      <c r="I1326">
        <v>750</v>
      </c>
      <c r="J1326" s="4">
        <f>1000000/H1326/I1326</f>
        <v>166.66666666666666</v>
      </c>
      <c r="K1326" s="4"/>
      <c r="L1326" s="7"/>
      <c r="M1326" s="7"/>
      <c r="N1326" s="7"/>
      <c r="O1326" s="7"/>
      <c r="P1326" s="7"/>
      <c r="Q1326" s="7"/>
      <c r="R1326" s="7"/>
      <c r="S1326" s="7"/>
      <c r="T1326" s="7"/>
      <c r="U1326" s="4"/>
      <c r="V1326" s="7"/>
      <c r="W1326" s="7"/>
      <c r="X1326" s="7"/>
      <c r="Y1326" s="7"/>
      <c r="Z1326" s="7"/>
      <c r="AA1326" s="7"/>
      <c r="AB1326" s="4"/>
      <c r="AC1326" s="7"/>
      <c r="AD1326" s="7"/>
      <c r="AE1326" s="7"/>
      <c r="AF1326" s="7"/>
      <c r="AG1326" s="7"/>
      <c r="AH1326" s="7"/>
      <c r="AI1326" s="8"/>
      <c r="AJ1326" s="7"/>
      <c r="AK1326" s="7"/>
      <c r="AL1326" s="7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7"/>
      <c r="BB1326" s="4"/>
      <c r="BC1326" s="4"/>
      <c r="BD1326" s="4"/>
      <c r="BE1326" s="7"/>
      <c r="BF1326" s="7"/>
      <c r="BG1326" s="6"/>
      <c r="BH1326" s="4"/>
      <c r="BI1326" s="4"/>
      <c r="BJ1326" s="4"/>
      <c r="BK1326" s="4"/>
      <c r="BL1326" s="6"/>
      <c r="BM1326" s="6"/>
      <c r="BN1326" s="6"/>
      <c r="BO1326" s="6"/>
      <c r="BP1326" s="6"/>
      <c r="BQ1326" s="6"/>
      <c r="BR1326" s="6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>
        <v>58.40621963070943</v>
      </c>
      <c r="CC1326" s="7">
        <v>5.3703703703703702</v>
      </c>
      <c r="CD1326" s="4"/>
      <c r="CE1326" s="4"/>
      <c r="CF1326" s="7"/>
      <c r="CG1326" s="4"/>
      <c r="CH1326" s="4"/>
      <c r="CI1326" s="4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</row>
    <row r="1327" spans="1:158" x14ac:dyDescent="0.25">
      <c r="A1327" t="s">
        <v>122</v>
      </c>
      <c r="C1327" s="5">
        <v>40693</v>
      </c>
      <c r="D1327" s="4"/>
      <c r="E1327" s="5"/>
      <c r="F1327">
        <v>143</v>
      </c>
      <c r="G1327" t="s">
        <v>77</v>
      </c>
      <c r="H1327" s="6">
        <v>8</v>
      </c>
      <c r="I1327">
        <v>750</v>
      </c>
      <c r="J1327" s="4">
        <f>1000000/H1327/I1327</f>
        <v>166.66666666666666</v>
      </c>
      <c r="K1327" s="4"/>
      <c r="L1327" s="7"/>
      <c r="M1327" s="7"/>
      <c r="N1327" s="7"/>
      <c r="O1327" s="7"/>
      <c r="P1327" s="7"/>
      <c r="Q1327" s="7"/>
      <c r="R1327" s="7"/>
      <c r="S1327" s="7"/>
      <c r="T1327" s="7"/>
      <c r="U1327" s="4"/>
      <c r="V1327" s="7"/>
      <c r="W1327" s="7"/>
      <c r="X1327" s="7"/>
      <c r="Y1327" s="7"/>
      <c r="Z1327" s="7"/>
      <c r="AA1327" s="7"/>
      <c r="AB1327" s="4"/>
      <c r="AC1327" s="7"/>
      <c r="AD1327" s="7"/>
      <c r="AE1327" s="7"/>
      <c r="AF1327" s="7"/>
      <c r="AG1327" s="7"/>
      <c r="AH1327" s="7"/>
      <c r="AI1327" s="8"/>
      <c r="AJ1327" s="7"/>
      <c r="AK1327" s="7"/>
      <c r="AL1327" s="7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7"/>
      <c r="BB1327" s="4"/>
      <c r="BC1327" s="4"/>
      <c r="BD1327" s="4"/>
      <c r="BE1327" s="7"/>
      <c r="BF1327" s="7"/>
      <c r="BG1327" s="6"/>
      <c r="BH1327" s="4"/>
      <c r="BI1327" s="4"/>
      <c r="BJ1327" s="4"/>
      <c r="BK1327" s="4"/>
      <c r="BL1327" s="6"/>
      <c r="BM1327" s="6"/>
      <c r="BN1327" s="6"/>
      <c r="BO1327" s="6"/>
      <c r="BP1327" s="6"/>
      <c r="BQ1327" s="6"/>
      <c r="BR1327" s="6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>
        <v>75.218658892128289</v>
      </c>
      <c r="CC1327" s="7">
        <v>5.2745664739884397</v>
      </c>
      <c r="CD1327" s="4"/>
      <c r="CE1327" s="4"/>
      <c r="CF1327" s="7"/>
      <c r="CG1327" s="4"/>
      <c r="CH1327" s="4"/>
      <c r="CI1327" s="4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</row>
    <row r="1328" spans="1:158" x14ac:dyDescent="0.25">
      <c r="A1328" t="s">
        <v>122</v>
      </c>
      <c r="C1328" s="5">
        <v>40700</v>
      </c>
      <c r="D1328" s="4"/>
      <c r="E1328" s="5"/>
      <c r="F1328">
        <v>150</v>
      </c>
      <c r="G1328" t="s">
        <v>77</v>
      </c>
      <c r="H1328" s="6">
        <v>8</v>
      </c>
      <c r="I1328">
        <v>750</v>
      </c>
      <c r="J1328" s="4">
        <f>1000000/H1328/I1328</f>
        <v>166.66666666666666</v>
      </c>
      <c r="K1328" s="4"/>
      <c r="L1328" s="7"/>
      <c r="M1328" s="7"/>
      <c r="N1328" s="7"/>
      <c r="O1328" s="7"/>
      <c r="P1328" s="7"/>
      <c r="Q1328" s="7"/>
      <c r="R1328" s="7"/>
      <c r="S1328" s="7"/>
      <c r="T1328" s="7"/>
      <c r="U1328" s="4"/>
      <c r="V1328" s="7"/>
      <c r="W1328" s="7"/>
      <c r="X1328" s="7"/>
      <c r="Y1328" s="7"/>
      <c r="Z1328" s="7"/>
      <c r="AA1328" s="7"/>
      <c r="AB1328" s="4"/>
      <c r="AC1328" s="7"/>
      <c r="AD1328" s="7"/>
      <c r="AE1328" s="7"/>
      <c r="AF1328" s="7"/>
      <c r="AG1328" s="7"/>
      <c r="AH1328" s="7"/>
      <c r="AI1328" s="8"/>
      <c r="AJ1328" s="7"/>
      <c r="AK1328" s="7"/>
      <c r="AL1328" s="7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7"/>
      <c r="BB1328" s="4"/>
      <c r="BC1328" s="4"/>
      <c r="BD1328" s="4"/>
      <c r="BE1328" s="7"/>
      <c r="BF1328" s="7"/>
      <c r="BG1328" s="6"/>
      <c r="BH1328" s="4"/>
      <c r="BI1328" s="4"/>
      <c r="BJ1328" s="4"/>
      <c r="BK1328" s="4"/>
      <c r="BL1328" s="6"/>
      <c r="BM1328" s="6"/>
      <c r="BN1328" s="6"/>
      <c r="BO1328" s="6"/>
      <c r="BP1328" s="6"/>
      <c r="BQ1328" s="6"/>
      <c r="BR1328" s="6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>
        <v>88.532555879494666</v>
      </c>
      <c r="CC1328" s="7">
        <v>4.6350364963503647</v>
      </c>
      <c r="CD1328" s="4"/>
      <c r="CE1328" s="4"/>
      <c r="CF1328" s="7"/>
      <c r="CG1328" s="4"/>
      <c r="CH1328" s="4"/>
      <c r="CI1328" s="4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</row>
    <row r="1329" spans="1:158" x14ac:dyDescent="0.25">
      <c r="A1329" t="s">
        <v>122</v>
      </c>
      <c r="C1329" s="5">
        <v>40704</v>
      </c>
      <c r="D1329" s="4">
        <v>9</v>
      </c>
      <c r="E1329" s="5" t="s">
        <v>70</v>
      </c>
      <c r="F1329">
        <v>154</v>
      </c>
      <c r="G1329" t="s">
        <v>77</v>
      </c>
      <c r="H1329" s="6">
        <v>8</v>
      </c>
      <c r="I1329">
        <v>750</v>
      </c>
      <c r="J1329" s="4">
        <f>1000000/H1329/I1329</f>
        <v>166.66666666666666</v>
      </c>
      <c r="K1329" s="4"/>
      <c r="L1329" s="7"/>
      <c r="M1329" s="7"/>
      <c r="N1329" s="7"/>
      <c r="O1329" s="7"/>
      <c r="P1329" s="7"/>
      <c r="Q1329" s="7"/>
      <c r="R1329" s="7"/>
      <c r="S1329" s="7"/>
      <c r="T1329" s="7"/>
      <c r="U1329" s="4"/>
      <c r="V1329" s="7"/>
      <c r="W1329" s="7"/>
      <c r="X1329" s="7"/>
      <c r="Y1329" s="7"/>
      <c r="Z1329" s="7"/>
      <c r="AA1329" s="7"/>
      <c r="AB1329" s="4"/>
      <c r="AC1329" s="7"/>
      <c r="AD1329" s="7"/>
      <c r="AE1329" s="7"/>
      <c r="AF1329" s="7"/>
      <c r="AG1329" s="7"/>
      <c r="AH1329" s="7"/>
      <c r="AI1329" s="8"/>
      <c r="AJ1329" s="7"/>
      <c r="AK1329" s="7"/>
      <c r="AL1329" s="7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>
        <v>531.20894166666665</v>
      </c>
      <c r="AZ1329" s="4"/>
      <c r="BA1329" s="7"/>
      <c r="BB1329" s="4"/>
      <c r="BC1329" s="4"/>
      <c r="BD1329" s="4"/>
      <c r="BE1329" s="7"/>
      <c r="BF1329" s="4">
        <f>BH1329*(1/(BG1329/100))</f>
        <v>531.20894166666665</v>
      </c>
      <c r="BG1329" s="6">
        <v>36.520000000000003</v>
      </c>
      <c r="BH1329" s="4">
        <v>193.99750549666666</v>
      </c>
      <c r="BI1329" s="4">
        <f>BF1329-BH1329</f>
        <v>337.21143616999996</v>
      </c>
      <c r="BJ1329" s="4"/>
      <c r="BK1329" s="4"/>
      <c r="BL1329" s="6">
        <v>8.546145616593245</v>
      </c>
      <c r="BM1329" s="6"/>
      <c r="BN1329" s="6"/>
      <c r="BO1329" s="6"/>
      <c r="BP1329" s="6"/>
      <c r="BQ1329" s="6"/>
      <c r="BR1329" s="6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7"/>
      <c r="CD1329" s="4"/>
      <c r="CE1329" s="4"/>
      <c r="CF1329" s="7"/>
      <c r="CG1329" s="4"/>
      <c r="CH1329" s="4"/>
      <c r="CI1329" s="4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</row>
    <row r="1330" spans="1:158" x14ac:dyDescent="0.25">
      <c r="A1330" t="s">
        <v>122</v>
      </c>
      <c r="C1330" s="5">
        <v>40708</v>
      </c>
      <c r="D1330" s="4"/>
      <c r="E1330" s="5"/>
      <c r="F1330">
        <v>158</v>
      </c>
      <c r="G1330" t="s">
        <v>77</v>
      </c>
      <c r="H1330" s="6">
        <v>8</v>
      </c>
      <c r="I1330">
        <v>750</v>
      </c>
      <c r="J1330" s="4">
        <f>1000000/H1330/I1330</f>
        <v>166.66666666666666</v>
      </c>
      <c r="K1330" s="4"/>
      <c r="L1330" s="7"/>
      <c r="M1330" s="7"/>
      <c r="N1330" s="7"/>
      <c r="O1330" s="7"/>
      <c r="P1330" s="7"/>
      <c r="Q1330" s="7"/>
      <c r="R1330" s="7"/>
      <c r="S1330" s="7"/>
      <c r="T1330" s="7"/>
      <c r="U1330" s="4"/>
      <c r="V1330" s="7"/>
      <c r="W1330" s="7"/>
      <c r="X1330" s="7"/>
      <c r="Y1330" s="7"/>
      <c r="Z1330" s="7"/>
      <c r="AA1330" s="7"/>
      <c r="AB1330" s="4"/>
      <c r="AC1330" s="7"/>
      <c r="AD1330" s="7"/>
      <c r="AE1330" s="7"/>
      <c r="AF1330" s="7"/>
      <c r="AG1330" s="7"/>
      <c r="AH1330" s="7"/>
      <c r="AI1330" s="8"/>
      <c r="AJ1330" s="7"/>
      <c r="AK1330" s="7"/>
      <c r="AL1330" s="7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7"/>
      <c r="BB1330" s="4"/>
      <c r="BC1330" s="4"/>
      <c r="BD1330" s="4"/>
      <c r="BE1330" s="7"/>
      <c r="BF1330" s="7"/>
      <c r="BG1330" s="6"/>
      <c r="BH1330" s="4"/>
      <c r="BI1330" s="4"/>
      <c r="BJ1330" s="4"/>
      <c r="BK1330" s="4"/>
      <c r="BL1330" s="6"/>
      <c r="BM1330" s="6"/>
      <c r="BN1330" s="6"/>
      <c r="BO1330" s="6"/>
      <c r="BP1330" s="6"/>
      <c r="BQ1330" s="6"/>
      <c r="BR1330" s="6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>
        <v>100</v>
      </c>
      <c r="CC1330" s="7">
        <v>4.4491525423728815</v>
      </c>
      <c r="CD1330" s="4"/>
      <c r="CE1330" s="4"/>
      <c r="CF1330" s="7"/>
      <c r="CG1330" s="4"/>
      <c r="CH1330" s="4"/>
      <c r="CI1330" s="4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</row>
    <row r="1331" spans="1:158" x14ac:dyDescent="0.25">
      <c r="A1331" t="s">
        <v>108</v>
      </c>
      <c r="C1331" s="5">
        <v>40550</v>
      </c>
      <c r="D1331" s="4">
        <v>1</v>
      </c>
      <c r="E1331" s="5" t="s">
        <v>167</v>
      </c>
      <c r="F1331">
        <v>0</v>
      </c>
      <c r="G1331" t="s">
        <v>78</v>
      </c>
      <c r="H1331" s="6">
        <v>8</v>
      </c>
      <c r="I1331">
        <v>750</v>
      </c>
      <c r="J1331" s="4">
        <f>1000000/H1331/I1331</f>
        <v>166.66666666666666</v>
      </c>
      <c r="K1331" s="4"/>
      <c r="L1331" s="7"/>
      <c r="M1331" s="7"/>
      <c r="N1331" s="7"/>
      <c r="O1331" s="7"/>
      <c r="P1331" s="7"/>
      <c r="Q1331" s="7"/>
      <c r="R1331" s="7"/>
      <c r="S1331" s="7"/>
      <c r="T1331" s="7"/>
      <c r="U1331" s="4"/>
      <c r="V1331" s="7"/>
      <c r="W1331" s="7"/>
      <c r="X1331" s="7"/>
      <c r="Y1331" s="7"/>
      <c r="Z1331" s="7"/>
      <c r="AA1331" s="7"/>
      <c r="AB1331" s="4"/>
      <c r="AC1331" s="7"/>
      <c r="AD1331" s="7"/>
      <c r="AE1331" s="7"/>
      <c r="AF1331" s="7"/>
      <c r="AG1331" s="7"/>
      <c r="AH1331" s="7"/>
      <c r="AI1331" s="8"/>
      <c r="AJ1331" s="7"/>
      <c r="AK1331" s="7"/>
      <c r="AL1331" s="7"/>
      <c r="AM1331" s="4">
        <v>0</v>
      </c>
      <c r="AN1331" s="4"/>
      <c r="AO1331" s="4"/>
      <c r="AP1331" s="4"/>
      <c r="AQ1331" s="4">
        <v>0</v>
      </c>
      <c r="AR1331" s="4"/>
      <c r="AS1331" s="4"/>
      <c r="AT1331" s="4"/>
      <c r="AU1331" s="4"/>
      <c r="AV1331" s="4"/>
      <c r="AW1331" s="4"/>
      <c r="AX1331" s="4">
        <v>0</v>
      </c>
      <c r="AY1331" s="4">
        <v>0</v>
      </c>
      <c r="AZ1331" s="4"/>
      <c r="BA1331" s="7"/>
      <c r="BB1331" s="4"/>
      <c r="BC1331" s="4"/>
      <c r="BD1331" s="4"/>
      <c r="BE1331" s="7"/>
      <c r="BF1331" s="7"/>
      <c r="BG1331" s="6"/>
      <c r="BH1331" s="4"/>
      <c r="BI1331" s="4"/>
      <c r="BJ1331" s="4"/>
      <c r="BK1331" s="4"/>
      <c r="BL1331" s="6"/>
      <c r="BM1331" s="6"/>
      <c r="BN1331" s="6"/>
      <c r="BO1331" s="6"/>
      <c r="BP1331" s="6"/>
      <c r="BQ1331" s="6"/>
      <c r="BR1331" s="6"/>
      <c r="BS1331" s="4">
        <v>0</v>
      </c>
      <c r="BT1331" s="4">
        <v>0</v>
      </c>
      <c r="BU1331" s="4">
        <v>0</v>
      </c>
      <c r="BV1331" s="4">
        <v>0</v>
      </c>
      <c r="BW1331" s="4"/>
      <c r="BX1331" s="4"/>
      <c r="BY1331" s="4"/>
      <c r="BZ1331" s="4"/>
      <c r="CA1331" s="4">
        <v>0</v>
      </c>
      <c r="CB1331" s="4"/>
      <c r="CC1331" s="7"/>
      <c r="CD1331" s="4"/>
      <c r="CE1331" s="4"/>
      <c r="CF1331" s="7"/>
      <c r="CG1331" s="4"/>
      <c r="CH1331" s="4"/>
      <c r="CI1331" s="4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</row>
    <row r="1332" spans="1:158" x14ac:dyDescent="0.25">
      <c r="A1332" t="s">
        <v>108</v>
      </c>
      <c r="C1332" s="5">
        <v>40574</v>
      </c>
      <c r="D1332" s="4"/>
      <c r="E1332" s="5"/>
      <c r="F1332">
        <v>24</v>
      </c>
      <c r="G1332" t="s">
        <v>78</v>
      </c>
      <c r="H1332" s="6">
        <v>8</v>
      </c>
      <c r="I1332">
        <v>750</v>
      </c>
      <c r="J1332" s="4">
        <f>1000000/H1332/I1332</f>
        <v>166.66666666666666</v>
      </c>
      <c r="K1332" s="4"/>
      <c r="L1332" s="7"/>
      <c r="M1332" s="6">
        <v>6.05</v>
      </c>
      <c r="N1332" s="6"/>
      <c r="O1332" s="6"/>
      <c r="P1332" s="7"/>
      <c r="Q1332" s="7"/>
      <c r="R1332" s="7"/>
      <c r="S1332" s="7"/>
      <c r="T1332" s="7"/>
      <c r="U1332" s="4"/>
      <c r="V1332" s="7"/>
      <c r="W1332" s="7"/>
      <c r="X1332" s="7"/>
      <c r="Y1332" s="7"/>
      <c r="Z1332" s="7"/>
      <c r="AA1332" s="7"/>
      <c r="AB1332" s="4"/>
      <c r="AC1332" s="7"/>
      <c r="AD1332" s="7"/>
      <c r="AE1332" s="7"/>
      <c r="AF1332" s="7"/>
      <c r="AG1332" s="7"/>
      <c r="AH1332" s="7"/>
      <c r="AI1332" s="8"/>
      <c r="AJ1332" s="7"/>
      <c r="AK1332" s="7"/>
      <c r="AL1332" s="7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7"/>
      <c r="BB1332" s="4"/>
      <c r="BC1332" s="4"/>
      <c r="BD1332" s="4"/>
      <c r="BE1332" s="7"/>
      <c r="BF1332" s="7"/>
      <c r="BG1332" s="6"/>
      <c r="BH1332" s="4"/>
      <c r="BI1332" s="4"/>
      <c r="BJ1332" s="4"/>
      <c r="BK1332" s="4"/>
      <c r="BL1332" s="6"/>
      <c r="BM1332" s="6"/>
      <c r="BN1332" s="6"/>
      <c r="BO1332" s="6"/>
      <c r="BP1332" s="6"/>
      <c r="BQ1332" s="6"/>
      <c r="BR1332" s="6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7"/>
      <c r="CD1332" s="4"/>
      <c r="CE1332" s="4"/>
      <c r="CF1332" s="7"/>
      <c r="CG1332" s="4"/>
      <c r="CH1332" s="4"/>
      <c r="CI1332" s="4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</row>
    <row r="1333" spans="1:158" x14ac:dyDescent="0.25">
      <c r="A1333" t="s">
        <v>108</v>
      </c>
      <c r="C1333" s="5">
        <v>40577</v>
      </c>
      <c r="D1333" s="4">
        <v>4</v>
      </c>
      <c r="E1333" t="s">
        <v>168</v>
      </c>
      <c r="F1333">
        <v>27</v>
      </c>
      <c r="G1333" t="s">
        <v>78</v>
      </c>
      <c r="H1333" s="6">
        <v>8</v>
      </c>
      <c r="I1333">
        <v>750</v>
      </c>
      <c r="J1333" s="4">
        <f>1000000/H1333/I1333</f>
        <v>166.66666666666666</v>
      </c>
      <c r="K1333" s="4"/>
      <c r="L1333" s="7"/>
      <c r="M1333" s="7"/>
      <c r="N1333" s="7"/>
      <c r="O1333" s="7"/>
      <c r="P1333" s="7"/>
      <c r="Q1333" s="7"/>
      <c r="R1333" s="7"/>
      <c r="S1333" s="7"/>
      <c r="T1333" s="7"/>
      <c r="U1333" s="4"/>
      <c r="V1333" s="7"/>
      <c r="W1333" s="7"/>
      <c r="X1333" s="7"/>
      <c r="Y1333" s="7"/>
      <c r="Z1333" s="7"/>
      <c r="AA1333" s="7"/>
      <c r="AB1333" s="4"/>
      <c r="AC1333" s="7"/>
      <c r="AD1333" s="7"/>
      <c r="AE1333" s="7"/>
      <c r="AF1333" s="7"/>
      <c r="AG1333" s="7"/>
      <c r="AH1333" s="7"/>
      <c r="AI1333" s="8"/>
      <c r="AJ1333" s="7"/>
      <c r="AK1333" s="7"/>
      <c r="AL1333" s="7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7"/>
      <c r="BB1333" s="4"/>
      <c r="BC1333" s="4"/>
      <c r="BD1333" s="4"/>
      <c r="BE1333" s="7"/>
      <c r="BF1333" s="7"/>
      <c r="BG1333" s="6"/>
      <c r="BH1333" s="4"/>
      <c r="BI1333" s="4"/>
      <c r="BJ1333" s="4"/>
      <c r="BK1333" s="4"/>
      <c r="BL1333" s="6"/>
      <c r="BM1333" s="6"/>
      <c r="BN1333" s="6"/>
      <c r="BO1333" s="6"/>
      <c r="BP1333" s="6"/>
      <c r="BQ1333" s="6"/>
      <c r="BR1333" s="6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7"/>
      <c r="CD1333" s="4"/>
      <c r="CE1333" s="4"/>
      <c r="CF1333" s="7"/>
      <c r="CG1333" s="4"/>
      <c r="CH1333" s="4"/>
      <c r="CI1333" s="4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</row>
    <row r="1334" spans="1:158" x14ac:dyDescent="0.25">
      <c r="A1334" t="s">
        <v>108</v>
      </c>
      <c r="C1334" s="5">
        <v>40585</v>
      </c>
      <c r="D1334" s="4"/>
      <c r="E1334" s="5"/>
      <c r="F1334">
        <v>35</v>
      </c>
      <c r="G1334" t="s">
        <v>78</v>
      </c>
      <c r="H1334" s="6">
        <v>8</v>
      </c>
      <c r="I1334">
        <v>750</v>
      </c>
      <c r="J1334" s="4">
        <f>1000000/H1334/I1334</f>
        <v>166.66666666666666</v>
      </c>
      <c r="K1334" s="4"/>
      <c r="L1334" s="7"/>
      <c r="M1334" s="6">
        <v>10.199999999999999</v>
      </c>
      <c r="N1334" s="6"/>
      <c r="O1334" s="6"/>
      <c r="P1334" s="7"/>
      <c r="Q1334" s="7"/>
      <c r="R1334" s="7"/>
      <c r="S1334" s="7"/>
      <c r="T1334" s="7"/>
      <c r="U1334" s="4"/>
      <c r="V1334" s="7"/>
      <c r="W1334" s="7"/>
      <c r="X1334" s="7"/>
      <c r="Y1334" s="7"/>
      <c r="Z1334" s="7"/>
      <c r="AA1334" s="7"/>
      <c r="AB1334" s="4"/>
      <c r="AC1334" s="7"/>
      <c r="AD1334" s="7"/>
      <c r="AE1334" s="7"/>
      <c r="AF1334" s="7"/>
      <c r="AG1334" s="7"/>
      <c r="AH1334" s="7"/>
      <c r="AI1334" s="8"/>
      <c r="AJ1334" s="7"/>
      <c r="AK1334" s="7"/>
      <c r="AL1334" s="7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7"/>
      <c r="BB1334" s="4"/>
      <c r="BC1334" s="4"/>
      <c r="BD1334" s="4"/>
      <c r="BE1334" s="7"/>
      <c r="BF1334" s="7"/>
      <c r="BG1334" s="6"/>
      <c r="BH1334" s="4"/>
      <c r="BI1334" s="4"/>
      <c r="BJ1334" s="4"/>
      <c r="BK1334" s="4"/>
      <c r="BL1334" s="6"/>
      <c r="BM1334" s="6"/>
      <c r="BN1334" s="6"/>
      <c r="BO1334" s="6"/>
      <c r="BP1334" s="6"/>
      <c r="BQ1334" s="6"/>
      <c r="BR1334" s="6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7"/>
      <c r="CD1334" s="4"/>
      <c r="CE1334" s="4"/>
      <c r="CF1334" s="7"/>
      <c r="CG1334" s="4"/>
      <c r="CH1334" s="4"/>
      <c r="CI1334" s="4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</row>
    <row r="1335" spans="1:158" x14ac:dyDescent="0.25">
      <c r="A1335" t="s">
        <v>108</v>
      </c>
      <c r="C1335" s="5">
        <v>40588</v>
      </c>
      <c r="D1335" s="4"/>
      <c r="E1335" s="5"/>
      <c r="F1335">
        <v>38</v>
      </c>
      <c r="G1335" t="s">
        <v>78</v>
      </c>
      <c r="H1335" s="6">
        <v>8</v>
      </c>
      <c r="I1335">
        <v>750</v>
      </c>
      <c r="J1335" s="4">
        <f>1000000/H1335/I1335</f>
        <v>166.66666666666666</v>
      </c>
      <c r="K1335" s="4"/>
      <c r="L1335" s="7"/>
      <c r="M1335" s="6">
        <v>11.75</v>
      </c>
      <c r="N1335" s="6"/>
      <c r="O1335" s="6"/>
      <c r="P1335" s="7"/>
      <c r="Q1335" s="7"/>
      <c r="R1335" s="7"/>
      <c r="S1335" s="7"/>
      <c r="T1335" s="7"/>
      <c r="U1335" s="4"/>
      <c r="V1335" s="7"/>
      <c r="W1335" s="7"/>
      <c r="X1335" s="7"/>
      <c r="Y1335" s="7"/>
      <c r="Z1335" s="7"/>
      <c r="AA1335" s="7"/>
      <c r="AB1335" s="4"/>
      <c r="AC1335" s="7"/>
      <c r="AD1335" s="7"/>
      <c r="AE1335" s="7"/>
      <c r="AF1335" s="7"/>
      <c r="AG1335" s="7"/>
      <c r="AH1335" s="7"/>
      <c r="AI1335" s="8"/>
      <c r="AJ1335" s="7"/>
      <c r="AK1335" s="7"/>
      <c r="AL1335" s="7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7"/>
      <c r="BB1335" s="4"/>
      <c r="BC1335" s="4"/>
      <c r="BD1335" s="4"/>
      <c r="BE1335" s="7"/>
      <c r="BF1335" s="7"/>
      <c r="BG1335" s="6"/>
      <c r="BH1335" s="4"/>
      <c r="BI1335" s="4"/>
      <c r="BJ1335" s="4"/>
      <c r="BK1335" s="4"/>
      <c r="BL1335" s="6"/>
      <c r="BM1335" s="6"/>
      <c r="BN1335" s="6"/>
      <c r="BO1335" s="6"/>
      <c r="BP1335" s="6"/>
      <c r="BQ1335" s="6"/>
      <c r="BR1335" s="6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7"/>
      <c r="CD1335" s="4"/>
      <c r="CE1335" s="4"/>
      <c r="CF1335" s="7"/>
      <c r="CG1335" s="4"/>
      <c r="CH1335" s="4"/>
      <c r="CI1335" s="4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</row>
    <row r="1336" spans="1:158" x14ac:dyDescent="0.25">
      <c r="A1336" t="s">
        <v>108</v>
      </c>
      <c r="C1336" s="5">
        <v>40590</v>
      </c>
      <c r="D1336" s="4"/>
      <c r="E1336" s="5"/>
      <c r="F1336">
        <v>40</v>
      </c>
      <c r="G1336" t="s">
        <v>78</v>
      </c>
      <c r="H1336" s="6">
        <v>8</v>
      </c>
      <c r="I1336">
        <v>750</v>
      </c>
      <c r="J1336" s="4">
        <f>1000000/H1336/I1336</f>
        <v>166.66666666666666</v>
      </c>
      <c r="K1336" s="4"/>
      <c r="L1336" s="7"/>
      <c r="M1336" s="7"/>
      <c r="N1336" s="7"/>
      <c r="O1336" s="7"/>
      <c r="P1336" s="7"/>
      <c r="Q1336" s="7"/>
      <c r="R1336" s="7"/>
      <c r="S1336" s="7"/>
      <c r="T1336" s="7"/>
      <c r="U1336" s="4">
        <v>62.578175576163652</v>
      </c>
      <c r="V1336" s="7"/>
      <c r="W1336" s="7"/>
      <c r="X1336" s="7"/>
      <c r="Y1336" s="7"/>
      <c r="Z1336" s="7"/>
      <c r="AA1336" s="7"/>
      <c r="AB1336" s="4">
        <v>84.282319091679824</v>
      </c>
      <c r="AC1336" s="7">
        <v>1.1467163978830048</v>
      </c>
      <c r="AD1336" s="7"/>
      <c r="AE1336" s="7"/>
      <c r="AF1336" s="7"/>
      <c r="AG1336" s="7"/>
      <c r="AH1336" s="7"/>
      <c r="AI1336" s="8">
        <f>AC1336/AB1336</f>
        <v>1.3605657868000056E-2</v>
      </c>
      <c r="AJ1336" s="7"/>
      <c r="AK1336" s="7"/>
      <c r="AL1336" s="7"/>
      <c r="AM1336" s="4">
        <v>5.1070076500302637</v>
      </c>
      <c r="AN1336" s="4"/>
      <c r="AO1336" s="4"/>
      <c r="AP1336" s="4"/>
      <c r="AQ1336" s="4">
        <v>0</v>
      </c>
      <c r="AR1336" s="4"/>
      <c r="AS1336" s="4"/>
      <c r="AT1336" s="4"/>
      <c r="AU1336" s="4"/>
      <c r="AV1336" s="4"/>
      <c r="AW1336" s="4"/>
      <c r="AX1336" s="4">
        <v>0</v>
      </c>
      <c r="AY1336" s="4">
        <v>0</v>
      </c>
      <c r="AZ1336" s="4"/>
      <c r="BA1336" s="7"/>
      <c r="BB1336" s="4"/>
      <c r="BC1336" s="4">
        <f>U1336+AB1336+AZ1336</f>
        <v>146.86049466784348</v>
      </c>
      <c r="BD1336" s="4"/>
      <c r="BE1336" s="7">
        <f>AZ1336/BC1336</f>
        <v>0</v>
      </c>
      <c r="BF1336" s="7"/>
      <c r="BG1336" s="6"/>
      <c r="BH1336" s="4"/>
      <c r="BI1336" s="4"/>
      <c r="BJ1336" s="4"/>
      <c r="BK1336" s="4"/>
      <c r="BL1336" s="6"/>
      <c r="BM1336" s="6"/>
      <c r="BN1336" s="6"/>
      <c r="BO1336" s="6"/>
      <c r="BP1336" s="7">
        <f>U1336/BC1336</f>
        <v>0.42610625626515575</v>
      </c>
      <c r="BQ1336" s="7">
        <f>AB1336/BC1336</f>
        <v>0.57389374373484425</v>
      </c>
      <c r="BR1336" s="7">
        <f>AZ1336/BC1336</f>
        <v>0</v>
      </c>
      <c r="BS1336" s="4">
        <v>110.07526465268563</v>
      </c>
      <c r="BT1336" s="4">
        <v>110.07526465268563</v>
      </c>
      <c r="BU1336" s="4">
        <v>0</v>
      </c>
      <c r="BV1336" s="4">
        <v>0</v>
      </c>
      <c r="BW1336" s="4"/>
      <c r="BX1336" s="4"/>
      <c r="BY1336" s="4"/>
      <c r="BZ1336" s="4"/>
      <c r="CA1336" s="4">
        <v>0</v>
      </c>
      <c r="CB1336" s="4"/>
      <c r="CC1336" s="7"/>
      <c r="CD1336" s="4"/>
      <c r="CE1336" s="4"/>
      <c r="CF1336" s="7"/>
      <c r="CG1336" s="4"/>
      <c r="CH1336" s="4"/>
      <c r="CI1336" s="4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</row>
    <row r="1337" spans="1:158" x14ac:dyDescent="0.25">
      <c r="A1337" t="s">
        <v>108</v>
      </c>
      <c r="C1337" s="5">
        <v>40604</v>
      </c>
      <c r="D1337" s="4">
        <v>5</v>
      </c>
      <c r="E1337" t="s">
        <v>164</v>
      </c>
      <c r="F1337">
        <v>54</v>
      </c>
      <c r="G1337" t="s">
        <v>78</v>
      </c>
      <c r="H1337" s="6">
        <v>8</v>
      </c>
      <c r="I1337">
        <v>750</v>
      </c>
      <c r="J1337" s="4">
        <f>1000000/H1337/I1337</f>
        <v>166.66666666666666</v>
      </c>
      <c r="K1337" s="4"/>
      <c r="L1337" s="7"/>
      <c r="M1337" s="7"/>
      <c r="N1337" s="7"/>
      <c r="O1337" s="7"/>
      <c r="P1337" s="7"/>
      <c r="Q1337" s="7"/>
      <c r="R1337" s="7"/>
      <c r="S1337" s="7"/>
      <c r="T1337" s="7"/>
      <c r="U1337" s="4">
        <v>154.68499722865016</v>
      </c>
      <c r="V1337" s="7"/>
      <c r="W1337" s="7"/>
      <c r="X1337" s="7"/>
      <c r="Y1337" s="7"/>
      <c r="Z1337" s="7"/>
      <c r="AA1337" s="7"/>
      <c r="AB1337" s="4">
        <v>139.44546921732061</v>
      </c>
      <c r="AC1337" s="7">
        <v>2.6671957295602544</v>
      </c>
      <c r="AD1337" s="7"/>
      <c r="AE1337" s="7"/>
      <c r="AF1337" s="7"/>
      <c r="AG1337" s="7"/>
      <c r="AH1337" s="7"/>
      <c r="AI1337" s="8">
        <f>AC1337/AB1337</f>
        <v>1.91271594877244E-2</v>
      </c>
      <c r="AJ1337" s="7"/>
      <c r="AK1337" s="7"/>
      <c r="AL1337" s="7"/>
      <c r="AM1337" s="4">
        <v>27.344106467441172</v>
      </c>
      <c r="AN1337" s="4"/>
      <c r="AO1337" s="4"/>
      <c r="AP1337" s="4"/>
      <c r="AQ1337" s="4">
        <v>0.90210189413790531</v>
      </c>
      <c r="AR1337" s="4"/>
      <c r="AS1337" s="4"/>
      <c r="AT1337" s="4"/>
      <c r="AU1337" s="4"/>
      <c r="AV1337" s="4"/>
      <c r="AW1337" s="4"/>
      <c r="AX1337" s="4">
        <v>0</v>
      </c>
      <c r="AY1337" s="4">
        <v>0</v>
      </c>
      <c r="AZ1337" s="4"/>
      <c r="BA1337" s="7"/>
      <c r="BB1337" s="4"/>
      <c r="BC1337" s="4">
        <f>U1337+AB1337+AZ1337</f>
        <v>294.1304664459708</v>
      </c>
      <c r="BD1337" s="4"/>
      <c r="BE1337" s="7">
        <f>AZ1337/BC1337</f>
        <v>0</v>
      </c>
      <c r="BF1337" s="7"/>
      <c r="BG1337" s="6"/>
      <c r="BH1337" s="4"/>
      <c r="BI1337" s="4"/>
      <c r="BJ1337" s="4"/>
      <c r="BK1337" s="4"/>
      <c r="BL1337" s="6"/>
      <c r="BM1337" s="6"/>
      <c r="BN1337" s="6"/>
      <c r="BO1337" s="6"/>
      <c r="BP1337" s="7">
        <f>U1337/BC1337</f>
        <v>0.52590606847952781</v>
      </c>
      <c r="BQ1337" s="7">
        <f>AB1337/BC1337</f>
        <v>0.47409393152047213</v>
      </c>
      <c r="BR1337" s="7">
        <f>AZ1337/BC1337</f>
        <v>0</v>
      </c>
      <c r="BS1337" s="4">
        <v>265.30961841666976</v>
      </c>
      <c r="BT1337" s="4">
        <v>262.5339202808608</v>
      </c>
      <c r="BU1337" s="4">
        <v>2.775698135808939</v>
      </c>
      <c r="BV1337" s="4">
        <v>0</v>
      </c>
      <c r="BW1337" s="4"/>
      <c r="BX1337" s="4"/>
      <c r="BY1337" s="4"/>
      <c r="BZ1337" s="4"/>
      <c r="CA1337" s="4">
        <v>0</v>
      </c>
      <c r="CB1337" s="4"/>
      <c r="CC1337" s="7"/>
      <c r="CD1337" s="4"/>
      <c r="CE1337" s="4"/>
      <c r="CF1337" s="7"/>
      <c r="CG1337" s="4"/>
      <c r="CH1337" s="4"/>
      <c r="CI1337" s="4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</row>
    <row r="1338" spans="1:158" x14ac:dyDescent="0.25">
      <c r="A1338" t="s">
        <v>108</v>
      </c>
      <c r="C1338" s="5">
        <v>40610</v>
      </c>
      <c r="D1338" s="4"/>
      <c r="E1338" s="5"/>
      <c r="F1338">
        <v>60</v>
      </c>
      <c r="G1338" t="s">
        <v>78</v>
      </c>
      <c r="H1338" s="6">
        <v>8</v>
      </c>
      <c r="I1338">
        <v>750</v>
      </c>
      <c r="J1338" s="4">
        <f>1000000/H1338/I1338</f>
        <v>166.66666666666666</v>
      </c>
      <c r="K1338" s="4"/>
      <c r="L1338" s="7"/>
      <c r="M1338" s="6">
        <v>17.5</v>
      </c>
      <c r="N1338" s="6"/>
      <c r="O1338" s="6"/>
      <c r="P1338" s="7"/>
      <c r="Q1338" s="7"/>
      <c r="R1338" s="7"/>
      <c r="S1338" s="7"/>
      <c r="T1338" s="7"/>
      <c r="V1338" s="7"/>
      <c r="W1338" s="7"/>
      <c r="X1338" s="7"/>
      <c r="Y1338" s="7"/>
      <c r="Z1338" s="7"/>
      <c r="AA1338" s="7"/>
      <c r="AB1338" s="4"/>
      <c r="AC1338" s="7"/>
      <c r="AD1338" s="7"/>
      <c r="AE1338" s="7"/>
      <c r="AF1338" s="7"/>
      <c r="AG1338" s="7"/>
      <c r="AH1338" s="7"/>
      <c r="AI1338" s="8"/>
      <c r="AJ1338" s="7"/>
      <c r="AK1338" s="7"/>
      <c r="AL1338" s="7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7"/>
      <c r="BB1338" s="4"/>
      <c r="BC1338" s="4"/>
      <c r="BD1338" s="4"/>
      <c r="BE1338" s="7"/>
      <c r="BF1338" s="7"/>
      <c r="BG1338" s="6"/>
      <c r="BH1338" s="4"/>
      <c r="BI1338" s="4"/>
      <c r="BJ1338" s="4"/>
      <c r="BK1338" s="4"/>
      <c r="BL1338" s="6"/>
      <c r="BM1338" s="6"/>
      <c r="BN1338" s="6"/>
      <c r="BO1338" s="6"/>
      <c r="BP1338" s="6"/>
      <c r="BQ1338" s="6"/>
      <c r="BR1338" s="6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7"/>
      <c r="CD1338" s="4"/>
      <c r="CE1338" s="4"/>
      <c r="CF1338" s="7"/>
      <c r="CG1338" s="4"/>
      <c r="CH1338" s="4"/>
      <c r="CI1338" s="4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</row>
    <row r="1339" spans="1:158" x14ac:dyDescent="0.25">
      <c r="A1339" t="s">
        <v>108</v>
      </c>
      <c r="C1339" s="5">
        <v>40617</v>
      </c>
      <c r="D1339" s="4"/>
      <c r="E1339" s="5"/>
      <c r="F1339">
        <v>67</v>
      </c>
      <c r="G1339" t="s">
        <v>78</v>
      </c>
      <c r="H1339" s="6">
        <v>8</v>
      </c>
      <c r="I1339">
        <v>750</v>
      </c>
      <c r="J1339" s="4">
        <f>1000000/H1339/I1339</f>
        <v>166.66666666666666</v>
      </c>
      <c r="K1339" s="4"/>
      <c r="L1339" s="7"/>
      <c r="M1339" s="7"/>
      <c r="N1339" s="7"/>
      <c r="O1339" s="7"/>
      <c r="P1339" s="7"/>
      <c r="Q1339" s="7"/>
      <c r="R1339" s="7"/>
      <c r="S1339" s="7"/>
      <c r="T1339" s="7"/>
      <c r="U1339" s="4">
        <v>383.78147168886198</v>
      </c>
      <c r="V1339" s="7"/>
      <c r="W1339" s="7"/>
      <c r="X1339" s="7"/>
      <c r="Y1339" s="7"/>
      <c r="Z1339" s="7"/>
      <c r="AA1339" s="7"/>
      <c r="AB1339" s="4">
        <v>313.29614695751457</v>
      </c>
      <c r="AC1339" s="7">
        <v>3.7056597246295802</v>
      </c>
      <c r="AD1339" s="7"/>
      <c r="AE1339" s="7"/>
      <c r="AF1339" s="7"/>
      <c r="AG1339" s="7"/>
      <c r="AH1339" s="7"/>
      <c r="AI1339" s="8">
        <f>AC1339/AB1339</f>
        <v>1.1827977332680369E-2</v>
      </c>
      <c r="AJ1339" s="7"/>
      <c r="AK1339" s="7"/>
      <c r="AL1339" s="7"/>
      <c r="AM1339" s="4">
        <v>56.542353022692751</v>
      </c>
      <c r="AN1339" s="4"/>
      <c r="AO1339" s="4"/>
      <c r="AP1339" s="4"/>
      <c r="AQ1339" s="4">
        <v>82.092765316727309</v>
      </c>
      <c r="AR1339" s="4"/>
      <c r="AS1339" s="4"/>
      <c r="AT1339" s="4"/>
      <c r="AU1339" s="4"/>
      <c r="AV1339" s="4"/>
      <c r="AW1339" s="4"/>
      <c r="AX1339" s="4">
        <v>0</v>
      </c>
      <c r="AY1339" s="4">
        <v>0</v>
      </c>
      <c r="AZ1339" s="4"/>
      <c r="BA1339" s="7"/>
      <c r="BB1339" s="4"/>
      <c r="BC1339" s="4">
        <f>U1339+AB1339+AZ1339</f>
        <v>697.07761864637655</v>
      </c>
      <c r="BD1339" s="4"/>
      <c r="BE1339" s="7">
        <f>AZ1339/BC1339</f>
        <v>0</v>
      </c>
      <c r="BF1339" s="7"/>
      <c r="BG1339" s="6"/>
      <c r="BH1339" s="4"/>
      <c r="BI1339" s="4"/>
      <c r="BJ1339" s="4"/>
      <c r="BK1339" s="4"/>
      <c r="BL1339" s="6"/>
      <c r="BM1339" s="6"/>
      <c r="BN1339" s="6"/>
      <c r="BO1339" s="6"/>
      <c r="BP1339" s="7">
        <f>U1339/BC1339</f>
        <v>0.55055773047786249</v>
      </c>
      <c r="BQ1339" s="7">
        <f>AB1339/BC1339</f>
        <v>0.44944226952213751</v>
      </c>
      <c r="BR1339" s="7">
        <f>AZ1339/BC1339</f>
        <v>0</v>
      </c>
      <c r="BS1339" s="4">
        <v>318.77935119816948</v>
      </c>
      <c r="BT1339" s="4">
        <v>233.50714307571559</v>
      </c>
      <c r="BU1339" s="4">
        <v>85.27220812245389</v>
      </c>
      <c r="BV1339" s="4">
        <v>0</v>
      </c>
      <c r="BW1339" s="4"/>
      <c r="BX1339" s="4"/>
      <c r="BY1339" s="4"/>
      <c r="BZ1339" s="4"/>
      <c r="CA1339" s="4">
        <v>0</v>
      </c>
      <c r="CB1339" s="4"/>
      <c r="CC1339" s="7"/>
      <c r="CD1339" s="4"/>
      <c r="CE1339" s="4"/>
      <c r="CF1339" s="7"/>
      <c r="CG1339" s="4"/>
      <c r="CH1339" s="4"/>
      <c r="CI1339" s="4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</row>
    <row r="1340" spans="1:158" x14ac:dyDescent="0.25">
      <c r="A1340" t="s">
        <v>108</v>
      </c>
      <c r="C1340" s="5">
        <v>40623</v>
      </c>
      <c r="D1340" s="4"/>
      <c r="E1340" s="5"/>
      <c r="F1340">
        <v>73</v>
      </c>
      <c r="G1340" t="s">
        <v>78</v>
      </c>
      <c r="H1340" s="6">
        <v>8</v>
      </c>
      <c r="I1340">
        <v>750</v>
      </c>
      <c r="J1340" s="4">
        <f>1000000/H1340/I1340</f>
        <v>166.66666666666666</v>
      </c>
      <c r="K1340" s="4"/>
      <c r="L1340" s="7"/>
      <c r="M1340" s="6">
        <v>20.75</v>
      </c>
      <c r="N1340" s="6"/>
      <c r="O1340" s="6"/>
      <c r="P1340" s="7"/>
      <c r="Q1340" s="7"/>
      <c r="R1340" s="7"/>
      <c r="S1340" s="7"/>
      <c r="T1340" s="7"/>
      <c r="V1340" s="7"/>
      <c r="W1340" s="7"/>
      <c r="X1340" s="7"/>
      <c r="Y1340" s="7"/>
      <c r="Z1340" s="7"/>
      <c r="AA1340" s="7"/>
      <c r="AB1340" s="4"/>
      <c r="AC1340" s="7"/>
      <c r="AD1340" s="7"/>
      <c r="AE1340" s="7"/>
      <c r="AF1340" s="7"/>
      <c r="AG1340" s="7"/>
      <c r="AH1340" s="7"/>
      <c r="AI1340" s="8"/>
      <c r="AJ1340" s="7"/>
      <c r="AK1340" s="7"/>
      <c r="AL1340" s="7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7"/>
      <c r="BB1340" s="4"/>
      <c r="BC1340" s="4"/>
      <c r="BD1340" s="4"/>
      <c r="BE1340" s="7"/>
      <c r="BF1340" s="7"/>
      <c r="BG1340" s="6"/>
      <c r="BH1340" s="4"/>
      <c r="BI1340" s="4"/>
      <c r="BJ1340" s="4"/>
      <c r="BK1340" s="4"/>
      <c r="BL1340" s="6"/>
      <c r="BM1340" s="6"/>
      <c r="BN1340" s="6"/>
      <c r="BO1340" s="6"/>
      <c r="BP1340" s="6"/>
      <c r="BQ1340" s="6"/>
      <c r="BR1340" s="6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7"/>
      <c r="CD1340" s="4"/>
      <c r="CE1340" s="4"/>
      <c r="CF1340" s="7"/>
      <c r="CG1340" s="4"/>
      <c r="CH1340" s="4"/>
      <c r="CI1340" s="4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</row>
    <row r="1341" spans="1:158" x14ac:dyDescent="0.25">
      <c r="A1341" t="s">
        <v>108</v>
      </c>
      <c r="C1341" s="5">
        <v>40638</v>
      </c>
      <c r="D1341" s="4">
        <v>6</v>
      </c>
      <c r="E1341" s="5" t="s">
        <v>183</v>
      </c>
      <c r="F1341">
        <v>88</v>
      </c>
      <c r="G1341" t="s">
        <v>78</v>
      </c>
      <c r="H1341" s="6">
        <v>8</v>
      </c>
      <c r="I1341">
        <v>750</v>
      </c>
      <c r="J1341" s="4">
        <f>1000000/H1341/I1341</f>
        <v>166.66666666666666</v>
      </c>
      <c r="K1341" s="4"/>
      <c r="L1341" s="7"/>
      <c r="M1341" s="7"/>
      <c r="N1341" s="7"/>
      <c r="O1341" s="7"/>
      <c r="P1341" s="7"/>
      <c r="Q1341" s="7"/>
      <c r="R1341" s="7"/>
      <c r="S1341" s="7"/>
      <c r="T1341" s="7"/>
      <c r="U1341" s="4">
        <v>341.82001875153833</v>
      </c>
      <c r="V1341" s="7"/>
      <c r="W1341" s="7"/>
      <c r="X1341" s="7"/>
      <c r="Y1341" s="7"/>
      <c r="Z1341" s="7"/>
      <c r="AA1341" s="7"/>
      <c r="AB1341" s="4">
        <v>206.35029846803636</v>
      </c>
      <c r="AC1341" s="7">
        <v>3.4885290455563744</v>
      </c>
      <c r="AD1341" s="7"/>
      <c r="AE1341" s="7"/>
      <c r="AF1341" s="7"/>
      <c r="AG1341" s="7"/>
      <c r="AH1341" s="7"/>
      <c r="AI1341" s="8">
        <f>AC1341/AB1341</f>
        <v>1.6905858976001178E-2</v>
      </c>
      <c r="AJ1341" s="7"/>
      <c r="AK1341" s="7"/>
      <c r="AL1341" s="7"/>
      <c r="AM1341" s="4">
        <v>3.3364823417172564</v>
      </c>
      <c r="AN1341" s="4"/>
      <c r="AO1341" s="4"/>
      <c r="AP1341" s="4"/>
      <c r="AQ1341" s="4">
        <v>252.72235237191279</v>
      </c>
      <c r="AR1341" s="4"/>
      <c r="AS1341" s="4"/>
      <c r="AT1341" s="4"/>
      <c r="AU1341" s="4"/>
      <c r="AV1341" s="4"/>
      <c r="AW1341" s="4"/>
      <c r="AX1341" s="4">
        <v>0</v>
      </c>
      <c r="AY1341" s="4">
        <v>0</v>
      </c>
      <c r="AZ1341" s="4"/>
      <c r="BA1341" s="7"/>
      <c r="BB1341" s="4"/>
      <c r="BC1341" s="4">
        <f>U1341+AB1341+AZ1341</f>
        <v>548.17031721957471</v>
      </c>
      <c r="BD1341" s="4"/>
      <c r="BE1341" s="7">
        <f>AZ1341/BC1341</f>
        <v>0</v>
      </c>
      <c r="BF1341" s="7"/>
      <c r="BG1341" s="6"/>
      <c r="BH1341" s="4"/>
      <c r="BI1341" s="4"/>
      <c r="BJ1341" s="4"/>
      <c r="BK1341" s="4"/>
      <c r="BL1341" s="6"/>
      <c r="BM1341" s="6"/>
      <c r="BN1341" s="6"/>
      <c r="BO1341" s="6"/>
      <c r="BP1341" s="7">
        <f>U1341/BC1341</f>
        <v>0.62356535553642378</v>
      </c>
      <c r="BQ1341" s="7">
        <f>AB1341/BC1341</f>
        <v>0.37643464446357616</v>
      </c>
      <c r="BR1341" s="7">
        <f>AZ1341/BC1341</f>
        <v>0</v>
      </c>
      <c r="BS1341" s="4">
        <v>121.97121760805041</v>
      </c>
      <c r="BT1341" s="4">
        <v>22.240611462039887</v>
      </c>
      <c r="BU1341" s="4">
        <v>99.73060614601053</v>
      </c>
      <c r="BV1341" s="4">
        <v>0</v>
      </c>
      <c r="BW1341" s="4"/>
      <c r="BX1341" s="4"/>
      <c r="BY1341" s="4"/>
      <c r="BZ1341" s="4"/>
      <c r="CA1341" s="4">
        <v>0</v>
      </c>
      <c r="CB1341" s="4"/>
      <c r="CC1341" s="7"/>
      <c r="CD1341" s="4"/>
      <c r="CE1341" s="4"/>
      <c r="CF1341" s="7"/>
      <c r="CG1341" s="4"/>
      <c r="CH1341" s="4"/>
      <c r="CI1341" s="4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</row>
    <row r="1342" spans="1:158" x14ac:dyDescent="0.25">
      <c r="A1342" t="s">
        <v>108</v>
      </c>
      <c r="C1342" s="5">
        <v>40641</v>
      </c>
      <c r="D1342" s="4"/>
      <c r="E1342" s="5"/>
      <c r="F1342">
        <v>91</v>
      </c>
      <c r="G1342" t="s">
        <v>78</v>
      </c>
      <c r="H1342" s="6">
        <v>8</v>
      </c>
      <c r="I1342">
        <v>750</v>
      </c>
      <c r="J1342" s="4">
        <f>1000000/H1342/I1342</f>
        <v>166.66666666666666</v>
      </c>
      <c r="K1342" s="4"/>
      <c r="L1342" s="7"/>
      <c r="M1342" s="6">
        <v>21.8</v>
      </c>
      <c r="N1342" s="6"/>
      <c r="O1342" s="6"/>
      <c r="P1342" s="7"/>
      <c r="Q1342" s="7"/>
      <c r="R1342" s="7"/>
      <c r="S1342" s="7"/>
      <c r="T1342" s="7"/>
      <c r="V1342" s="7"/>
      <c r="W1342" s="7"/>
      <c r="X1342" s="7"/>
      <c r="Y1342" s="7"/>
      <c r="Z1342" s="7"/>
      <c r="AA1342" s="7"/>
      <c r="AB1342" s="4"/>
      <c r="AC1342" s="7"/>
      <c r="AD1342" s="7"/>
      <c r="AE1342" s="7"/>
      <c r="AF1342" s="7"/>
      <c r="AG1342" s="7"/>
      <c r="AH1342" s="7"/>
      <c r="AI1342" s="8"/>
      <c r="AJ1342" s="7"/>
      <c r="AK1342" s="7"/>
      <c r="AL1342" s="7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7"/>
      <c r="BB1342" s="4"/>
      <c r="BC1342" s="4"/>
      <c r="BD1342" s="4"/>
      <c r="BE1342" s="7"/>
      <c r="BF1342" s="7"/>
      <c r="BG1342" s="6"/>
      <c r="BH1342" s="4"/>
      <c r="BI1342" s="4"/>
      <c r="BJ1342" s="4"/>
      <c r="BK1342" s="4"/>
      <c r="BL1342" s="6"/>
      <c r="BM1342" s="6"/>
      <c r="BN1342" s="6"/>
      <c r="BO1342" s="6"/>
      <c r="BP1342" s="6"/>
      <c r="BQ1342" s="6"/>
      <c r="BR1342" s="6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7"/>
      <c r="CD1342" s="4"/>
      <c r="CE1342" s="4"/>
      <c r="CF1342" s="7"/>
      <c r="CG1342" s="4"/>
      <c r="CH1342" s="4"/>
      <c r="CI1342" s="4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</row>
    <row r="1343" spans="1:158" x14ac:dyDescent="0.25">
      <c r="A1343" t="s">
        <v>108</v>
      </c>
      <c r="C1343" s="5">
        <v>40660</v>
      </c>
      <c r="D1343" s="4">
        <v>7</v>
      </c>
      <c r="E1343" t="s">
        <v>166</v>
      </c>
      <c r="F1343">
        <v>110</v>
      </c>
      <c r="G1343" t="s">
        <v>78</v>
      </c>
      <c r="H1343" s="6">
        <v>8</v>
      </c>
      <c r="I1343">
        <v>750</v>
      </c>
      <c r="J1343" s="4">
        <f>1000000/H1343/I1343</f>
        <v>166.66666666666666</v>
      </c>
      <c r="K1343" s="4"/>
      <c r="L1343" s="7"/>
      <c r="M1343" s="7"/>
      <c r="N1343" s="7"/>
      <c r="O1343" s="7"/>
      <c r="P1343" s="7"/>
      <c r="Q1343" s="7"/>
      <c r="R1343" s="7"/>
      <c r="S1343" s="7"/>
      <c r="T1343" s="7"/>
      <c r="V1343" s="7"/>
      <c r="W1343" s="7"/>
      <c r="X1343" s="7"/>
      <c r="Y1343" s="7"/>
      <c r="Z1343" s="7"/>
      <c r="AA1343" s="7"/>
      <c r="AB1343" s="4"/>
      <c r="AC1343" s="7"/>
      <c r="AD1343" s="7"/>
      <c r="AE1343" s="7"/>
      <c r="AF1343" s="7"/>
      <c r="AG1343" s="7"/>
      <c r="AH1343" s="7"/>
      <c r="AI1343" s="8"/>
      <c r="AJ1343" s="7"/>
      <c r="AK1343" s="7"/>
      <c r="AL1343" s="7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7"/>
      <c r="BB1343" s="4"/>
      <c r="BC1343" s="4"/>
      <c r="BD1343" s="4"/>
      <c r="BE1343" s="7"/>
      <c r="BF1343" s="7"/>
      <c r="BG1343" s="6"/>
      <c r="BH1343" s="4"/>
      <c r="BI1343" s="4"/>
      <c r="BJ1343" s="4"/>
      <c r="BK1343" s="4"/>
      <c r="BL1343" s="6"/>
      <c r="BM1343" s="6"/>
      <c r="BN1343" s="6"/>
      <c r="BO1343" s="6"/>
      <c r="BP1343" s="6"/>
      <c r="BQ1343" s="6"/>
      <c r="BR1343" s="6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7"/>
      <c r="CD1343" s="4"/>
      <c r="CE1343" s="4"/>
      <c r="CF1343" s="7"/>
      <c r="CG1343" s="4"/>
      <c r="CH1343" s="4"/>
      <c r="CI1343" s="4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</row>
    <row r="1344" spans="1:158" x14ac:dyDescent="0.25">
      <c r="A1344" t="s">
        <v>108</v>
      </c>
      <c r="C1344" s="5">
        <v>40661</v>
      </c>
      <c r="D1344" s="4"/>
      <c r="E1344" s="5"/>
      <c r="F1344">
        <v>111</v>
      </c>
      <c r="G1344" t="s">
        <v>78</v>
      </c>
      <c r="H1344" s="6">
        <v>8</v>
      </c>
      <c r="I1344">
        <v>750</v>
      </c>
      <c r="J1344" s="4">
        <f>1000000/H1344/I1344</f>
        <v>166.66666666666666</v>
      </c>
      <c r="K1344" s="4"/>
      <c r="L1344" s="7"/>
      <c r="M1344" s="7"/>
      <c r="N1344" s="7"/>
      <c r="O1344" s="7"/>
      <c r="P1344" s="7"/>
      <c r="Q1344" s="7"/>
      <c r="R1344" s="7"/>
      <c r="S1344" s="7"/>
      <c r="T1344" s="7"/>
      <c r="U1344" s="4">
        <v>419.9370955184437</v>
      </c>
      <c r="V1344" s="7"/>
      <c r="W1344" s="7"/>
      <c r="X1344" s="7"/>
      <c r="Y1344" s="7"/>
      <c r="Z1344" s="7"/>
      <c r="AA1344" s="7"/>
      <c r="AB1344" s="4">
        <v>190.54247406315989</v>
      </c>
      <c r="AC1344" s="7">
        <v>3.1279240731103979</v>
      </c>
      <c r="AD1344" s="7"/>
      <c r="AE1344" s="7"/>
      <c r="AF1344" s="7"/>
      <c r="AG1344" s="7"/>
      <c r="AH1344" s="7"/>
      <c r="AI1344" s="8">
        <f>AC1344/AB1344</f>
        <v>1.6415888837853401E-2</v>
      </c>
      <c r="AJ1344" s="7"/>
      <c r="AK1344" s="7"/>
      <c r="AL1344" s="7"/>
      <c r="AM1344" s="4">
        <v>0</v>
      </c>
      <c r="AN1344" s="4"/>
      <c r="AO1344" s="4"/>
      <c r="AP1344" s="4"/>
      <c r="AQ1344" s="4">
        <v>522.61448086361906</v>
      </c>
      <c r="AR1344" s="4"/>
      <c r="AS1344" s="4"/>
      <c r="AT1344" s="4"/>
      <c r="AU1344" s="4"/>
      <c r="AV1344" s="4"/>
      <c r="AW1344" s="4"/>
      <c r="AX1344" s="4">
        <v>12.118061914859393</v>
      </c>
      <c r="AY1344" s="4">
        <v>33.961508340432324</v>
      </c>
      <c r="AZ1344" s="4"/>
      <c r="BA1344" s="7"/>
      <c r="BB1344" s="4"/>
      <c r="BC1344" s="4">
        <f>U1344+AB1344+AZ1344</f>
        <v>610.47956958160353</v>
      </c>
      <c r="BD1344" s="4"/>
      <c r="BE1344" s="7">
        <f>AZ1344/BC1344</f>
        <v>0</v>
      </c>
      <c r="BF1344" s="7"/>
      <c r="BG1344" s="6"/>
      <c r="BH1344" s="4"/>
      <c r="BI1344" s="4"/>
      <c r="BJ1344" s="4"/>
      <c r="BK1344" s="4"/>
      <c r="BL1344" s="6"/>
      <c r="BM1344" s="6"/>
      <c r="BN1344" s="6"/>
      <c r="BO1344" s="6"/>
      <c r="BP1344" s="7">
        <f>U1344/BC1344</f>
        <v>0.68788067028393851</v>
      </c>
      <c r="BQ1344" s="7">
        <f>AB1344/BC1344</f>
        <v>0.3121193297160616</v>
      </c>
      <c r="BR1344" s="7">
        <f>AZ1344/BC1344</f>
        <v>0</v>
      </c>
      <c r="BS1344" s="4">
        <v>121.62307080743204</v>
      </c>
      <c r="BT1344" s="4">
        <v>0</v>
      </c>
      <c r="BU1344" s="4">
        <v>110.23649712391665</v>
      </c>
      <c r="BV1344" s="4">
        <v>6.9627158951419448</v>
      </c>
      <c r="BW1344" s="4"/>
      <c r="BX1344" s="4"/>
      <c r="BY1344" s="4"/>
      <c r="BZ1344" s="4"/>
      <c r="CA1344" s="4">
        <v>4.4238577883734607</v>
      </c>
      <c r="CB1344" s="4"/>
      <c r="CC1344" s="7"/>
      <c r="CD1344" s="4"/>
      <c r="CE1344" s="4"/>
      <c r="CF1344" s="7"/>
      <c r="CG1344" s="4"/>
      <c r="CH1344" s="4"/>
      <c r="CI1344" s="4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</row>
    <row r="1345" spans="1:158" x14ac:dyDescent="0.25">
      <c r="A1345" t="s">
        <v>108</v>
      </c>
      <c r="C1345" s="5">
        <v>40673</v>
      </c>
      <c r="D1345" s="4"/>
      <c r="E1345" s="5"/>
      <c r="F1345">
        <v>123</v>
      </c>
      <c r="G1345" t="s">
        <v>78</v>
      </c>
      <c r="H1345" s="6">
        <v>8</v>
      </c>
      <c r="I1345">
        <v>750</v>
      </c>
      <c r="J1345" s="4">
        <f>1000000/H1345/I1345</f>
        <v>166.66666666666666</v>
      </c>
      <c r="K1345" s="4"/>
      <c r="L1345" s="7"/>
      <c r="M1345" s="7"/>
      <c r="N1345" s="7"/>
      <c r="O1345" s="7"/>
      <c r="P1345" s="7"/>
      <c r="Q1345" s="7"/>
      <c r="R1345" s="7"/>
      <c r="S1345" s="7"/>
      <c r="T1345" s="7"/>
      <c r="V1345" s="7"/>
      <c r="W1345" s="7"/>
      <c r="X1345" s="7"/>
      <c r="Y1345" s="7"/>
      <c r="Z1345" s="7"/>
      <c r="AA1345" s="7"/>
      <c r="AB1345" s="4"/>
      <c r="AC1345" s="7"/>
      <c r="AD1345" s="7"/>
      <c r="AE1345" s="7"/>
      <c r="AF1345" s="7"/>
      <c r="AG1345" s="7"/>
      <c r="AH1345" s="7"/>
      <c r="AI1345" s="8"/>
      <c r="AJ1345" s="7"/>
      <c r="AK1345" s="7"/>
      <c r="AL1345" s="7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7"/>
      <c r="BB1345" s="4"/>
      <c r="BC1345" s="4"/>
      <c r="BD1345" s="4"/>
      <c r="BE1345" s="7"/>
      <c r="BF1345" s="7"/>
      <c r="BG1345" s="6"/>
      <c r="BH1345" s="4"/>
      <c r="BI1345" s="4"/>
      <c r="BJ1345" s="4"/>
      <c r="BK1345" s="4"/>
      <c r="BL1345" s="6"/>
      <c r="BM1345" s="6"/>
      <c r="BN1345" s="6"/>
      <c r="BO1345" s="6"/>
      <c r="BP1345" s="6"/>
      <c r="BQ1345" s="6"/>
      <c r="BR1345" s="6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>
        <v>22.481572481572481</v>
      </c>
      <c r="CC1345" s="7">
        <v>4.639344262295082</v>
      </c>
      <c r="CD1345" s="4"/>
      <c r="CE1345" s="4"/>
      <c r="CF1345" s="7"/>
      <c r="CG1345" s="4"/>
      <c r="CH1345" s="4"/>
      <c r="CI1345" s="4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</row>
    <row r="1346" spans="1:158" x14ac:dyDescent="0.25">
      <c r="A1346" t="s">
        <v>108</v>
      </c>
      <c r="C1346" s="5">
        <v>40679</v>
      </c>
      <c r="D1346" s="4"/>
      <c r="E1346" s="5"/>
      <c r="F1346">
        <v>129</v>
      </c>
      <c r="G1346" t="s">
        <v>78</v>
      </c>
      <c r="H1346" s="6">
        <v>8</v>
      </c>
      <c r="I1346">
        <v>750</v>
      </c>
      <c r="J1346" s="4">
        <f>1000000/H1346/I1346</f>
        <v>166.66666666666666</v>
      </c>
      <c r="K1346" s="4"/>
      <c r="L1346" s="7"/>
      <c r="M1346" s="7"/>
      <c r="N1346" s="7"/>
      <c r="O1346" s="7"/>
      <c r="P1346" s="7"/>
      <c r="Q1346" s="7"/>
      <c r="R1346" s="7"/>
      <c r="S1346" s="7"/>
      <c r="T1346" s="7"/>
      <c r="U1346" s="4"/>
      <c r="V1346" s="7"/>
      <c r="W1346" s="7"/>
      <c r="X1346" s="7"/>
      <c r="Y1346" s="7"/>
      <c r="Z1346" s="7"/>
      <c r="AA1346" s="7"/>
      <c r="AB1346" s="4"/>
      <c r="AC1346" s="7"/>
      <c r="AD1346" s="7"/>
      <c r="AE1346" s="7"/>
      <c r="AF1346" s="7"/>
      <c r="AG1346" s="7"/>
      <c r="AH1346" s="7"/>
      <c r="AI1346" s="8"/>
      <c r="AJ1346" s="7"/>
      <c r="AK1346" s="7"/>
      <c r="AL1346" s="7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7"/>
      <c r="BB1346" s="4"/>
      <c r="BC1346" s="4"/>
      <c r="BD1346" s="4"/>
      <c r="BE1346" s="7"/>
      <c r="BF1346" s="7"/>
      <c r="BG1346" s="6"/>
      <c r="BH1346" s="4"/>
      <c r="BI1346" s="4"/>
      <c r="BJ1346" s="4"/>
      <c r="BK1346" s="4"/>
      <c r="BL1346" s="6"/>
      <c r="BM1346" s="6"/>
      <c r="BN1346" s="6"/>
      <c r="BO1346" s="6"/>
      <c r="BP1346" s="6"/>
      <c r="BQ1346" s="6"/>
      <c r="BR1346" s="6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>
        <v>40.54054054054054</v>
      </c>
      <c r="CC1346" s="7">
        <v>4.870748299319728</v>
      </c>
      <c r="CD1346" s="4"/>
      <c r="CE1346" s="4"/>
      <c r="CF1346" s="7"/>
      <c r="CG1346" s="4"/>
      <c r="CH1346" s="4"/>
      <c r="CI1346" s="4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</row>
    <row r="1347" spans="1:158" x14ac:dyDescent="0.25">
      <c r="A1347" t="s">
        <v>108</v>
      </c>
      <c r="C1347" s="5">
        <v>40683</v>
      </c>
      <c r="D1347" s="4"/>
      <c r="E1347" s="5"/>
      <c r="F1347">
        <v>133</v>
      </c>
      <c r="G1347" t="s">
        <v>78</v>
      </c>
      <c r="H1347" s="6">
        <v>8</v>
      </c>
      <c r="I1347">
        <v>750</v>
      </c>
      <c r="J1347" s="4">
        <f>1000000/H1347/I1347</f>
        <v>166.66666666666666</v>
      </c>
      <c r="K1347" s="4"/>
      <c r="L1347" s="7"/>
      <c r="M1347" s="7"/>
      <c r="N1347" s="7"/>
      <c r="O1347" s="7"/>
      <c r="P1347" s="7"/>
      <c r="Q1347" s="7"/>
      <c r="R1347" s="7"/>
      <c r="S1347" s="7"/>
      <c r="T1347" s="7"/>
      <c r="U1347" s="4">
        <v>540.31958659369889</v>
      </c>
      <c r="V1347" s="7"/>
      <c r="W1347" s="7"/>
      <c r="X1347" s="7"/>
      <c r="Y1347" s="7"/>
      <c r="Z1347" s="7"/>
      <c r="AA1347" s="7"/>
      <c r="AB1347" s="4">
        <v>177.70671382597979</v>
      </c>
      <c r="AC1347" s="7">
        <v>2.7185859990995964</v>
      </c>
      <c r="AD1347" s="7"/>
      <c r="AE1347" s="7"/>
      <c r="AF1347" s="7"/>
      <c r="AG1347" s="7"/>
      <c r="AH1347" s="7"/>
      <c r="AI1347" s="8">
        <f>AC1347/AB1347</f>
        <v>1.52981614513551E-2</v>
      </c>
      <c r="AJ1347" s="7"/>
      <c r="AK1347" s="7"/>
      <c r="AL1347" s="7"/>
      <c r="AM1347" s="4">
        <v>0</v>
      </c>
      <c r="AN1347" s="4"/>
      <c r="AO1347" s="4"/>
      <c r="AP1347" s="4"/>
      <c r="AQ1347" s="4">
        <v>369.69610776962656</v>
      </c>
      <c r="AR1347" s="4"/>
      <c r="AS1347" s="4"/>
      <c r="AT1347" s="4"/>
      <c r="AU1347" s="4"/>
      <c r="AV1347" s="4"/>
      <c r="AW1347" s="4"/>
      <c r="AX1347" s="4">
        <v>21.494754645106497</v>
      </c>
      <c r="AY1347" s="4">
        <v>423.46431154083257</v>
      </c>
      <c r="AZ1347" s="4"/>
      <c r="BA1347" s="7"/>
      <c r="BB1347" s="4"/>
      <c r="BC1347" s="4">
        <f>U1347+AB1347+AZ1347</f>
        <v>718.02630041967871</v>
      </c>
      <c r="BD1347" s="4"/>
      <c r="BE1347" s="7">
        <f>AZ1347/BC1347</f>
        <v>0</v>
      </c>
      <c r="BF1347" s="7"/>
      <c r="BG1347" s="6"/>
      <c r="BH1347" s="4"/>
      <c r="BI1347" s="4"/>
      <c r="BJ1347" s="4"/>
      <c r="BK1347" s="4"/>
      <c r="BL1347" s="6"/>
      <c r="BM1347" s="6"/>
      <c r="BN1347" s="6"/>
      <c r="BO1347" s="6"/>
      <c r="BP1347" s="7">
        <f>U1347/BC1347</f>
        <v>0.75250667876356037</v>
      </c>
      <c r="BQ1347" s="7">
        <f>AB1347/BC1347</f>
        <v>0.24749332123643955</v>
      </c>
      <c r="BR1347" s="7">
        <f>AZ1347/BC1347</f>
        <v>0</v>
      </c>
      <c r="BS1347" s="4">
        <v>143.06157068887947</v>
      </c>
      <c r="BT1347" s="4">
        <v>0</v>
      </c>
      <c r="BU1347" s="4">
        <v>62.205271358802456</v>
      </c>
      <c r="BV1347" s="4">
        <v>71.620570840742118</v>
      </c>
      <c r="BW1347" s="4"/>
      <c r="BX1347" s="4"/>
      <c r="BY1347" s="4"/>
      <c r="BZ1347" s="4"/>
      <c r="CA1347" s="4">
        <v>9.235728489334889</v>
      </c>
      <c r="CB1347" s="4"/>
      <c r="CC1347" s="7"/>
      <c r="CD1347" s="4"/>
      <c r="CE1347" s="4"/>
      <c r="CF1347" s="7"/>
      <c r="CG1347" s="4"/>
      <c r="CH1347" s="4"/>
      <c r="CI1347" s="4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</row>
    <row r="1348" spans="1:158" x14ac:dyDescent="0.25">
      <c r="A1348" t="s">
        <v>108</v>
      </c>
      <c r="C1348" s="5">
        <v>40686</v>
      </c>
      <c r="D1348" s="4">
        <v>8</v>
      </c>
      <c r="E1348" s="5" t="s">
        <v>165</v>
      </c>
      <c r="F1348">
        <v>136</v>
      </c>
      <c r="G1348" t="s">
        <v>78</v>
      </c>
      <c r="H1348" s="6">
        <v>8</v>
      </c>
      <c r="I1348">
        <v>750</v>
      </c>
      <c r="J1348" s="4">
        <f>1000000/H1348/I1348</f>
        <v>166.66666666666666</v>
      </c>
      <c r="K1348" s="4"/>
      <c r="L1348" s="7"/>
      <c r="M1348" s="7"/>
      <c r="N1348" s="7"/>
      <c r="O1348" s="7"/>
      <c r="P1348" s="7"/>
      <c r="Q1348" s="7"/>
      <c r="R1348" s="7"/>
      <c r="S1348" s="7"/>
      <c r="T1348" s="7"/>
      <c r="U1348" s="4"/>
      <c r="V1348" s="7"/>
      <c r="W1348" s="7"/>
      <c r="X1348" s="7"/>
      <c r="Y1348" s="7"/>
      <c r="Z1348" s="7"/>
      <c r="AA1348" s="7"/>
      <c r="AB1348" s="4"/>
      <c r="AC1348" s="7"/>
      <c r="AD1348" s="7"/>
      <c r="AE1348" s="7"/>
      <c r="AF1348" s="7"/>
      <c r="AG1348" s="7"/>
      <c r="AH1348" s="7"/>
      <c r="AI1348" s="8"/>
      <c r="AJ1348" s="7"/>
      <c r="AK1348" s="7"/>
      <c r="AL1348" s="7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7"/>
      <c r="BB1348" s="4"/>
      <c r="BC1348" s="4"/>
      <c r="BD1348" s="4"/>
      <c r="BE1348" s="7"/>
      <c r="BF1348" s="7"/>
      <c r="BG1348" s="6"/>
      <c r="BH1348" s="4"/>
      <c r="BI1348" s="4"/>
      <c r="BJ1348" s="4"/>
      <c r="BK1348" s="4"/>
      <c r="BL1348" s="6"/>
      <c r="BM1348" s="6"/>
      <c r="BN1348" s="6"/>
      <c r="BO1348" s="6"/>
      <c r="BP1348" s="6"/>
      <c r="BQ1348" s="6"/>
      <c r="BR1348" s="6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>
        <v>61.17936117936118</v>
      </c>
      <c r="CC1348" s="7">
        <v>5.4375</v>
      </c>
      <c r="CD1348" s="4"/>
      <c r="CE1348" s="4"/>
      <c r="CF1348" s="7"/>
      <c r="CG1348" s="4"/>
      <c r="CH1348" s="4"/>
      <c r="CI1348" s="4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</row>
    <row r="1349" spans="1:158" x14ac:dyDescent="0.25">
      <c r="A1349" t="s">
        <v>108</v>
      </c>
      <c r="C1349" s="5">
        <v>40693</v>
      </c>
      <c r="D1349" s="4"/>
      <c r="E1349" s="5"/>
      <c r="F1349">
        <v>143</v>
      </c>
      <c r="G1349" t="s">
        <v>78</v>
      </c>
      <c r="H1349" s="6">
        <v>8</v>
      </c>
      <c r="I1349">
        <v>750</v>
      </c>
      <c r="J1349" s="4">
        <f>1000000/H1349/I1349</f>
        <v>166.66666666666666</v>
      </c>
      <c r="K1349" s="4"/>
      <c r="L1349" s="7"/>
      <c r="M1349" s="7"/>
      <c r="N1349" s="7"/>
      <c r="O1349" s="7"/>
      <c r="P1349" s="7"/>
      <c r="Q1349" s="7"/>
      <c r="R1349" s="7"/>
      <c r="S1349" s="7"/>
      <c r="T1349" s="7"/>
      <c r="U1349" s="4"/>
      <c r="V1349" s="7"/>
      <c r="W1349" s="7"/>
      <c r="X1349" s="7"/>
      <c r="Y1349" s="7"/>
      <c r="Z1349" s="7"/>
      <c r="AA1349" s="7"/>
      <c r="AB1349" s="4"/>
      <c r="AC1349" s="7"/>
      <c r="AD1349" s="7"/>
      <c r="AE1349" s="7"/>
      <c r="AF1349" s="7"/>
      <c r="AG1349" s="7"/>
      <c r="AH1349" s="7"/>
      <c r="AI1349" s="8"/>
      <c r="AJ1349" s="7"/>
      <c r="AK1349" s="7"/>
      <c r="AL1349" s="7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7"/>
      <c r="BB1349" s="4"/>
      <c r="BC1349" s="4"/>
      <c r="BD1349" s="4"/>
      <c r="BE1349" s="7"/>
      <c r="BF1349" s="7"/>
      <c r="BG1349" s="6"/>
      <c r="BH1349" s="4"/>
      <c r="BI1349" s="4"/>
      <c r="BJ1349" s="4"/>
      <c r="BK1349" s="4"/>
      <c r="BL1349" s="6"/>
      <c r="BM1349" s="6"/>
      <c r="BN1349" s="6"/>
      <c r="BO1349" s="6"/>
      <c r="BP1349" s="6"/>
      <c r="BQ1349" s="6"/>
      <c r="BR1349" s="6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>
        <v>76.781326781326783</v>
      </c>
      <c r="CC1349" s="7">
        <v>4.71259842519685</v>
      </c>
      <c r="CD1349" s="4"/>
      <c r="CE1349" s="4"/>
      <c r="CF1349" s="7"/>
      <c r="CG1349" s="4"/>
      <c r="CH1349" s="4"/>
      <c r="CI1349" s="4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</row>
    <row r="1350" spans="1:158" x14ac:dyDescent="0.25">
      <c r="A1350" t="s">
        <v>108</v>
      </c>
      <c r="C1350" s="5">
        <v>40700</v>
      </c>
      <c r="D1350" s="4"/>
      <c r="E1350" s="5"/>
      <c r="F1350">
        <v>150</v>
      </c>
      <c r="G1350" t="s">
        <v>78</v>
      </c>
      <c r="H1350" s="6">
        <v>8</v>
      </c>
      <c r="I1350">
        <v>750</v>
      </c>
      <c r="J1350" s="4">
        <f>1000000/H1350/I1350</f>
        <v>166.66666666666666</v>
      </c>
      <c r="K1350" s="4"/>
      <c r="L1350" s="7"/>
      <c r="M1350" s="7"/>
      <c r="N1350" s="7"/>
      <c r="O1350" s="7"/>
      <c r="P1350" s="7"/>
      <c r="Q1350" s="7"/>
      <c r="R1350" s="7"/>
      <c r="S1350" s="7"/>
      <c r="T1350" s="7"/>
      <c r="U1350" s="4"/>
      <c r="V1350" s="7"/>
      <c r="W1350" s="7"/>
      <c r="X1350" s="7"/>
      <c r="Y1350" s="7"/>
      <c r="Z1350" s="7"/>
      <c r="AA1350" s="7"/>
      <c r="AB1350" s="4"/>
      <c r="AC1350" s="7"/>
      <c r="AD1350" s="7"/>
      <c r="AE1350" s="7"/>
      <c r="AF1350" s="7"/>
      <c r="AG1350" s="7"/>
      <c r="AH1350" s="7"/>
      <c r="AI1350" s="8"/>
      <c r="AJ1350" s="7"/>
      <c r="AK1350" s="7"/>
      <c r="AL1350" s="7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7"/>
      <c r="BB1350" s="4"/>
      <c r="BC1350" s="4"/>
      <c r="BD1350" s="4"/>
      <c r="BE1350" s="7"/>
      <c r="BF1350" s="7"/>
      <c r="BG1350" s="6"/>
      <c r="BH1350" s="4"/>
      <c r="BI1350" s="4"/>
      <c r="BJ1350" s="4"/>
      <c r="BK1350" s="4"/>
      <c r="BL1350" s="6"/>
      <c r="BM1350" s="6"/>
      <c r="BN1350" s="6"/>
      <c r="BO1350" s="6"/>
      <c r="BP1350" s="6"/>
      <c r="BQ1350" s="6"/>
      <c r="BR1350" s="6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>
        <v>84.275184275184273</v>
      </c>
      <c r="CC1350" s="7">
        <v>4.8442622950819674</v>
      </c>
      <c r="CD1350" s="4"/>
      <c r="CE1350" s="4"/>
      <c r="CF1350" s="7"/>
      <c r="CG1350" s="4"/>
      <c r="CH1350" s="4"/>
      <c r="CI1350" s="4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</row>
    <row r="1351" spans="1:158" x14ac:dyDescent="0.25">
      <c r="A1351" t="s">
        <v>108</v>
      </c>
      <c r="C1351" s="5">
        <v>40708</v>
      </c>
      <c r="D1351" s="4"/>
      <c r="E1351" s="5"/>
      <c r="F1351">
        <v>158</v>
      </c>
      <c r="G1351" t="s">
        <v>78</v>
      </c>
      <c r="H1351" s="6">
        <v>8</v>
      </c>
      <c r="I1351">
        <v>750</v>
      </c>
      <c r="J1351" s="4">
        <f>1000000/H1351/I1351</f>
        <v>166.66666666666666</v>
      </c>
      <c r="K1351" s="4"/>
      <c r="L1351" s="7"/>
      <c r="M1351" s="7"/>
      <c r="N1351" s="7"/>
      <c r="O1351" s="7"/>
      <c r="P1351" s="7"/>
      <c r="Q1351" s="7"/>
      <c r="R1351" s="7"/>
      <c r="S1351" s="7"/>
      <c r="T1351" s="7"/>
      <c r="U1351" s="4"/>
      <c r="V1351" s="7"/>
      <c r="W1351" s="7"/>
      <c r="X1351" s="7"/>
      <c r="Y1351" s="7"/>
      <c r="Z1351" s="7"/>
      <c r="AA1351" s="7"/>
      <c r="AB1351" s="4"/>
      <c r="AC1351" s="7"/>
      <c r="AD1351" s="7"/>
      <c r="AE1351" s="7"/>
      <c r="AF1351" s="7"/>
      <c r="AG1351" s="7"/>
      <c r="AH1351" s="7"/>
      <c r="AI1351" s="8"/>
      <c r="AJ1351" s="7"/>
      <c r="AK1351" s="7"/>
      <c r="AL1351" s="7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7"/>
      <c r="BB1351" s="4"/>
      <c r="BC1351" s="4"/>
      <c r="BD1351" s="4"/>
      <c r="BE1351" s="7"/>
      <c r="BF1351" s="7"/>
      <c r="BG1351" s="6"/>
      <c r="BH1351" s="4"/>
      <c r="BI1351" s="4"/>
      <c r="BJ1351" s="4"/>
      <c r="BK1351" s="4"/>
      <c r="BL1351" s="6"/>
      <c r="BM1351" s="6"/>
      <c r="BN1351" s="6"/>
      <c r="BO1351" s="6"/>
      <c r="BP1351" s="6"/>
      <c r="BQ1351" s="6"/>
      <c r="BR1351" s="6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>
        <v>100</v>
      </c>
      <c r="CC1351" s="7">
        <v>4.90625</v>
      </c>
      <c r="CD1351" s="4"/>
      <c r="CE1351" s="4"/>
      <c r="CF1351" s="7"/>
      <c r="CG1351" s="4"/>
      <c r="CH1351" s="4"/>
      <c r="CI1351" s="4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</row>
    <row r="1352" spans="1:158" x14ac:dyDescent="0.25">
      <c r="A1352" t="s">
        <v>108</v>
      </c>
      <c r="C1352" s="5">
        <v>40710</v>
      </c>
      <c r="D1352" s="4">
        <v>9</v>
      </c>
      <c r="E1352" s="5" t="s">
        <v>70</v>
      </c>
      <c r="F1352">
        <v>160</v>
      </c>
      <c r="G1352" t="s">
        <v>78</v>
      </c>
      <c r="H1352" s="6">
        <v>8</v>
      </c>
      <c r="I1352">
        <v>750</v>
      </c>
      <c r="J1352" s="4">
        <f>1000000/H1352/I1352</f>
        <v>166.66666666666666</v>
      </c>
      <c r="K1352" s="4"/>
      <c r="L1352" s="7"/>
      <c r="M1352" s="7"/>
      <c r="N1352" s="7"/>
      <c r="O1352" s="7"/>
      <c r="P1352" s="7"/>
      <c r="Q1352" s="7"/>
      <c r="R1352" s="7"/>
      <c r="S1352" s="7"/>
      <c r="T1352" s="7"/>
      <c r="U1352" s="4"/>
      <c r="V1352" s="7"/>
      <c r="W1352" s="7"/>
      <c r="X1352" s="7"/>
      <c r="Y1352" s="7"/>
      <c r="Z1352" s="7"/>
      <c r="AA1352" s="7"/>
      <c r="AB1352" s="4"/>
      <c r="AC1352" s="7"/>
      <c r="AD1352" s="7"/>
      <c r="AE1352" s="7"/>
      <c r="AF1352" s="7"/>
      <c r="AG1352" s="7"/>
      <c r="AH1352" s="7"/>
      <c r="AI1352" s="8"/>
      <c r="AJ1352" s="7"/>
      <c r="AK1352" s="7"/>
      <c r="AL1352" s="7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>
        <v>473.09928333333329</v>
      </c>
      <c r="AZ1352" s="4"/>
      <c r="BA1352" s="7"/>
      <c r="BB1352" s="4"/>
      <c r="BC1352" s="4"/>
      <c r="BD1352" s="4"/>
      <c r="BE1352" s="7"/>
      <c r="BF1352" s="4">
        <f>BH1352*(1/(BG1352/100))</f>
        <v>473.09928333333323</v>
      </c>
      <c r="BG1352" s="6">
        <v>41.3</v>
      </c>
      <c r="BH1352" s="4">
        <v>195.39000401666664</v>
      </c>
      <c r="BI1352" s="4">
        <f>BF1352-BH1352</f>
        <v>277.7092793166666</v>
      </c>
      <c r="BJ1352" s="4"/>
      <c r="BK1352" s="4"/>
      <c r="BL1352" s="6">
        <v>8.6074891637298077</v>
      </c>
      <c r="BM1352" s="6"/>
      <c r="BN1352" s="6"/>
      <c r="BO1352" s="6"/>
      <c r="BP1352" s="6"/>
      <c r="BQ1352" s="6"/>
      <c r="BR1352" s="6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7"/>
      <c r="CD1352" s="4"/>
      <c r="CE1352" s="4"/>
      <c r="CF1352" s="7"/>
      <c r="CG1352" s="4"/>
      <c r="CH1352" s="4"/>
      <c r="CI1352" s="4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</row>
    <row r="1353" spans="1:158" x14ac:dyDescent="0.25">
      <c r="A1353" t="s">
        <v>115</v>
      </c>
      <c r="C1353" s="5">
        <v>40550</v>
      </c>
      <c r="D1353" s="4">
        <v>1</v>
      </c>
      <c r="E1353" s="5" t="s">
        <v>167</v>
      </c>
      <c r="F1353">
        <v>0</v>
      </c>
      <c r="G1353" t="s">
        <v>79</v>
      </c>
      <c r="H1353" s="6">
        <v>8</v>
      </c>
      <c r="I1353">
        <v>750</v>
      </c>
      <c r="J1353" s="4">
        <f>1000000/H1353/I1353</f>
        <v>166.66666666666666</v>
      </c>
      <c r="K1353" s="4"/>
      <c r="L1353" s="7"/>
      <c r="M1353" s="7"/>
      <c r="N1353" s="7"/>
      <c r="O1353" s="7"/>
      <c r="P1353" s="7"/>
      <c r="Q1353" s="7"/>
      <c r="R1353" s="7"/>
      <c r="S1353" s="7"/>
      <c r="T1353" s="7"/>
      <c r="U1353" s="4"/>
      <c r="V1353" s="7"/>
      <c r="W1353" s="7"/>
      <c r="X1353" s="7"/>
      <c r="Y1353" s="7"/>
      <c r="Z1353" s="7"/>
      <c r="AA1353" s="7"/>
      <c r="AB1353" s="4"/>
      <c r="AC1353" s="7"/>
      <c r="AD1353" s="7"/>
      <c r="AE1353" s="7"/>
      <c r="AF1353" s="7"/>
      <c r="AG1353" s="7"/>
      <c r="AH1353" s="7"/>
      <c r="AI1353" s="8"/>
      <c r="AJ1353" s="7"/>
      <c r="AK1353" s="7"/>
      <c r="AL1353" s="7"/>
      <c r="AM1353" s="4">
        <v>0</v>
      </c>
      <c r="AN1353" s="4"/>
      <c r="AO1353" s="4"/>
      <c r="AP1353" s="4"/>
      <c r="AQ1353" s="4">
        <v>0</v>
      </c>
      <c r="AR1353" s="4"/>
      <c r="AS1353" s="4"/>
      <c r="AT1353" s="4"/>
      <c r="AU1353" s="4"/>
      <c r="AV1353" s="4"/>
      <c r="AW1353" s="4"/>
      <c r="AX1353" s="4">
        <v>0</v>
      </c>
      <c r="AY1353" s="4">
        <v>0</v>
      </c>
      <c r="AZ1353" s="4"/>
      <c r="BA1353" s="7"/>
      <c r="BB1353" s="4"/>
      <c r="BC1353" s="4"/>
      <c r="BD1353" s="4"/>
      <c r="BE1353" s="7"/>
      <c r="BF1353" s="7"/>
      <c r="BG1353" s="6"/>
      <c r="BH1353" s="4"/>
      <c r="BI1353" s="4"/>
      <c r="BJ1353" s="4"/>
      <c r="BK1353" s="4"/>
      <c r="BL1353" s="6"/>
      <c r="BM1353" s="6"/>
      <c r="BN1353" s="6"/>
      <c r="BO1353" s="6"/>
      <c r="BP1353" s="6"/>
      <c r="BQ1353" s="6"/>
      <c r="BR1353" s="6"/>
      <c r="BS1353" s="4">
        <v>0</v>
      </c>
      <c r="BT1353" s="4">
        <v>0</v>
      </c>
      <c r="BU1353" s="4">
        <v>0</v>
      </c>
      <c r="BV1353" s="4">
        <v>0</v>
      </c>
      <c r="BW1353" s="4"/>
      <c r="BX1353" s="4"/>
      <c r="BY1353" s="4"/>
      <c r="BZ1353" s="4"/>
      <c r="CA1353" s="4">
        <v>0</v>
      </c>
      <c r="CB1353" s="4"/>
      <c r="CC1353" s="7"/>
      <c r="CD1353" s="4"/>
      <c r="CE1353" s="4"/>
      <c r="CF1353" s="7"/>
      <c r="CG1353" s="4"/>
      <c r="CH1353" s="4"/>
      <c r="CI1353" s="4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</row>
    <row r="1354" spans="1:158" x14ac:dyDescent="0.25">
      <c r="A1354" t="s">
        <v>115</v>
      </c>
      <c r="C1354" s="5">
        <v>40574</v>
      </c>
      <c r="D1354" s="4"/>
      <c r="E1354" s="5"/>
      <c r="F1354">
        <v>24</v>
      </c>
      <c r="G1354" t="s">
        <v>79</v>
      </c>
      <c r="H1354" s="6">
        <v>8</v>
      </c>
      <c r="I1354">
        <v>750</v>
      </c>
      <c r="J1354" s="4">
        <f>1000000/H1354/I1354</f>
        <v>166.66666666666666</v>
      </c>
      <c r="K1354" s="4"/>
      <c r="L1354" s="7"/>
      <c r="M1354" s="6">
        <v>6.8</v>
      </c>
      <c r="N1354" s="6"/>
      <c r="O1354" s="6"/>
      <c r="P1354" s="7"/>
      <c r="Q1354" s="7"/>
      <c r="R1354" s="7"/>
      <c r="S1354" s="7"/>
      <c r="T1354" s="7"/>
      <c r="U1354" s="4"/>
      <c r="V1354" s="7"/>
      <c r="W1354" s="7"/>
      <c r="X1354" s="7"/>
      <c r="Y1354" s="7"/>
      <c r="Z1354" s="7"/>
      <c r="AA1354" s="7"/>
      <c r="AB1354" s="4"/>
      <c r="AC1354" s="7"/>
      <c r="AD1354" s="7"/>
      <c r="AE1354" s="7"/>
      <c r="AF1354" s="7"/>
      <c r="AG1354" s="7"/>
      <c r="AH1354" s="7"/>
      <c r="AI1354" s="8"/>
      <c r="AJ1354" s="7"/>
      <c r="AK1354" s="7"/>
      <c r="AL1354" s="7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7"/>
      <c r="BB1354" s="4"/>
      <c r="BC1354" s="4"/>
      <c r="BD1354" s="4"/>
      <c r="BE1354" s="7"/>
      <c r="BF1354" s="7"/>
      <c r="BG1354" s="6"/>
      <c r="BH1354" s="4"/>
      <c r="BI1354" s="4"/>
      <c r="BJ1354" s="4"/>
      <c r="BK1354" s="4"/>
      <c r="BL1354" s="6"/>
      <c r="BM1354" s="6"/>
      <c r="BN1354" s="6"/>
      <c r="BO1354" s="6"/>
      <c r="BP1354" s="6"/>
      <c r="BQ1354" s="6"/>
      <c r="BR1354" s="6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7"/>
      <c r="CD1354" s="4"/>
      <c r="CE1354" s="4"/>
      <c r="CF1354" s="7"/>
      <c r="CG1354" s="4"/>
      <c r="CH1354" s="4"/>
      <c r="CI1354" s="4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</row>
    <row r="1355" spans="1:158" x14ac:dyDescent="0.25">
      <c r="A1355" t="s">
        <v>115</v>
      </c>
      <c r="C1355" s="5">
        <v>40577</v>
      </c>
      <c r="D1355" s="4">
        <v>4</v>
      </c>
      <c r="E1355" t="s">
        <v>168</v>
      </c>
      <c r="F1355">
        <v>27</v>
      </c>
      <c r="G1355" t="s">
        <v>79</v>
      </c>
      <c r="H1355" s="6">
        <v>8</v>
      </c>
      <c r="I1355">
        <v>750</v>
      </c>
      <c r="J1355" s="4">
        <f>1000000/H1355/I1355</f>
        <v>166.66666666666666</v>
      </c>
      <c r="K1355" s="4"/>
      <c r="L1355" s="7"/>
      <c r="M1355" s="7"/>
      <c r="N1355" s="7"/>
      <c r="O1355" s="7"/>
      <c r="P1355" s="7"/>
      <c r="Q1355" s="7"/>
      <c r="R1355" s="7"/>
      <c r="S1355" s="7"/>
      <c r="T1355" s="7"/>
      <c r="U1355" s="4"/>
      <c r="V1355" s="7"/>
      <c r="W1355" s="7"/>
      <c r="X1355" s="7"/>
      <c r="Y1355" s="7"/>
      <c r="Z1355" s="7"/>
      <c r="AA1355" s="7"/>
      <c r="AB1355" s="4"/>
      <c r="AC1355" s="7"/>
      <c r="AD1355" s="7"/>
      <c r="AE1355" s="7"/>
      <c r="AF1355" s="7"/>
      <c r="AG1355" s="7"/>
      <c r="AH1355" s="7"/>
      <c r="AI1355" s="8"/>
      <c r="AJ1355" s="7"/>
      <c r="AK1355" s="7"/>
      <c r="AL1355" s="7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7"/>
      <c r="BB1355" s="4"/>
      <c r="BC1355" s="4"/>
      <c r="BD1355" s="4"/>
      <c r="BE1355" s="7"/>
      <c r="BF1355" s="7"/>
      <c r="BG1355" s="6"/>
      <c r="BH1355" s="4"/>
      <c r="BI1355" s="4"/>
      <c r="BJ1355" s="4"/>
      <c r="BK1355" s="4"/>
      <c r="BL1355" s="6"/>
      <c r="BM1355" s="6"/>
      <c r="BN1355" s="6"/>
      <c r="BO1355" s="6"/>
      <c r="BP1355" s="6"/>
      <c r="BQ1355" s="6"/>
      <c r="BR1355" s="6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7"/>
      <c r="CD1355" s="4"/>
      <c r="CE1355" s="4"/>
      <c r="CF1355" s="7"/>
      <c r="CG1355" s="4"/>
      <c r="CH1355" s="4"/>
      <c r="CI1355" s="4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</row>
    <row r="1356" spans="1:158" x14ac:dyDescent="0.25">
      <c r="A1356" t="s">
        <v>115</v>
      </c>
      <c r="C1356" s="5">
        <v>40585</v>
      </c>
      <c r="D1356" s="4"/>
      <c r="E1356" s="5"/>
      <c r="F1356">
        <v>35</v>
      </c>
      <c r="G1356" t="s">
        <v>79</v>
      </c>
      <c r="H1356" s="6">
        <v>8</v>
      </c>
      <c r="I1356">
        <v>750</v>
      </c>
      <c r="J1356" s="4">
        <f>1000000/H1356/I1356</f>
        <v>166.66666666666666</v>
      </c>
      <c r="K1356" s="4"/>
      <c r="L1356" s="7"/>
      <c r="M1356" s="6">
        <v>11.1</v>
      </c>
      <c r="N1356" s="6"/>
      <c r="O1356" s="6"/>
      <c r="P1356" s="7"/>
      <c r="Q1356" s="7"/>
      <c r="R1356" s="7"/>
      <c r="S1356" s="7"/>
      <c r="T1356" s="7"/>
      <c r="U1356" s="4"/>
      <c r="V1356" s="7"/>
      <c r="W1356" s="7"/>
      <c r="X1356" s="7"/>
      <c r="Y1356" s="7"/>
      <c r="Z1356" s="7"/>
      <c r="AA1356" s="7"/>
      <c r="AB1356" s="4"/>
      <c r="AC1356" s="7"/>
      <c r="AD1356" s="7"/>
      <c r="AE1356" s="7"/>
      <c r="AF1356" s="7"/>
      <c r="AG1356" s="7"/>
      <c r="AH1356" s="7"/>
      <c r="AI1356" s="8"/>
      <c r="AJ1356" s="7"/>
      <c r="AK1356" s="7"/>
      <c r="AL1356" s="7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7"/>
      <c r="BB1356" s="4"/>
      <c r="BC1356" s="4"/>
      <c r="BD1356" s="4"/>
      <c r="BE1356" s="7"/>
      <c r="BF1356" s="7"/>
      <c r="BG1356" s="6"/>
      <c r="BH1356" s="4"/>
      <c r="BI1356" s="4"/>
      <c r="BJ1356" s="4"/>
      <c r="BK1356" s="4"/>
      <c r="BL1356" s="6"/>
      <c r="BM1356" s="6"/>
      <c r="BN1356" s="6"/>
      <c r="BO1356" s="6"/>
      <c r="BP1356" s="6"/>
      <c r="BQ1356" s="6"/>
      <c r="BR1356" s="6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7"/>
      <c r="CD1356" s="4"/>
      <c r="CE1356" s="4"/>
      <c r="CF1356" s="7"/>
      <c r="CG1356" s="4"/>
      <c r="CH1356" s="4"/>
      <c r="CI1356" s="4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</row>
    <row r="1357" spans="1:158" x14ac:dyDescent="0.25">
      <c r="A1357" t="s">
        <v>115</v>
      </c>
      <c r="C1357" s="5">
        <v>40588</v>
      </c>
      <c r="D1357" s="4"/>
      <c r="E1357" s="5"/>
      <c r="F1357">
        <v>38</v>
      </c>
      <c r="G1357" t="s">
        <v>79</v>
      </c>
      <c r="H1357" s="6">
        <v>8</v>
      </c>
      <c r="I1357">
        <v>750</v>
      </c>
      <c r="J1357" s="4">
        <f>1000000/H1357/I1357</f>
        <v>166.66666666666666</v>
      </c>
      <c r="K1357" s="4"/>
      <c r="L1357" s="7"/>
      <c r="M1357" s="6">
        <v>12.4</v>
      </c>
      <c r="N1357" s="6"/>
      <c r="O1357" s="6"/>
      <c r="P1357" s="7"/>
      <c r="Q1357" s="7"/>
      <c r="R1357" s="7"/>
      <c r="S1357" s="7"/>
      <c r="T1357" s="7"/>
      <c r="U1357" s="4"/>
      <c r="V1357" s="7"/>
      <c r="W1357" s="7"/>
      <c r="X1357" s="7"/>
      <c r="Y1357" s="7"/>
      <c r="Z1357" s="7"/>
      <c r="AA1357" s="7"/>
      <c r="AB1357" s="4"/>
      <c r="AC1357" s="7"/>
      <c r="AD1357" s="7"/>
      <c r="AE1357" s="7"/>
      <c r="AF1357" s="7"/>
      <c r="AG1357" s="7"/>
      <c r="AH1357" s="7"/>
      <c r="AI1357" s="8"/>
      <c r="AJ1357" s="7"/>
      <c r="AK1357" s="7"/>
      <c r="AL1357" s="7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7"/>
      <c r="BB1357" s="4"/>
      <c r="BC1357" s="4"/>
      <c r="BD1357" s="4"/>
      <c r="BE1357" s="7"/>
      <c r="BF1357" s="7"/>
      <c r="BG1357" s="6"/>
      <c r="BH1357" s="4"/>
      <c r="BI1357" s="4"/>
      <c r="BJ1357" s="4"/>
      <c r="BK1357" s="4"/>
      <c r="BL1357" s="6"/>
      <c r="BM1357" s="6"/>
      <c r="BN1357" s="6"/>
      <c r="BO1357" s="6"/>
      <c r="BP1357" s="6"/>
      <c r="BQ1357" s="6"/>
      <c r="BR1357" s="6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7"/>
      <c r="CD1357" s="4"/>
      <c r="CE1357" s="4"/>
      <c r="CF1357" s="7"/>
      <c r="CG1357" s="4"/>
      <c r="CH1357" s="4"/>
      <c r="CI1357" s="4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</row>
    <row r="1358" spans="1:158" x14ac:dyDescent="0.25">
      <c r="A1358" t="s">
        <v>115</v>
      </c>
      <c r="C1358" s="5">
        <v>40590</v>
      </c>
      <c r="D1358" s="4"/>
      <c r="E1358" s="5"/>
      <c r="F1358">
        <v>40</v>
      </c>
      <c r="G1358" t="s">
        <v>79</v>
      </c>
      <c r="H1358" s="6">
        <v>8</v>
      </c>
      <c r="I1358">
        <v>750</v>
      </c>
      <c r="J1358" s="4">
        <f>1000000/H1358/I1358</f>
        <v>166.66666666666666</v>
      </c>
      <c r="K1358" s="4"/>
      <c r="L1358" s="7"/>
      <c r="M1358" s="7"/>
      <c r="N1358" s="7"/>
      <c r="O1358" s="7"/>
      <c r="P1358" s="7"/>
      <c r="Q1358" s="7"/>
      <c r="R1358" s="7"/>
      <c r="S1358" s="7"/>
      <c r="T1358" s="7"/>
      <c r="U1358" s="4">
        <v>67.148292396776483</v>
      </c>
      <c r="V1358" s="7"/>
      <c r="W1358" s="7"/>
      <c r="X1358" s="7"/>
      <c r="Y1358" s="7"/>
      <c r="Z1358" s="7"/>
      <c r="AA1358" s="7"/>
      <c r="AB1358" s="4">
        <v>71.845204119324066</v>
      </c>
      <c r="AC1358" s="7">
        <v>0.94238697388069304</v>
      </c>
      <c r="AD1358" s="7"/>
      <c r="AE1358" s="7"/>
      <c r="AF1358" s="7"/>
      <c r="AG1358" s="7"/>
      <c r="AH1358" s="7"/>
      <c r="AI1358" s="8">
        <f>AC1358/AB1358</f>
        <v>1.3116908573542783E-2</v>
      </c>
      <c r="AJ1358" s="7"/>
      <c r="AK1358" s="7"/>
      <c r="AL1358" s="7"/>
      <c r="AM1358" s="4">
        <v>5.8980027502812717</v>
      </c>
      <c r="AN1358" s="4"/>
      <c r="AO1358" s="4"/>
      <c r="AP1358" s="4"/>
      <c r="AQ1358" s="4">
        <v>0</v>
      </c>
      <c r="AR1358" s="4"/>
      <c r="AS1358" s="4"/>
      <c r="AT1358" s="4"/>
      <c r="AU1358" s="4"/>
      <c r="AV1358" s="4"/>
      <c r="AW1358" s="4"/>
      <c r="AX1358" s="4">
        <v>0</v>
      </c>
      <c r="AY1358" s="4">
        <v>0</v>
      </c>
      <c r="AZ1358" s="4"/>
      <c r="BA1358" s="7"/>
      <c r="BB1358" s="4"/>
      <c r="BC1358" s="4">
        <f>U1358+AB1358+AZ1358</f>
        <v>138.99349651610055</v>
      </c>
      <c r="BD1358" s="4"/>
      <c r="BE1358" s="7">
        <f>AZ1358/BC1358</f>
        <v>0</v>
      </c>
      <c r="BF1358" s="7"/>
      <c r="BG1358" s="6"/>
      <c r="BH1358" s="4"/>
      <c r="BI1358" s="4"/>
      <c r="BJ1358" s="4"/>
      <c r="BK1358" s="4"/>
      <c r="BL1358" s="6"/>
      <c r="BM1358" s="6"/>
      <c r="BN1358" s="6"/>
      <c r="BO1358" s="6"/>
      <c r="BP1358" s="7">
        <f>U1358/BC1358</f>
        <v>0.48310384356003483</v>
      </c>
      <c r="BQ1358" s="7">
        <f>AB1358/BC1358</f>
        <v>0.51689615643996523</v>
      </c>
      <c r="BR1358" s="7">
        <f>AZ1358/BC1358</f>
        <v>0</v>
      </c>
      <c r="BS1358" s="4">
        <v>118.39674589230393</v>
      </c>
      <c r="BT1358" s="4">
        <v>118.39674589230393</v>
      </c>
      <c r="BU1358" s="4">
        <v>0</v>
      </c>
      <c r="BV1358" s="4">
        <v>0</v>
      </c>
      <c r="BW1358" s="4"/>
      <c r="BX1358" s="4"/>
      <c r="BY1358" s="4"/>
      <c r="BZ1358" s="4"/>
      <c r="CA1358" s="4">
        <v>0</v>
      </c>
      <c r="CB1358" s="4"/>
      <c r="CC1358" s="7"/>
      <c r="CD1358" s="4"/>
      <c r="CE1358" s="4"/>
      <c r="CF1358" s="7"/>
      <c r="CG1358" s="4"/>
      <c r="CH1358" s="4"/>
      <c r="CI1358" s="4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</row>
    <row r="1359" spans="1:158" x14ac:dyDescent="0.25">
      <c r="A1359" t="s">
        <v>115</v>
      </c>
      <c r="C1359" s="5">
        <v>40604</v>
      </c>
      <c r="D1359" s="4">
        <v>5</v>
      </c>
      <c r="E1359" t="s">
        <v>164</v>
      </c>
      <c r="F1359">
        <v>54</v>
      </c>
      <c r="G1359" t="s">
        <v>79</v>
      </c>
      <c r="H1359" s="6">
        <v>8</v>
      </c>
      <c r="I1359">
        <v>750</v>
      </c>
      <c r="J1359" s="4">
        <f>1000000/H1359/I1359</f>
        <v>166.66666666666666</v>
      </c>
      <c r="K1359" s="4"/>
      <c r="L1359" s="7"/>
      <c r="M1359" s="7"/>
      <c r="N1359" s="7"/>
      <c r="O1359" s="7"/>
      <c r="P1359" s="7"/>
      <c r="Q1359" s="7"/>
      <c r="R1359" s="7"/>
      <c r="S1359" s="7"/>
      <c r="T1359" s="7"/>
      <c r="U1359" s="4">
        <v>188.69341185867762</v>
      </c>
      <c r="V1359" s="7"/>
      <c r="W1359" s="7"/>
      <c r="X1359" s="7"/>
      <c r="Y1359" s="7"/>
      <c r="Z1359" s="7"/>
      <c r="AA1359" s="7"/>
      <c r="AB1359" s="4">
        <v>139.28090719926735</v>
      </c>
      <c r="AC1359" s="7">
        <v>2.495510624197915</v>
      </c>
      <c r="AD1359" s="7"/>
      <c r="AE1359" s="7"/>
      <c r="AF1359" s="7"/>
      <c r="AG1359" s="7"/>
      <c r="AH1359" s="7"/>
      <c r="AI1359" s="8">
        <f>AC1359/AB1359</f>
        <v>1.7917104895271978E-2</v>
      </c>
      <c r="AJ1359" s="7"/>
      <c r="AK1359" s="7"/>
      <c r="AL1359" s="7"/>
      <c r="AM1359" s="4">
        <v>29.594714549809332</v>
      </c>
      <c r="AN1359" s="4"/>
      <c r="AO1359" s="4"/>
      <c r="AP1359" s="4"/>
      <c r="AQ1359" s="4">
        <v>0.78702990513375659</v>
      </c>
      <c r="AR1359" s="4"/>
      <c r="AS1359" s="4"/>
      <c r="AT1359" s="4"/>
      <c r="AU1359" s="4"/>
      <c r="AV1359" s="4"/>
      <c r="AW1359" s="4"/>
      <c r="AX1359" s="4">
        <v>0</v>
      </c>
      <c r="AY1359" s="4">
        <v>0</v>
      </c>
      <c r="AZ1359" s="4"/>
      <c r="BA1359" s="7"/>
      <c r="BB1359" s="4"/>
      <c r="BC1359" s="4">
        <f>U1359+AB1359+AZ1359</f>
        <v>327.97431905794497</v>
      </c>
      <c r="BD1359" s="4"/>
      <c r="BE1359" s="7">
        <f>AZ1359/BC1359</f>
        <v>0</v>
      </c>
      <c r="BF1359" s="7"/>
      <c r="BG1359" s="6"/>
      <c r="BH1359" s="4"/>
      <c r="BI1359" s="4"/>
      <c r="BJ1359" s="4"/>
      <c r="BK1359" s="4"/>
      <c r="BL1359" s="6"/>
      <c r="BM1359" s="6"/>
      <c r="BN1359" s="6"/>
      <c r="BO1359" s="6"/>
      <c r="BP1359" s="7">
        <f>U1359/BC1359</f>
        <v>0.57532983802106819</v>
      </c>
      <c r="BQ1359" s="7">
        <f>AB1359/BC1359</f>
        <v>0.42467016197893181</v>
      </c>
      <c r="BR1359" s="7">
        <f>AZ1359/BC1359</f>
        <v>0</v>
      </c>
      <c r="BS1359" s="4">
        <v>315.31926639574976</v>
      </c>
      <c r="BT1359" s="4">
        <v>312.90158230472821</v>
      </c>
      <c r="BU1359" s="4">
        <v>2.4176840910215511</v>
      </c>
      <c r="BV1359" s="4">
        <v>0</v>
      </c>
      <c r="BW1359" s="4"/>
      <c r="BX1359" s="4"/>
      <c r="BY1359" s="4"/>
      <c r="BZ1359" s="4"/>
      <c r="CA1359" s="4">
        <v>0</v>
      </c>
      <c r="CB1359" s="4"/>
      <c r="CC1359" s="7"/>
      <c r="CD1359" s="4"/>
      <c r="CE1359" s="4"/>
      <c r="CF1359" s="7"/>
      <c r="CG1359" s="4"/>
      <c r="CH1359" s="4"/>
      <c r="CI1359" s="4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</row>
    <row r="1360" spans="1:158" x14ac:dyDescent="0.25">
      <c r="A1360" t="s">
        <v>115</v>
      </c>
      <c r="C1360" s="5">
        <v>40610</v>
      </c>
      <c r="D1360" s="4"/>
      <c r="E1360" s="5"/>
      <c r="F1360">
        <v>60</v>
      </c>
      <c r="G1360" t="s">
        <v>79</v>
      </c>
      <c r="H1360" s="6">
        <v>8</v>
      </c>
      <c r="I1360">
        <v>750</v>
      </c>
      <c r="J1360" s="4">
        <f>1000000/H1360/I1360</f>
        <v>166.66666666666666</v>
      </c>
      <c r="K1360" s="4"/>
      <c r="L1360" s="7"/>
      <c r="M1360" s="6">
        <v>18.45</v>
      </c>
      <c r="N1360" s="6"/>
      <c r="O1360" s="6"/>
      <c r="P1360" s="7"/>
      <c r="Q1360" s="7"/>
      <c r="R1360" s="7"/>
      <c r="S1360" s="7"/>
      <c r="T1360" s="7"/>
      <c r="V1360" s="7"/>
      <c r="W1360" s="7"/>
      <c r="X1360" s="7"/>
      <c r="Y1360" s="7"/>
      <c r="Z1360" s="7"/>
      <c r="AA1360" s="7"/>
      <c r="AB1360" s="4"/>
      <c r="AC1360" s="7"/>
      <c r="AD1360" s="7"/>
      <c r="AE1360" s="7"/>
      <c r="AF1360" s="7"/>
      <c r="AG1360" s="7"/>
      <c r="AH1360" s="7"/>
      <c r="AI1360" s="8"/>
      <c r="AJ1360" s="7"/>
      <c r="AK1360" s="7"/>
      <c r="AL1360" s="7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7"/>
      <c r="BB1360" s="4"/>
      <c r="BC1360" s="4"/>
      <c r="BD1360" s="4"/>
      <c r="BE1360" s="7"/>
      <c r="BF1360" s="7"/>
      <c r="BG1360" s="6"/>
      <c r="BH1360" s="4"/>
      <c r="BI1360" s="4"/>
      <c r="BJ1360" s="4"/>
      <c r="BK1360" s="4"/>
      <c r="BL1360" s="6"/>
      <c r="BM1360" s="6"/>
      <c r="BN1360" s="6"/>
      <c r="BO1360" s="6"/>
      <c r="BP1360" s="6"/>
      <c r="BQ1360" s="6"/>
      <c r="BR1360" s="6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7"/>
      <c r="CD1360" s="4"/>
      <c r="CE1360" s="4"/>
      <c r="CF1360" s="7"/>
      <c r="CG1360" s="4"/>
      <c r="CH1360" s="4"/>
      <c r="CI1360" s="4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</row>
    <row r="1361" spans="1:158" x14ac:dyDescent="0.25">
      <c r="A1361" t="s">
        <v>115</v>
      </c>
      <c r="C1361" s="5">
        <v>40617</v>
      </c>
      <c r="D1361" s="4"/>
      <c r="E1361" s="5"/>
      <c r="F1361">
        <v>67</v>
      </c>
      <c r="G1361" t="s">
        <v>79</v>
      </c>
      <c r="H1361" s="6">
        <v>8</v>
      </c>
      <c r="I1361">
        <v>750</v>
      </c>
      <c r="J1361" s="4">
        <f>1000000/H1361/I1361</f>
        <v>166.66666666666666</v>
      </c>
      <c r="K1361" s="4"/>
      <c r="L1361" s="7"/>
      <c r="M1361" s="7"/>
      <c r="N1361" s="7"/>
      <c r="O1361" s="7"/>
      <c r="P1361" s="7"/>
      <c r="Q1361" s="7"/>
      <c r="R1361" s="7"/>
      <c r="S1361" s="7"/>
      <c r="T1361" s="7"/>
      <c r="U1361" s="4">
        <v>401.36750447300318</v>
      </c>
      <c r="V1361" s="7"/>
      <c r="W1361" s="7"/>
      <c r="X1361" s="7"/>
      <c r="Y1361" s="7"/>
      <c r="Z1361" s="7"/>
      <c r="AA1361" s="7"/>
      <c r="AB1361" s="4">
        <v>269.78443855564535</v>
      </c>
      <c r="AC1361" s="7">
        <v>2.5999601934764049</v>
      </c>
      <c r="AD1361" s="7"/>
      <c r="AE1361" s="7"/>
      <c r="AF1361" s="7"/>
      <c r="AG1361" s="7"/>
      <c r="AH1361" s="7"/>
      <c r="AI1361" s="8">
        <f>AC1361/AB1361</f>
        <v>9.6371762856149353E-3</v>
      </c>
      <c r="AJ1361" s="7"/>
      <c r="AK1361" s="7"/>
      <c r="AL1361" s="7"/>
      <c r="AM1361" s="4">
        <v>57.509511434158654</v>
      </c>
      <c r="AN1361" s="4"/>
      <c r="AO1361" s="4"/>
      <c r="AP1361" s="4"/>
      <c r="AQ1361" s="4">
        <v>100.86903449138151</v>
      </c>
      <c r="AR1361" s="4"/>
      <c r="AS1361" s="4"/>
      <c r="AT1361" s="4"/>
      <c r="AU1361" s="4"/>
      <c r="AV1361" s="4"/>
      <c r="AW1361" s="4"/>
      <c r="AX1361" s="4">
        <v>0</v>
      </c>
      <c r="AY1361" s="4">
        <v>0</v>
      </c>
      <c r="AZ1361" s="4"/>
      <c r="BA1361" s="7"/>
      <c r="BB1361" s="4"/>
      <c r="BC1361" s="4">
        <f>U1361+AB1361+AZ1361</f>
        <v>671.15194302864847</v>
      </c>
      <c r="BD1361" s="4"/>
      <c r="BE1361" s="7">
        <f>AZ1361/BC1361</f>
        <v>0</v>
      </c>
      <c r="BF1361" s="7"/>
      <c r="BG1361" s="6"/>
      <c r="BH1361" s="4"/>
      <c r="BI1361" s="4"/>
      <c r="BJ1361" s="4"/>
      <c r="BK1361" s="4"/>
      <c r="BL1361" s="6"/>
      <c r="BM1361" s="6"/>
      <c r="BN1361" s="6"/>
      <c r="BO1361" s="6"/>
      <c r="BP1361" s="7">
        <f>U1361/BC1361</f>
        <v>0.59802777693198239</v>
      </c>
      <c r="BQ1361" s="7">
        <f>AB1361/BC1361</f>
        <v>0.40197222306801766</v>
      </c>
      <c r="BR1361" s="7">
        <f>AZ1361/BC1361</f>
        <v>0</v>
      </c>
      <c r="BS1361" s="4">
        <v>369.48085178771237</v>
      </c>
      <c r="BT1361" s="4">
        <v>252.37688100268696</v>
      </c>
      <c r="BU1361" s="4">
        <v>117.10397078502544</v>
      </c>
      <c r="BV1361" s="4">
        <v>0</v>
      </c>
      <c r="BW1361" s="4"/>
      <c r="BX1361" s="4"/>
      <c r="BY1361" s="4"/>
      <c r="BZ1361" s="4"/>
      <c r="CA1361" s="4">
        <v>0</v>
      </c>
      <c r="CB1361" s="4"/>
      <c r="CC1361" s="7"/>
      <c r="CD1361" s="4"/>
      <c r="CE1361" s="4"/>
      <c r="CF1361" s="7"/>
      <c r="CG1361" s="4"/>
      <c r="CH1361" s="4"/>
      <c r="CI1361" s="4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</row>
    <row r="1362" spans="1:158" x14ac:dyDescent="0.25">
      <c r="A1362" t="s">
        <v>115</v>
      </c>
      <c r="C1362" s="5">
        <v>40623</v>
      </c>
      <c r="D1362" s="4"/>
      <c r="E1362" s="5"/>
      <c r="F1362">
        <v>73</v>
      </c>
      <c r="G1362" t="s">
        <v>79</v>
      </c>
      <c r="H1362" s="6">
        <v>8</v>
      </c>
      <c r="I1362">
        <v>750</v>
      </c>
      <c r="J1362" s="4">
        <f>1000000/H1362/I1362</f>
        <v>166.66666666666666</v>
      </c>
      <c r="K1362" s="4"/>
      <c r="L1362" s="7"/>
      <c r="M1362" s="6">
        <v>21.65</v>
      </c>
      <c r="N1362" s="6"/>
      <c r="O1362" s="6"/>
      <c r="P1362" s="7"/>
      <c r="Q1362" s="7"/>
      <c r="R1362" s="7"/>
      <c r="S1362" s="7"/>
      <c r="T1362" s="7"/>
      <c r="V1362" s="7"/>
      <c r="W1362" s="7"/>
      <c r="X1362" s="7"/>
      <c r="Y1362" s="7"/>
      <c r="Z1362" s="7"/>
      <c r="AA1362" s="7"/>
      <c r="AB1362" s="4"/>
      <c r="AC1362" s="7"/>
      <c r="AD1362" s="7"/>
      <c r="AE1362" s="7"/>
      <c r="AF1362" s="7"/>
      <c r="AG1362" s="7"/>
      <c r="AH1362" s="7"/>
      <c r="AI1362" s="8"/>
      <c r="AJ1362" s="7"/>
      <c r="AK1362" s="7"/>
      <c r="AL1362" s="7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7"/>
      <c r="BB1362" s="4"/>
      <c r="BC1362" s="4"/>
      <c r="BD1362" s="4"/>
      <c r="BE1362" s="7"/>
      <c r="BF1362" s="7"/>
      <c r="BG1362" s="6"/>
      <c r="BH1362" s="4"/>
      <c r="BI1362" s="4"/>
      <c r="BJ1362" s="4"/>
      <c r="BK1362" s="4"/>
      <c r="BL1362" s="6"/>
      <c r="BM1362" s="6"/>
      <c r="BN1362" s="6"/>
      <c r="BO1362" s="6"/>
      <c r="BP1362" s="6"/>
      <c r="BQ1362" s="6"/>
      <c r="BR1362" s="6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7"/>
      <c r="CD1362" s="4"/>
      <c r="CE1362" s="4"/>
      <c r="CF1362" s="7"/>
      <c r="CG1362" s="4"/>
      <c r="CH1362" s="4"/>
      <c r="CI1362" s="4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</row>
    <row r="1363" spans="1:158" x14ac:dyDescent="0.25">
      <c r="A1363" t="s">
        <v>115</v>
      </c>
      <c r="C1363" s="5">
        <v>40638</v>
      </c>
      <c r="D1363" s="4">
        <v>6</v>
      </c>
      <c r="E1363" s="5" t="s">
        <v>183</v>
      </c>
      <c r="F1363">
        <v>88</v>
      </c>
      <c r="G1363" t="s">
        <v>79</v>
      </c>
      <c r="H1363" s="6">
        <v>8</v>
      </c>
      <c r="I1363">
        <v>750</v>
      </c>
      <c r="J1363" s="4">
        <f>1000000/H1363/I1363</f>
        <v>166.66666666666666</v>
      </c>
      <c r="K1363" s="4"/>
      <c r="L1363" s="7"/>
      <c r="M1363" s="7"/>
      <c r="N1363" s="7"/>
      <c r="O1363" s="7"/>
      <c r="P1363" s="7"/>
      <c r="Q1363" s="7"/>
      <c r="R1363" s="7"/>
      <c r="S1363" s="7"/>
      <c r="T1363" s="7"/>
      <c r="U1363" s="4">
        <v>374.05050740628087</v>
      </c>
      <c r="V1363" s="7"/>
      <c r="W1363" s="7"/>
      <c r="X1363" s="7"/>
      <c r="Y1363" s="7"/>
      <c r="Z1363" s="7"/>
      <c r="AA1363" s="7"/>
      <c r="AB1363" s="4">
        <v>178.04051770384359</v>
      </c>
      <c r="AC1363" s="7">
        <v>2.6995178555659707</v>
      </c>
      <c r="AD1363" s="7"/>
      <c r="AE1363" s="7"/>
      <c r="AF1363" s="7"/>
      <c r="AG1363" s="7"/>
      <c r="AH1363" s="7"/>
      <c r="AI1363" s="8">
        <f>AC1363/AB1363</f>
        <v>1.5162379274005518E-2</v>
      </c>
      <c r="AJ1363" s="7"/>
      <c r="AK1363" s="7"/>
      <c r="AL1363" s="7"/>
      <c r="AM1363" s="4">
        <v>1.2404072150860248</v>
      </c>
      <c r="AN1363" s="4"/>
      <c r="AO1363" s="4"/>
      <c r="AP1363" s="4"/>
      <c r="AQ1363" s="4">
        <v>304.73866888924454</v>
      </c>
      <c r="AR1363" s="4"/>
      <c r="AS1363" s="4"/>
      <c r="AT1363" s="4"/>
      <c r="AU1363" s="4"/>
      <c r="AV1363" s="4"/>
      <c r="AW1363" s="4"/>
      <c r="AX1363" s="4">
        <v>0</v>
      </c>
      <c r="AY1363" s="4">
        <v>0</v>
      </c>
      <c r="AZ1363" s="4"/>
      <c r="BA1363" s="7"/>
      <c r="BB1363" s="4"/>
      <c r="BC1363" s="4">
        <f>U1363+AB1363+AZ1363</f>
        <v>552.09102511012452</v>
      </c>
      <c r="BD1363" s="4"/>
      <c r="BE1363" s="7">
        <f>AZ1363/BC1363</f>
        <v>0</v>
      </c>
      <c r="BF1363" s="7"/>
      <c r="BG1363" s="6"/>
      <c r="BH1363" s="4"/>
      <c r="BI1363" s="4"/>
      <c r="BJ1363" s="4"/>
      <c r="BK1363" s="4"/>
      <c r="BL1363" s="6"/>
      <c r="BM1363" s="6"/>
      <c r="BN1363" s="6"/>
      <c r="BO1363" s="6"/>
      <c r="BP1363" s="7">
        <f>U1363/BC1363</f>
        <v>0.67751600803811241</v>
      </c>
      <c r="BQ1363" s="7">
        <f>AB1363/BC1363</f>
        <v>0.32248399196188743</v>
      </c>
      <c r="BR1363" s="7">
        <f>AZ1363/BC1363</f>
        <v>0</v>
      </c>
      <c r="BS1363" s="4">
        <v>136.88397312481413</v>
      </c>
      <c r="BT1363" s="4">
        <v>6.9569427058603388</v>
      </c>
      <c r="BU1363" s="4">
        <v>129.92703041895379</v>
      </c>
      <c r="BV1363" s="4">
        <v>0</v>
      </c>
      <c r="BW1363" s="4"/>
      <c r="BX1363" s="4"/>
      <c r="BY1363" s="4"/>
      <c r="BZ1363" s="4"/>
      <c r="CA1363" s="4">
        <v>0</v>
      </c>
      <c r="CB1363" s="4"/>
      <c r="CC1363" s="7"/>
      <c r="CD1363" s="4"/>
      <c r="CE1363" s="4"/>
      <c r="CF1363" s="7"/>
      <c r="CG1363" s="4"/>
      <c r="CH1363" s="4"/>
      <c r="CI1363" s="4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</row>
    <row r="1364" spans="1:158" x14ac:dyDescent="0.25">
      <c r="A1364" t="s">
        <v>115</v>
      </c>
      <c r="C1364" s="5">
        <v>40641</v>
      </c>
      <c r="D1364" s="4"/>
      <c r="E1364" s="5"/>
      <c r="F1364">
        <v>91</v>
      </c>
      <c r="G1364" t="s">
        <v>79</v>
      </c>
      <c r="H1364" s="6">
        <v>8</v>
      </c>
      <c r="I1364">
        <v>750</v>
      </c>
      <c r="J1364" s="4">
        <f>1000000/H1364/I1364</f>
        <v>166.66666666666666</v>
      </c>
      <c r="K1364" s="4"/>
      <c r="L1364" s="7"/>
      <c r="M1364" s="6">
        <v>22.7</v>
      </c>
      <c r="N1364" s="6"/>
      <c r="O1364" s="6"/>
      <c r="P1364" s="7"/>
      <c r="Q1364" s="7"/>
      <c r="R1364" s="7"/>
      <c r="S1364" s="7"/>
      <c r="T1364" s="7"/>
      <c r="V1364" s="7"/>
      <c r="W1364" s="7"/>
      <c r="X1364" s="7"/>
      <c r="Y1364" s="7"/>
      <c r="Z1364" s="7"/>
      <c r="AA1364" s="7"/>
      <c r="AB1364" s="4"/>
      <c r="AC1364" s="7"/>
      <c r="AD1364" s="7"/>
      <c r="AE1364" s="7"/>
      <c r="AF1364" s="7"/>
      <c r="AG1364" s="7"/>
      <c r="AH1364" s="7"/>
      <c r="AI1364" s="8"/>
      <c r="AJ1364" s="7"/>
      <c r="AK1364" s="7"/>
      <c r="AL1364" s="7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7"/>
      <c r="BB1364" s="4"/>
      <c r="BC1364" s="4"/>
      <c r="BD1364" s="4"/>
      <c r="BE1364" s="7"/>
      <c r="BF1364" s="7"/>
      <c r="BG1364" s="6"/>
      <c r="BH1364" s="4"/>
      <c r="BI1364" s="4"/>
      <c r="BJ1364" s="4"/>
      <c r="BK1364" s="4"/>
      <c r="BL1364" s="6"/>
      <c r="BM1364" s="6"/>
      <c r="BN1364" s="6"/>
      <c r="BO1364" s="6"/>
      <c r="BP1364" s="6"/>
      <c r="BQ1364" s="6"/>
      <c r="BR1364" s="6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7"/>
      <c r="CD1364" s="4"/>
      <c r="CE1364" s="4"/>
      <c r="CF1364" s="7"/>
      <c r="CG1364" s="4"/>
      <c r="CH1364" s="4"/>
      <c r="CI1364" s="4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</row>
    <row r="1365" spans="1:158" x14ac:dyDescent="0.25">
      <c r="A1365" t="s">
        <v>115</v>
      </c>
      <c r="C1365" s="5">
        <v>40660</v>
      </c>
      <c r="D1365" s="4">
        <v>7</v>
      </c>
      <c r="E1365" t="s">
        <v>166</v>
      </c>
      <c r="F1365">
        <v>110</v>
      </c>
      <c r="G1365" t="s">
        <v>79</v>
      </c>
      <c r="H1365" s="6">
        <v>8</v>
      </c>
      <c r="I1365">
        <v>750</v>
      </c>
      <c r="J1365" s="4">
        <f>1000000/H1365/I1365</f>
        <v>166.66666666666666</v>
      </c>
      <c r="K1365" s="4"/>
      <c r="L1365" s="7"/>
      <c r="M1365" s="7"/>
      <c r="N1365" s="7"/>
      <c r="O1365" s="7"/>
      <c r="P1365" s="7"/>
      <c r="Q1365" s="7"/>
      <c r="R1365" s="7"/>
      <c r="S1365" s="7"/>
      <c r="T1365" s="7"/>
      <c r="V1365" s="7"/>
      <c r="W1365" s="7"/>
      <c r="X1365" s="7"/>
      <c r="Y1365" s="7"/>
      <c r="Z1365" s="7"/>
      <c r="AA1365" s="7"/>
      <c r="AB1365" s="4"/>
      <c r="AC1365" s="7"/>
      <c r="AD1365" s="7"/>
      <c r="AE1365" s="7"/>
      <c r="AF1365" s="7"/>
      <c r="AG1365" s="7"/>
      <c r="AH1365" s="7"/>
      <c r="AI1365" s="8"/>
      <c r="AJ1365" s="7"/>
      <c r="AK1365" s="7"/>
      <c r="AL1365" s="7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7"/>
      <c r="BB1365" s="4"/>
      <c r="BC1365" s="4"/>
      <c r="BD1365" s="4"/>
      <c r="BE1365" s="7"/>
      <c r="BF1365" s="7"/>
      <c r="BG1365" s="6"/>
      <c r="BH1365" s="4"/>
      <c r="BI1365" s="4"/>
      <c r="BJ1365" s="4"/>
      <c r="BK1365" s="4"/>
      <c r="BL1365" s="6"/>
      <c r="BM1365" s="6"/>
      <c r="BN1365" s="6"/>
      <c r="BO1365" s="6"/>
      <c r="BP1365" s="6"/>
      <c r="BQ1365" s="6"/>
      <c r="BR1365" s="6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7"/>
      <c r="CD1365" s="4"/>
      <c r="CE1365" s="4"/>
      <c r="CF1365" s="7"/>
      <c r="CG1365" s="4"/>
      <c r="CH1365" s="4"/>
      <c r="CI1365" s="4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</row>
    <row r="1366" spans="1:158" x14ac:dyDescent="0.25">
      <c r="A1366" t="s">
        <v>115</v>
      </c>
      <c r="C1366" s="5">
        <v>40661</v>
      </c>
      <c r="D1366" s="4"/>
      <c r="E1366" s="5"/>
      <c r="F1366">
        <v>111</v>
      </c>
      <c r="G1366" t="s">
        <v>79</v>
      </c>
      <c r="H1366" s="6">
        <v>8</v>
      </c>
      <c r="I1366">
        <v>750</v>
      </c>
      <c r="J1366" s="4">
        <f>1000000/H1366/I1366</f>
        <v>166.66666666666666</v>
      </c>
      <c r="K1366" s="4"/>
      <c r="L1366" s="7"/>
      <c r="M1366" s="7"/>
      <c r="N1366" s="7"/>
      <c r="O1366" s="7"/>
      <c r="P1366" s="7"/>
      <c r="Q1366" s="7"/>
      <c r="R1366" s="7"/>
      <c r="S1366" s="7"/>
      <c r="T1366" s="7"/>
      <c r="U1366" s="4">
        <v>407.86352919238442</v>
      </c>
      <c r="V1366" s="7"/>
      <c r="W1366" s="7"/>
      <c r="X1366" s="7"/>
      <c r="Y1366" s="7"/>
      <c r="Z1366" s="7"/>
      <c r="AA1366" s="7"/>
      <c r="AB1366" s="4">
        <v>174.97546312908409</v>
      </c>
      <c r="AC1366" s="7">
        <v>2.5044218172669344</v>
      </c>
      <c r="AD1366" s="7"/>
      <c r="AE1366" s="7"/>
      <c r="AF1366" s="7"/>
      <c r="AG1366" s="7"/>
      <c r="AH1366" s="7"/>
      <c r="AI1366" s="8">
        <f>AC1366/AB1366</f>
        <v>1.4312988646981635E-2</v>
      </c>
      <c r="AJ1366" s="7"/>
      <c r="AK1366" s="7"/>
      <c r="AL1366" s="7"/>
      <c r="AM1366" s="4">
        <v>0</v>
      </c>
      <c r="AN1366" s="4"/>
      <c r="AO1366" s="4"/>
      <c r="AP1366" s="4"/>
      <c r="AQ1366" s="4">
        <v>543.50011067637899</v>
      </c>
      <c r="AR1366" s="4"/>
      <c r="AS1366" s="4"/>
      <c r="AT1366" s="4"/>
      <c r="AU1366" s="4"/>
      <c r="AV1366" s="4"/>
      <c r="AW1366" s="4"/>
      <c r="AX1366" s="4">
        <v>9.912168459285585</v>
      </c>
      <c r="AY1366" s="4">
        <v>55.196481113265236</v>
      </c>
      <c r="AZ1366" s="4"/>
      <c r="BA1366" s="7"/>
      <c r="BB1366" s="4"/>
      <c r="BC1366" s="4">
        <f>U1366+AB1366+AZ1366</f>
        <v>582.83899232146848</v>
      </c>
      <c r="BD1366" s="4"/>
      <c r="BE1366" s="7">
        <f>AZ1366/BC1366</f>
        <v>0</v>
      </c>
      <c r="BF1366" s="7"/>
      <c r="BG1366" s="6"/>
      <c r="BH1366" s="4"/>
      <c r="BI1366" s="4"/>
      <c r="BJ1366" s="4"/>
      <c r="BK1366" s="4"/>
      <c r="BL1366" s="6"/>
      <c r="BM1366" s="6"/>
      <c r="BN1366" s="6"/>
      <c r="BO1366" s="6"/>
      <c r="BP1366" s="7">
        <f>U1366/BC1366</f>
        <v>0.69978765073326588</v>
      </c>
      <c r="BQ1366" s="7">
        <f>AB1366/BC1366</f>
        <v>0.30021234926673418</v>
      </c>
      <c r="BR1366" s="7">
        <f>AZ1366/BC1366</f>
        <v>0</v>
      </c>
      <c r="BS1366" s="4">
        <v>125.69079359006315</v>
      </c>
      <c r="BT1366" s="4">
        <v>0</v>
      </c>
      <c r="BU1366" s="4">
        <v>114.51969462623644</v>
      </c>
      <c r="BV1366" s="4">
        <v>9.2560285774487987</v>
      </c>
      <c r="BW1366" s="4"/>
      <c r="BX1366" s="4"/>
      <c r="BY1366" s="4"/>
      <c r="BZ1366" s="4"/>
      <c r="CA1366" s="4">
        <v>1.9150703863779031</v>
      </c>
      <c r="CB1366" s="4"/>
      <c r="CC1366" s="7"/>
      <c r="CD1366" s="4"/>
      <c r="CE1366" s="4"/>
      <c r="CF1366" s="7"/>
      <c r="CG1366" s="4"/>
      <c r="CH1366" s="4"/>
      <c r="CI1366" s="4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</row>
    <row r="1367" spans="1:158" x14ac:dyDescent="0.25">
      <c r="A1367" t="s">
        <v>115</v>
      </c>
      <c r="C1367" s="5">
        <v>40673</v>
      </c>
      <c r="D1367" s="4"/>
      <c r="E1367" s="5"/>
      <c r="F1367">
        <v>123</v>
      </c>
      <c r="G1367" t="s">
        <v>79</v>
      </c>
      <c r="H1367" s="6">
        <v>8</v>
      </c>
      <c r="I1367">
        <v>750</v>
      </c>
      <c r="J1367" s="4">
        <f>1000000/H1367/I1367</f>
        <v>166.66666666666666</v>
      </c>
      <c r="K1367" s="4"/>
      <c r="L1367" s="7"/>
      <c r="M1367" s="7"/>
      <c r="N1367" s="7"/>
      <c r="O1367" s="7"/>
      <c r="P1367" s="7"/>
      <c r="Q1367" s="7"/>
      <c r="R1367" s="7"/>
      <c r="S1367" s="7"/>
      <c r="T1367" s="7"/>
      <c r="V1367" s="7"/>
      <c r="W1367" s="7"/>
      <c r="X1367" s="7"/>
      <c r="Y1367" s="7"/>
      <c r="Z1367" s="7"/>
      <c r="AA1367" s="7"/>
      <c r="AB1367" s="4"/>
      <c r="AC1367" s="7"/>
      <c r="AD1367" s="7"/>
      <c r="AE1367" s="7"/>
      <c r="AF1367" s="7"/>
      <c r="AG1367" s="7"/>
      <c r="AH1367" s="7"/>
      <c r="AI1367" s="8"/>
      <c r="AJ1367" s="7"/>
      <c r="AK1367" s="7"/>
      <c r="AL1367" s="7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7"/>
      <c r="BB1367" s="4"/>
      <c r="BC1367" s="4"/>
      <c r="BD1367" s="4"/>
      <c r="BE1367" s="7"/>
      <c r="BF1367" s="7"/>
      <c r="BG1367" s="6"/>
      <c r="BH1367" s="4"/>
      <c r="BI1367" s="4"/>
      <c r="BJ1367" s="4"/>
      <c r="BK1367" s="4"/>
      <c r="BL1367" s="6"/>
      <c r="BM1367" s="6"/>
      <c r="BN1367" s="6"/>
      <c r="BO1367" s="6"/>
      <c r="BP1367" s="6"/>
      <c r="BQ1367" s="6"/>
      <c r="BR1367" s="6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>
        <v>14.209968186638388</v>
      </c>
      <c r="CC1367" s="7">
        <v>5.25</v>
      </c>
      <c r="CD1367" s="4"/>
      <c r="CE1367" s="4"/>
      <c r="CF1367" s="7"/>
      <c r="CG1367" s="4"/>
      <c r="CH1367" s="4"/>
      <c r="CI1367" s="4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</row>
    <row r="1368" spans="1:158" x14ac:dyDescent="0.25">
      <c r="A1368" t="s">
        <v>115</v>
      </c>
      <c r="C1368" s="5">
        <v>40679</v>
      </c>
      <c r="D1368" s="4"/>
      <c r="E1368" s="5"/>
      <c r="F1368">
        <v>129</v>
      </c>
      <c r="G1368" t="s">
        <v>79</v>
      </c>
      <c r="H1368" s="6">
        <v>8</v>
      </c>
      <c r="I1368">
        <v>750</v>
      </c>
      <c r="J1368" s="4">
        <f>1000000/H1368/I1368</f>
        <v>166.66666666666666</v>
      </c>
      <c r="K1368" s="4"/>
      <c r="L1368" s="7"/>
      <c r="M1368" s="7"/>
      <c r="N1368" s="7"/>
      <c r="O1368" s="7"/>
      <c r="P1368" s="7"/>
      <c r="Q1368" s="7"/>
      <c r="R1368" s="7"/>
      <c r="S1368" s="7"/>
      <c r="T1368" s="7"/>
      <c r="U1368" s="4"/>
      <c r="V1368" s="7"/>
      <c r="W1368" s="7"/>
      <c r="X1368" s="7"/>
      <c r="Y1368" s="7"/>
      <c r="Z1368" s="7"/>
      <c r="AA1368" s="7"/>
      <c r="AB1368" s="4"/>
      <c r="AC1368" s="7"/>
      <c r="AD1368" s="7"/>
      <c r="AE1368" s="7"/>
      <c r="AF1368" s="7"/>
      <c r="AG1368" s="7"/>
      <c r="AH1368" s="7"/>
      <c r="AI1368" s="8"/>
      <c r="AJ1368" s="7"/>
      <c r="AK1368" s="7"/>
      <c r="AL1368" s="7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7"/>
      <c r="BB1368" s="4"/>
      <c r="BC1368" s="4"/>
      <c r="BD1368" s="4"/>
      <c r="BE1368" s="7"/>
      <c r="BF1368" s="7"/>
      <c r="BG1368" s="6"/>
      <c r="BH1368" s="4"/>
      <c r="BI1368" s="4"/>
      <c r="BJ1368" s="4"/>
      <c r="BK1368" s="4"/>
      <c r="BL1368" s="6"/>
      <c r="BM1368" s="6"/>
      <c r="BN1368" s="6"/>
      <c r="BO1368" s="6"/>
      <c r="BP1368" s="6"/>
      <c r="BQ1368" s="6"/>
      <c r="BR1368" s="6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>
        <v>37.751855779427359</v>
      </c>
      <c r="CC1368" s="7">
        <v>4.7905405405405403</v>
      </c>
      <c r="CD1368" s="4"/>
      <c r="CE1368" s="4"/>
      <c r="CF1368" s="7"/>
      <c r="CG1368" s="4"/>
      <c r="CH1368" s="4"/>
      <c r="CI1368" s="4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</row>
    <row r="1369" spans="1:158" x14ac:dyDescent="0.25">
      <c r="A1369" t="s">
        <v>115</v>
      </c>
      <c r="C1369" s="5">
        <v>40683</v>
      </c>
      <c r="D1369" s="4"/>
      <c r="E1369" s="5"/>
      <c r="F1369">
        <v>133</v>
      </c>
      <c r="G1369" t="s">
        <v>79</v>
      </c>
      <c r="H1369" s="6">
        <v>8</v>
      </c>
      <c r="I1369">
        <v>750</v>
      </c>
      <c r="J1369" s="4">
        <f>1000000/H1369/I1369</f>
        <v>166.66666666666666</v>
      </c>
      <c r="K1369" s="4"/>
      <c r="L1369" s="7"/>
      <c r="M1369" s="7"/>
      <c r="N1369" s="7"/>
      <c r="O1369" s="7"/>
      <c r="P1369" s="7"/>
      <c r="Q1369" s="7"/>
      <c r="R1369" s="7"/>
      <c r="S1369" s="7"/>
      <c r="T1369" s="7"/>
      <c r="U1369" s="4">
        <v>462.52340610633439</v>
      </c>
      <c r="V1369" s="7"/>
      <c r="W1369" s="7"/>
      <c r="X1369" s="7"/>
      <c r="Y1369" s="7"/>
      <c r="Z1369" s="7"/>
      <c r="AA1369" s="7"/>
      <c r="AB1369" s="4">
        <v>123.82204301139825</v>
      </c>
      <c r="AC1369" s="7">
        <v>1.5258428747631716</v>
      </c>
      <c r="AD1369" s="7"/>
      <c r="AE1369" s="7"/>
      <c r="AF1369" s="7"/>
      <c r="AG1369" s="7"/>
      <c r="AH1369" s="7"/>
      <c r="AI1369" s="8">
        <f>AC1369/AB1369</f>
        <v>1.2322869479893112E-2</v>
      </c>
      <c r="AJ1369" s="7"/>
      <c r="AK1369" s="7"/>
      <c r="AL1369" s="7"/>
      <c r="AM1369" s="4">
        <v>0</v>
      </c>
      <c r="AN1369" s="4"/>
      <c r="AO1369" s="4"/>
      <c r="AP1369" s="4"/>
      <c r="AQ1369" s="4">
        <v>246.53006318985331</v>
      </c>
      <c r="AR1369" s="4"/>
      <c r="AS1369" s="4"/>
      <c r="AT1369" s="4"/>
      <c r="AU1369" s="4"/>
      <c r="AV1369" s="4"/>
      <c r="AW1369" s="4"/>
      <c r="AX1369" s="4">
        <v>20.28421154239361</v>
      </c>
      <c r="AY1369" s="4">
        <v>414.84183331508939</v>
      </c>
      <c r="AZ1369" s="4"/>
      <c r="BA1369" s="7"/>
      <c r="BB1369" s="4"/>
      <c r="BC1369" s="4">
        <f>U1369+AB1369+AZ1369</f>
        <v>586.34544911773264</v>
      </c>
      <c r="BD1369" s="4"/>
      <c r="BE1369" s="7">
        <f>AZ1369/BC1369</f>
        <v>0</v>
      </c>
      <c r="BF1369" s="7"/>
      <c r="BG1369" s="6"/>
      <c r="BH1369" s="4"/>
      <c r="BI1369" s="4"/>
      <c r="BJ1369" s="4"/>
      <c r="BK1369" s="4"/>
      <c r="BL1369" s="6"/>
      <c r="BM1369" s="6"/>
      <c r="BN1369" s="6"/>
      <c r="BO1369" s="6"/>
      <c r="BP1369" s="7">
        <f>U1369/BC1369</f>
        <v>0.78882407427615941</v>
      </c>
      <c r="BQ1369" s="7">
        <f>AB1369/BC1369</f>
        <v>0.21117592572384059</v>
      </c>
      <c r="BR1369" s="7">
        <f>AZ1369/BC1369</f>
        <v>0</v>
      </c>
      <c r="BS1369" s="4">
        <v>119.50114017767898</v>
      </c>
      <c r="BT1369" s="4">
        <v>0</v>
      </c>
      <c r="BU1369" s="4">
        <v>45.564422768489656</v>
      </c>
      <c r="BV1369" s="4">
        <v>66.691813127998586</v>
      </c>
      <c r="BW1369" s="4"/>
      <c r="BX1369" s="4"/>
      <c r="BY1369" s="4"/>
      <c r="BZ1369" s="4"/>
      <c r="CA1369" s="4">
        <v>7.2449042811907329</v>
      </c>
      <c r="CB1369" s="4"/>
      <c r="CC1369" s="7"/>
      <c r="CD1369" s="4"/>
      <c r="CE1369" s="4"/>
      <c r="CF1369" s="7"/>
      <c r="CG1369" s="4"/>
      <c r="CH1369" s="4"/>
      <c r="CI1369" s="4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</row>
    <row r="1370" spans="1:158" x14ac:dyDescent="0.25">
      <c r="A1370" t="s">
        <v>115</v>
      </c>
      <c r="C1370" s="5">
        <v>40685</v>
      </c>
      <c r="D1370" s="4">
        <v>8</v>
      </c>
      <c r="E1370" s="5" t="s">
        <v>165</v>
      </c>
      <c r="F1370">
        <v>135</v>
      </c>
      <c r="G1370" t="s">
        <v>79</v>
      </c>
      <c r="H1370" s="6">
        <v>8</v>
      </c>
      <c r="I1370">
        <v>750</v>
      </c>
      <c r="J1370" s="4">
        <f>1000000/H1370/I1370</f>
        <v>166.66666666666666</v>
      </c>
      <c r="K1370" s="4"/>
      <c r="L1370" s="7"/>
      <c r="M1370" s="7"/>
      <c r="N1370" s="7"/>
      <c r="O1370" s="7"/>
      <c r="P1370" s="7"/>
      <c r="Q1370" s="7"/>
      <c r="R1370" s="7"/>
      <c r="S1370" s="7"/>
      <c r="T1370" s="7"/>
      <c r="U1370" s="4"/>
      <c r="V1370" s="7"/>
      <c r="W1370" s="7"/>
      <c r="X1370" s="7"/>
      <c r="Y1370" s="7"/>
      <c r="Z1370" s="7"/>
      <c r="AA1370" s="7"/>
      <c r="AB1370" s="4"/>
      <c r="AC1370" s="7"/>
      <c r="AD1370" s="7"/>
      <c r="AE1370" s="7"/>
      <c r="AF1370" s="7"/>
      <c r="AG1370" s="7"/>
      <c r="AH1370" s="7"/>
      <c r="AI1370" s="8"/>
      <c r="AJ1370" s="7"/>
      <c r="AK1370" s="7"/>
      <c r="AL1370" s="7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7"/>
      <c r="BB1370" s="4"/>
      <c r="BC1370" s="4"/>
      <c r="BD1370" s="4"/>
      <c r="BE1370" s="7"/>
      <c r="BF1370" s="7"/>
      <c r="BG1370" s="6"/>
      <c r="BH1370" s="4"/>
      <c r="BI1370" s="4"/>
      <c r="BJ1370" s="4"/>
      <c r="BK1370" s="4"/>
      <c r="BL1370" s="6"/>
      <c r="BM1370" s="6"/>
      <c r="BN1370" s="6"/>
      <c r="BO1370" s="6"/>
      <c r="BP1370" s="6"/>
      <c r="BQ1370" s="6"/>
      <c r="BR1370" s="6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7"/>
      <c r="CD1370" s="4"/>
      <c r="CE1370" s="4"/>
      <c r="CF1370" s="7"/>
      <c r="CG1370" s="4"/>
      <c r="CH1370" s="4"/>
      <c r="CI1370" s="4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</row>
    <row r="1371" spans="1:158" x14ac:dyDescent="0.25">
      <c r="A1371" t="s">
        <v>115</v>
      </c>
      <c r="C1371" s="5">
        <v>40686</v>
      </c>
      <c r="D1371" s="4"/>
      <c r="E1371" s="5"/>
      <c r="F1371">
        <v>136</v>
      </c>
      <c r="G1371" t="s">
        <v>79</v>
      </c>
      <c r="H1371" s="6">
        <v>8</v>
      </c>
      <c r="I1371">
        <v>750</v>
      </c>
      <c r="J1371" s="4">
        <f>1000000/H1371/I1371</f>
        <v>166.66666666666666</v>
      </c>
      <c r="K1371" s="4"/>
      <c r="L1371" s="7"/>
      <c r="M1371" s="7"/>
      <c r="N1371" s="7"/>
      <c r="O1371" s="7"/>
      <c r="P1371" s="7"/>
      <c r="Q1371" s="7"/>
      <c r="R1371" s="7"/>
      <c r="S1371" s="7"/>
      <c r="T1371" s="7"/>
      <c r="U1371" s="4"/>
      <c r="V1371" s="7"/>
      <c r="W1371" s="7"/>
      <c r="X1371" s="7"/>
      <c r="Y1371" s="7"/>
      <c r="Z1371" s="7"/>
      <c r="AA1371" s="7"/>
      <c r="AB1371" s="4"/>
      <c r="AC1371" s="7"/>
      <c r="AD1371" s="7"/>
      <c r="AE1371" s="7"/>
      <c r="AF1371" s="7"/>
      <c r="AG1371" s="7"/>
      <c r="AH1371" s="7"/>
      <c r="AI1371" s="8"/>
      <c r="AJ1371" s="7"/>
      <c r="AK1371" s="7"/>
      <c r="AL1371" s="7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7"/>
      <c r="BB1371" s="4"/>
      <c r="BC1371" s="4"/>
      <c r="BD1371" s="4"/>
      <c r="BE1371" s="7"/>
      <c r="BF1371" s="7"/>
      <c r="BG1371" s="6"/>
      <c r="BH1371" s="4"/>
      <c r="BI1371" s="4"/>
      <c r="BJ1371" s="4"/>
      <c r="BK1371" s="4"/>
      <c r="BL1371" s="6"/>
      <c r="BM1371" s="6"/>
      <c r="BN1371" s="6"/>
      <c r="BO1371" s="6"/>
      <c r="BP1371" s="6"/>
      <c r="BQ1371" s="6"/>
      <c r="BR1371" s="6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>
        <v>62.460233297985155</v>
      </c>
      <c r="CC1371" s="7">
        <v>4.9334763948497855</v>
      </c>
      <c r="CD1371" s="4"/>
      <c r="CE1371" s="4"/>
      <c r="CF1371" s="7"/>
      <c r="CG1371" s="4"/>
      <c r="CH1371" s="4"/>
      <c r="CI1371" s="4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</row>
    <row r="1372" spans="1:158" x14ac:dyDescent="0.25">
      <c r="A1372" t="s">
        <v>115</v>
      </c>
      <c r="C1372" s="5">
        <v>40693</v>
      </c>
      <c r="D1372" s="4"/>
      <c r="E1372" s="5"/>
      <c r="F1372">
        <v>143</v>
      </c>
      <c r="G1372" t="s">
        <v>79</v>
      </c>
      <c r="H1372" s="6">
        <v>8</v>
      </c>
      <c r="I1372">
        <v>750</v>
      </c>
      <c r="J1372" s="4">
        <f>1000000/H1372/I1372</f>
        <v>166.66666666666666</v>
      </c>
      <c r="K1372" s="4"/>
      <c r="L1372" s="7"/>
      <c r="M1372" s="7"/>
      <c r="N1372" s="7"/>
      <c r="O1372" s="7"/>
      <c r="P1372" s="7"/>
      <c r="Q1372" s="7"/>
      <c r="R1372" s="7"/>
      <c r="S1372" s="7"/>
      <c r="T1372" s="7"/>
      <c r="U1372" s="4"/>
      <c r="V1372" s="7"/>
      <c r="W1372" s="7"/>
      <c r="X1372" s="7"/>
      <c r="Y1372" s="7"/>
      <c r="Z1372" s="7"/>
      <c r="AA1372" s="7"/>
      <c r="AB1372" s="4"/>
      <c r="AC1372" s="7"/>
      <c r="AD1372" s="7"/>
      <c r="AE1372" s="7"/>
      <c r="AF1372" s="7"/>
      <c r="AG1372" s="7"/>
      <c r="AH1372" s="7"/>
      <c r="AI1372" s="8"/>
      <c r="AJ1372" s="7"/>
      <c r="AK1372" s="7"/>
      <c r="AL1372" s="7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7"/>
      <c r="BB1372" s="4"/>
      <c r="BC1372" s="4"/>
      <c r="BD1372" s="4"/>
      <c r="BE1372" s="7"/>
      <c r="BF1372" s="7"/>
      <c r="BG1372" s="6"/>
      <c r="BH1372" s="4"/>
      <c r="BI1372" s="4"/>
      <c r="BJ1372" s="4"/>
      <c r="BK1372" s="4"/>
      <c r="BL1372" s="6"/>
      <c r="BM1372" s="6"/>
      <c r="BN1372" s="6"/>
      <c r="BO1372" s="6"/>
      <c r="BP1372" s="6"/>
      <c r="BQ1372" s="6"/>
      <c r="BR1372" s="6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>
        <v>78.685047720042419</v>
      </c>
      <c r="CC1372" s="7">
        <v>4.7941176470588234</v>
      </c>
      <c r="CD1372" s="4"/>
      <c r="CE1372" s="4"/>
      <c r="CF1372" s="7"/>
      <c r="CG1372" s="4"/>
      <c r="CH1372" s="4"/>
      <c r="CI1372" s="4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</row>
    <row r="1373" spans="1:158" x14ac:dyDescent="0.25">
      <c r="A1373" t="s">
        <v>115</v>
      </c>
      <c r="C1373" s="5">
        <v>40700</v>
      </c>
      <c r="D1373" s="4"/>
      <c r="E1373" s="5"/>
      <c r="F1373">
        <v>150</v>
      </c>
      <c r="G1373" t="s">
        <v>79</v>
      </c>
      <c r="H1373" s="6">
        <v>8</v>
      </c>
      <c r="I1373">
        <v>750</v>
      </c>
      <c r="J1373" s="4">
        <f>1000000/H1373/I1373</f>
        <v>166.66666666666666</v>
      </c>
      <c r="K1373" s="4"/>
      <c r="L1373" s="7"/>
      <c r="M1373" s="7"/>
      <c r="N1373" s="7"/>
      <c r="O1373" s="7"/>
      <c r="P1373" s="7"/>
      <c r="Q1373" s="7"/>
      <c r="R1373" s="7"/>
      <c r="S1373" s="7"/>
      <c r="T1373" s="7"/>
      <c r="U1373" s="4"/>
      <c r="V1373" s="7"/>
      <c r="W1373" s="7"/>
      <c r="X1373" s="7"/>
      <c r="Y1373" s="7"/>
      <c r="Z1373" s="7"/>
      <c r="AA1373" s="7"/>
      <c r="AB1373" s="4"/>
      <c r="AC1373" s="7"/>
      <c r="AD1373" s="7"/>
      <c r="AE1373" s="7"/>
      <c r="AF1373" s="7"/>
      <c r="AG1373" s="7"/>
      <c r="AH1373" s="7"/>
      <c r="AI1373" s="8"/>
      <c r="AJ1373" s="7"/>
      <c r="AK1373" s="7"/>
      <c r="AL1373" s="7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7"/>
      <c r="BB1373" s="4"/>
      <c r="BC1373" s="4"/>
      <c r="BD1373" s="4"/>
      <c r="BE1373" s="7"/>
      <c r="BF1373" s="7"/>
      <c r="BG1373" s="6"/>
      <c r="BH1373" s="4"/>
      <c r="BI1373" s="4"/>
      <c r="BJ1373" s="4"/>
      <c r="BK1373" s="4"/>
      <c r="BL1373" s="6"/>
      <c r="BM1373" s="6"/>
      <c r="BN1373" s="6"/>
      <c r="BO1373" s="6"/>
      <c r="BP1373" s="6"/>
      <c r="BQ1373" s="6"/>
      <c r="BR1373" s="6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>
        <v>91.622481442205725</v>
      </c>
      <c r="CC1373" s="7">
        <v>4.7622950819672134</v>
      </c>
      <c r="CD1373" s="4"/>
      <c r="CE1373" s="4"/>
      <c r="CF1373" s="7"/>
      <c r="CG1373" s="4"/>
      <c r="CH1373" s="4"/>
      <c r="CI1373" s="4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</row>
    <row r="1374" spans="1:158" x14ac:dyDescent="0.25">
      <c r="A1374" t="s">
        <v>115</v>
      </c>
      <c r="C1374" s="5">
        <v>40704</v>
      </c>
      <c r="D1374" s="4">
        <v>9</v>
      </c>
      <c r="E1374" s="5" t="s">
        <v>70</v>
      </c>
      <c r="F1374">
        <v>154</v>
      </c>
      <c r="G1374" t="s">
        <v>79</v>
      </c>
      <c r="H1374" s="6">
        <v>8</v>
      </c>
      <c r="I1374">
        <v>750</v>
      </c>
      <c r="J1374" s="4">
        <f>1000000/H1374/I1374</f>
        <v>166.66666666666666</v>
      </c>
      <c r="K1374" s="4"/>
      <c r="L1374" s="7"/>
      <c r="M1374" s="7"/>
      <c r="N1374" s="7"/>
      <c r="O1374" s="7"/>
      <c r="P1374" s="7"/>
      <c r="Q1374" s="7"/>
      <c r="R1374" s="7"/>
      <c r="S1374" s="7"/>
      <c r="T1374" s="7"/>
      <c r="U1374" s="4"/>
      <c r="V1374" s="7"/>
      <c r="W1374" s="7"/>
      <c r="X1374" s="7"/>
      <c r="Y1374" s="7"/>
      <c r="Z1374" s="7"/>
      <c r="AA1374" s="7"/>
      <c r="AB1374" s="4"/>
      <c r="AC1374" s="7"/>
      <c r="AD1374" s="7"/>
      <c r="AE1374" s="7"/>
      <c r="AF1374" s="7"/>
      <c r="AG1374" s="7"/>
      <c r="AH1374" s="7"/>
      <c r="AI1374" s="8"/>
      <c r="AJ1374" s="7"/>
      <c r="AK1374" s="7"/>
      <c r="AL1374" s="7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>
        <v>504.98737500000004</v>
      </c>
      <c r="AZ1374" s="4"/>
      <c r="BA1374" s="7"/>
      <c r="BB1374" s="4"/>
      <c r="BC1374" s="4"/>
      <c r="BD1374" s="4"/>
      <c r="BE1374" s="7"/>
      <c r="BF1374" s="4">
        <f>BH1374*(1/(BG1374/100))</f>
        <v>504.98737500000004</v>
      </c>
      <c r="BG1374" s="6">
        <v>37.9</v>
      </c>
      <c r="BH1374" s="4">
        <v>191.39021512500003</v>
      </c>
      <c r="BI1374" s="4">
        <f>BF1374-BH1374</f>
        <v>313.59715987499999</v>
      </c>
      <c r="BJ1374" s="4"/>
      <c r="BK1374" s="4"/>
      <c r="BL1374" s="6">
        <v>8.4312870099118964</v>
      </c>
      <c r="BM1374" s="6"/>
      <c r="BN1374" s="6"/>
      <c r="BO1374" s="6"/>
      <c r="BP1374" s="6"/>
      <c r="BQ1374" s="6"/>
      <c r="BR1374" s="6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7"/>
      <c r="CD1374" s="4"/>
      <c r="CE1374" s="4"/>
      <c r="CF1374" s="7"/>
      <c r="CG1374" s="4"/>
      <c r="CH1374" s="4"/>
      <c r="CI1374" s="4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</row>
    <row r="1375" spans="1:158" x14ac:dyDescent="0.25">
      <c r="A1375" t="s">
        <v>115</v>
      </c>
      <c r="C1375" s="5">
        <v>40708</v>
      </c>
      <c r="D1375" s="4"/>
      <c r="E1375" s="5"/>
      <c r="F1375">
        <v>158</v>
      </c>
      <c r="G1375" t="s">
        <v>79</v>
      </c>
      <c r="H1375" s="6">
        <v>8</v>
      </c>
      <c r="I1375">
        <v>750</v>
      </c>
      <c r="J1375" s="4">
        <f>1000000/H1375/I1375</f>
        <v>166.66666666666666</v>
      </c>
      <c r="K1375" s="4"/>
      <c r="L1375" s="7"/>
      <c r="M1375" s="7"/>
      <c r="N1375" s="7"/>
      <c r="O1375" s="7"/>
      <c r="P1375" s="7"/>
      <c r="Q1375" s="7"/>
      <c r="R1375" s="7"/>
      <c r="S1375" s="7"/>
      <c r="T1375" s="7"/>
      <c r="U1375" s="4"/>
      <c r="V1375" s="7"/>
      <c r="W1375" s="7"/>
      <c r="X1375" s="7"/>
      <c r="Y1375" s="7"/>
      <c r="Z1375" s="7"/>
      <c r="AA1375" s="7"/>
      <c r="AB1375" s="4"/>
      <c r="AC1375" s="7"/>
      <c r="AD1375" s="7"/>
      <c r="AE1375" s="7"/>
      <c r="AF1375" s="7"/>
      <c r="AG1375" s="7"/>
      <c r="AH1375" s="7"/>
      <c r="AI1375" s="8"/>
      <c r="AJ1375" s="7"/>
      <c r="AK1375" s="7"/>
      <c r="AL1375" s="7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7"/>
      <c r="BB1375" s="4"/>
      <c r="BC1375" s="4"/>
      <c r="BD1375" s="4"/>
      <c r="BE1375" s="7"/>
      <c r="BF1375" s="7"/>
      <c r="BG1375" s="6"/>
      <c r="BH1375" s="4"/>
      <c r="BI1375" s="4"/>
      <c r="BJ1375" s="4"/>
      <c r="BK1375" s="4"/>
      <c r="BL1375" s="6"/>
      <c r="BM1375" s="6"/>
      <c r="BN1375" s="6"/>
      <c r="BO1375" s="6"/>
      <c r="BP1375" s="6"/>
      <c r="BQ1375" s="6"/>
      <c r="BR1375" s="6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>
        <v>100</v>
      </c>
      <c r="CC1375" s="7">
        <v>4.3734177215189876</v>
      </c>
      <c r="CD1375" s="4"/>
      <c r="CE1375" s="4"/>
      <c r="CF1375" s="7"/>
      <c r="CG1375" s="4"/>
      <c r="CH1375" s="4"/>
      <c r="CI1375" s="4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</row>
    <row r="1376" spans="1:158" x14ac:dyDescent="0.25">
      <c r="A1376" t="s">
        <v>123</v>
      </c>
      <c r="C1376" s="5">
        <v>40895</v>
      </c>
      <c r="D1376" s="4">
        <v>1</v>
      </c>
      <c r="E1376" s="5" t="s">
        <v>167</v>
      </c>
      <c r="F1376">
        <v>0</v>
      </c>
      <c r="G1376" t="s">
        <v>77</v>
      </c>
      <c r="H1376" s="6">
        <v>8</v>
      </c>
      <c r="I1376">
        <v>750</v>
      </c>
      <c r="J1376" s="4">
        <f>1000000/H1376/I1376</f>
        <v>166.66666666666666</v>
      </c>
      <c r="K1376" s="4"/>
      <c r="L1376" s="7"/>
      <c r="M1376" s="7"/>
      <c r="N1376" s="7"/>
      <c r="O1376" s="7"/>
      <c r="P1376" s="7"/>
      <c r="Q1376" s="7"/>
      <c r="R1376" s="7"/>
      <c r="S1376" s="7"/>
      <c r="T1376" s="7"/>
      <c r="U1376" s="4"/>
      <c r="V1376" s="7"/>
      <c r="W1376" s="7"/>
      <c r="X1376" s="7"/>
      <c r="Y1376" s="7"/>
      <c r="Z1376" s="7"/>
      <c r="AA1376" s="7"/>
      <c r="AB1376" s="4"/>
      <c r="AC1376" s="7"/>
      <c r="AD1376" s="7"/>
      <c r="AE1376" s="7"/>
      <c r="AF1376" s="7"/>
      <c r="AG1376" s="7"/>
      <c r="AH1376" s="7"/>
      <c r="AI1376" s="8"/>
      <c r="AJ1376" s="7"/>
      <c r="AK1376" s="7"/>
      <c r="AL1376" s="7"/>
      <c r="AM1376" s="4">
        <v>0</v>
      </c>
      <c r="AN1376" s="4"/>
      <c r="AO1376" s="4"/>
      <c r="AP1376" s="4"/>
      <c r="AQ1376" s="4">
        <v>0</v>
      </c>
      <c r="AR1376" s="4"/>
      <c r="AS1376" s="4"/>
      <c r="AT1376" s="4"/>
      <c r="AU1376" s="4"/>
      <c r="AV1376" s="4"/>
      <c r="AW1376" s="4"/>
      <c r="AX1376" s="4">
        <v>0</v>
      </c>
      <c r="AY1376" s="4">
        <v>0</v>
      </c>
      <c r="AZ1376" s="4"/>
      <c r="BA1376" s="7"/>
      <c r="BB1376" s="4"/>
      <c r="BC1376" s="4"/>
      <c r="BD1376" s="4"/>
      <c r="BE1376" s="7"/>
      <c r="BF1376" s="7"/>
      <c r="BG1376" s="6"/>
      <c r="BH1376" s="4"/>
      <c r="BI1376" s="4"/>
      <c r="BJ1376" s="4"/>
      <c r="BK1376" s="4"/>
      <c r="BL1376" s="6"/>
      <c r="BM1376" s="6"/>
      <c r="BN1376" s="6"/>
      <c r="BO1376" s="6"/>
      <c r="BP1376" s="6"/>
      <c r="BQ1376" s="6"/>
      <c r="BR1376" s="6"/>
      <c r="BS1376" s="4">
        <v>0</v>
      </c>
      <c r="BT1376" s="4">
        <v>0</v>
      </c>
      <c r="BU1376" s="4">
        <v>0</v>
      </c>
      <c r="BV1376" s="4">
        <v>0</v>
      </c>
      <c r="BW1376" s="4"/>
      <c r="BX1376" s="4"/>
      <c r="BY1376" s="4"/>
      <c r="BZ1376" s="4"/>
      <c r="CA1376" s="4">
        <v>0</v>
      </c>
      <c r="CB1376" s="4"/>
      <c r="CC1376" s="7"/>
      <c r="CD1376" s="4"/>
      <c r="CE1376" s="4"/>
      <c r="CF1376" s="7"/>
      <c r="CG1376" s="4"/>
      <c r="CH1376" s="4"/>
      <c r="CI1376" s="4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</row>
    <row r="1377" spans="1:158" x14ac:dyDescent="0.25">
      <c r="A1377" t="s">
        <v>123</v>
      </c>
      <c r="C1377" s="5">
        <v>40924</v>
      </c>
      <c r="D1377" s="4">
        <v>4</v>
      </c>
      <c r="E1377" t="s">
        <v>168</v>
      </c>
      <c r="F1377">
        <v>29</v>
      </c>
      <c r="G1377" t="s">
        <v>77</v>
      </c>
      <c r="H1377" s="6">
        <v>8</v>
      </c>
      <c r="I1377">
        <v>750</v>
      </c>
      <c r="J1377" s="4">
        <f>1000000/H1377/I1377</f>
        <v>166.66666666666666</v>
      </c>
      <c r="K1377" s="4"/>
      <c r="L1377" s="7"/>
      <c r="M1377" s="7"/>
      <c r="N1377" s="7"/>
      <c r="O1377" s="7"/>
      <c r="P1377" s="7"/>
      <c r="Q1377" s="7"/>
      <c r="R1377" s="7"/>
      <c r="S1377" s="7"/>
      <c r="T1377" s="7"/>
      <c r="U1377" s="4"/>
      <c r="V1377" s="7"/>
      <c r="W1377" s="7"/>
      <c r="X1377" s="7"/>
      <c r="Y1377" s="7"/>
      <c r="Z1377" s="7"/>
      <c r="AA1377" s="7"/>
      <c r="AB1377" s="4"/>
      <c r="AC1377" s="7"/>
      <c r="AD1377" s="7"/>
      <c r="AE1377" s="7"/>
      <c r="AF1377" s="7"/>
      <c r="AG1377" s="7"/>
      <c r="AH1377" s="7"/>
      <c r="AI1377" s="8"/>
      <c r="AJ1377" s="7"/>
      <c r="AK1377" s="7"/>
      <c r="AL1377" s="7"/>
      <c r="AM1377" s="4">
        <v>0</v>
      </c>
      <c r="AN1377" s="4"/>
      <c r="AO1377" s="4"/>
      <c r="AP1377" s="4"/>
      <c r="AQ1377" s="4">
        <v>0</v>
      </c>
      <c r="AR1377" s="4"/>
      <c r="AS1377" s="4"/>
      <c r="AT1377" s="4"/>
      <c r="AU1377" s="4"/>
      <c r="AV1377" s="4"/>
      <c r="AW1377" s="4"/>
      <c r="AX1377" s="4">
        <v>0</v>
      </c>
      <c r="AY1377" s="4">
        <v>0</v>
      </c>
      <c r="AZ1377" s="4"/>
      <c r="BA1377" s="7"/>
      <c r="BB1377" s="4"/>
      <c r="BC1377" s="4"/>
      <c r="BD1377" s="4"/>
      <c r="BE1377" s="7"/>
      <c r="BF1377" s="7"/>
      <c r="BG1377" s="6"/>
      <c r="BH1377" s="4"/>
      <c r="BI1377" s="4"/>
      <c r="BJ1377" s="4"/>
      <c r="BK1377" s="4"/>
      <c r="BL1377" s="6"/>
      <c r="BM1377" s="6"/>
      <c r="BN1377" s="6"/>
      <c r="BO1377" s="6"/>
      <c r="BP1377" s="6"/>
      <c r="BQ1377" s="6"/>
      <c r="BR1377" s="6"/>
      <c r="BS1377" s="4">
        <v>0</v>
      </c>
      <c r="BT1377" s="4">
        <v>0</v>
      </c>
      <c r="BU1377" s="4">
        <v>0</v>
      </c>
      <c r="BV1377" s="4">
        <v>0</v>
      </c>
      <c r="BW1377" s="4"/>
      <c r="BX1377" s="4"/>
      <c r="BY1377" s="4"/>
      <c r="BZ1377" s="4"/>
      <c r="CA1377" s="4">
        <v>0</v>
      </c>
      <c r="CB1377" s="4"/>
      <c r="CC1377" s="7"/>
      <c r="CD1377" s="4"/>
      <c r="CE1377" s="4"/>
      <c r="CF1377" s="7"/>
      <c r="CG1377" s="4"/>
      <c r="CH1377" s="4"/>
      <c r="CI1377" s="4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</row>
    <row r="1378" spans="1:158" x14ac:dyDescent="0.25">
      <c r="A1378" t="s">
        <v>123</v>
      </c>
      <c r="C1378" s="5">
        <v>40931</v>
      </c>
      <c r="D1378" s="4"/>
      <c r="E1378" s="5"/>
      <c r="F1378">
        <v>36</v>
      </c>
      <c r="G1378" t="s">
        <v>77</v>
      </c>
      <c r="H1378" s="6">
        <v>8</v>
      </c>
      <c r="I1378">
        <v>750</v>
      </c>
      <c r="J1378" s="4">
        <f>1000000/H1378/I1378</f>
        <v>166.66666666666666</v>
      </c>
      <c r="K1378" s="4"/>
      <c r="L1378" s="7"/>
      <c r="M1378" s="6">
        <v>6.8</v>
      </c>
      <c r="N1378" s="6"/>
      <c r="O1378" s="6"/>
      <c r="P1378" s="7"/>
      <c r="Q1378" s="7"/>
      <c r="R1378" s="7"/>
      <c r="S1378" s="7"/>
      <c r="T1378" s="7"/>
      <c r="U1378" s="4"/>
      <c r="V1378" s="7"/>
      <c r="W1378" s="7"/>
      <c r="X1378" s="7"/>
      <c r="Y1378" s="7"/>
      <c r="Z1378" s="7"/>
      <c r="AA1378" s="7"/>
      <c r="AB1378" s="4"/>
      <c r="AC1378" s="7"/>
      <c r="AD1378" s="7"/>
      <c r="AE1378" s="7"/>
      <c r="AF1378" s="7"/>
      <c r="AG1378" s="7"/>
      <c r="AH1378" s="7"/>
      <c r="AI1378" s="8"/>
      <c r="AJ1378" s="7"/>
      <c r="AK1378" s="7"/>
      <c r="AL1378" s="7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7"/>
      <c r="BB1378" s="4"/>
      <c r="BC1378" s="4"/>
      <c r="BD1378" s="4"/>
      <c r="BE1378" s="7"/>
      <c r="BF1378" s="7"/>
      <c r="BG1378" s="6"/>
      <c r="BH1378" s="4"/>
      <c r="BI1378" s="4"/>
      <c r="BJ1378" s="4"/>
      <c r="BK1378" s="4"/>
      <c r="BL1378" s="6"/>
      <c r="BM1378" s="6"/>
      <c r="BN1378" s="6"/>
      <c r="BO1378" s="6"/>
      <c r="BP1378" s="6"/>
      <c r="BQ1378" s="6"/>
      <c r="BR1378" s="6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7"/>
      <c r="CD1378" s="4"/>
      <c r="CE1378" s="4"/>
      <c r="CF1378" s="7"/>
      <c r="CG1378" s="4"/>
      <c r="CH1378" s="4"/>
      <c r="CI1378" s="4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</row>
    <row r="1379" spans="1:158" x14ac:dyDescent="0.25">
      <c r="A1379" t="s">
        <v>123</v>
      </c>
      <c r="C1379" s="5">
        <v>40938</v>
      </c>
      <c r="D1379" s="4"/>
      <c r="E1379" s="5"/>
      <c r="F1379">
        <v>43</v>
      </c>
      <c r="G1379" t="s">
        <v>77</v>
      </c>
      <c r="H1379" s="6">
        <v>8</v>
      </c>
      <c r="I1379">
        <v>750</v>
      </c>
      <c r="J1379" s="4">
        <f>1000000/H1379/I1379</f>
        <v>166.66666666666666</v>
      </c>
      <c r="K1379" s="4"/>
      <c r="L1379" s="7"/>
      <c r="M1379" s="7"/>
      <c r="N1379" s="7"/>
      <c r="O1379" s="7"/>
      <c r="P1379" s="7"/>
      <c r="Q1379" s="7"/>
      <c r="R1379" s="7"/>
      <c r="S1379" s="7"/>
      <c r="T1379" s="7"/>
      <c r="U1379" s="4">
        <v>50.0200631821562</v>
      </c>
      <c r="V1379" s="7"/>
      <c r="W1379" s="7"/>
      <c r="X1379" s="7"/>
      <c r="Y1379" s="7"/>
      <c r="Z1379" s="7"/>
      <c r="AA1379" s="7"/>
      <c r="AB1379" s="4">
        <v>87.422533844230287</v>
      </c>
      <c r="AC1379" s="7">
        <v>1.3270194331015837</v>
      </c>
      <c r="AD1379" s="7"/>
      <c r="AE1379" s="7"/>
      <c r="AF1379" s="7"/>
      <c r="AG1379" s="7"/>
      <c r="AH1379" s="7"/>
      <c r="AI1379" s="8">
        <f>AC1379/AB1379</f>
        <v>1.5179375096426174E-2</v>
      </c>
      <c r="AJ1379" s="7"/>
      <c r="AK1379" s="7"/>
      <c r="AL1379" s="7"/>
      <c r="AM1379" s="4">
        <v>5.866048815335752</v>
      </c>
      <c r="AN1379" s="4"/>
      <c r="AO1379" s="4"/>
      <c r="AP1379" s="4"/>
      <c r="AQ1379" s="4">
        <v>0</v>
      </c>
      <c r="AR1379" s="4"/>
      <c r="AS1379" s="4"/>
      <c r="AT1379" s="4"/>
      <c r="AU1379" s="4"/>
      <c r="AV1379" s="4"/>
      <c r="AW1379" s="4"/>
      <c r="AX1379" s="4">
        <v>0</v>
      </c>
      <c r="AY1379" s="4">
        <v>0</v>
      </c>
      <c r="AZ1379" s="4">
        <v>5.866048815335752</v>
      </c>
      <c r="BA1379" s="7"/>
      <c r="BB1379" s="4"/>
      <c r="BC1379" s="4">
        <f>U1379+AB1379+AZ1379</f>
        <v>143.30864584172224</v>
      </c>
      <c r="BD1379" s="4"/>
      <c r="BE1379" s="7">
        <f>AZ1379/BC1379</f>
        <v>4.0932972193558591E-2</v>
      </c>
      <c r="BF1379" s="7"/>
      <c r="BG1379" s="6"/>
      <c r="BH1379" s="4"/>
      <c r="BI1379" s="4"/>
      <c r="BJ1379" s="4"/>
      <c r="BK1379" s="4"/>
      <c r="BL1379" s="6"/>
      <c r="BM1379" s="6"/>
      <c r="BN1379" s="6"/>
      <c r="BO1379" s="6"/>
      <c r="BP1379" s="7">
        <f>U1379/BC1379</f>
        <v>0.34903730258815679</v>
      </c>
      <c r="BQ1379" s="7">
        <f>AB1379/BC1379</f>
        <v>0.61002972521828469</v>
      </c>
      <c r="BR1379" s="7">
        <f>AZ1379/BC1379</f>
        <v>4.0932972193558591E-2</v>
      </c>
      <c r="BS1379" s="4">
        <v>24.240975680606727</v>
      </c>
      <c r="BT1379" s="4">
        <v>24.240975680606727</v>
      </c>
      <c r="BU1379" s="4">
        <v>0</v>
      </c>
      <c r="BV1379" s="4">
        <v>0</v>
      </c>
      <c r="BW1379" s="4"/>
      <c r="BX1379" s="4"/>
      <c r="BY1379" s="4"/>
      <c r="BZ1379" s="4"/>
      <c r="CA1379" s="4">
        <v>0</v>
      </c>
      <c r="CB1379" s="4"/>
      <c r="CC1379" s="7"/>
      <c r="CD1379" s="4"/>
      <c r="CE1379" s="4"/>
      <c r="CF1379" s="7"/>
      <c r="CG1379" s="4"/>
      <c r="CH1379" s="4"/>
      <c r="CI1379" s="4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</row>
    <row r="1380" spans="1:158" x14ac:dyDescent="0.25">
      <c r="A1380" t="s">
        <v>123</v>
      </c>
      <c r="C1380" s="5">
        <v>40939</v>
      </c>
      <c r="D1380" s="4"/>
      <c r="E1380" s="5"/>
      <c r="F1380">
        <v>44</v>
      </c>
      <c r="G1380" t="s">
        <v>77</v>
      </c>
      <c r="H1380" s="6">
        <v>8</v>
      </c>
      <c r="I1380">
        <v>750</v>
      </c>
      <c r="J1380" s="4">
        <f>1000000/H1380/I1380</f>
        <v>166.66666666666666</v>
      </c>
      <c r="K1380" s="4"/>
      <c r="L1380" s="7"/>
      <c r="M1380" s="6">
        <v>11.3</v>
      </c>
      <c r="N1380" s="6"/>
      <c r="O1380" s="6"/>
      <c r="P1380" s="7"/>
      <c r="Q1380" s="7"/>
      <c r="R1380" s="7"/>
      <c r="S1380" s="7"/>
      <c r="T1380" s="7"/>
      <c r="U1380" s="4"/>
      <c r="V1380" s="7"/>
      <c r="W1380" s="7"/>
      <c r="X1380" s="7"/>
      <c r="Y1380" s="7"/>
      <c r="Z1380" s="7"/>
      <c r="AA1380" s="7"/>
      <c r="AB1380" s="4"/>
      <c r="AC1380" s="7"/>
      <c r="AD1380" s="7"/>
      <c r="AE1380" s="7"/>
      <c r="AF1380" s="7"/>
      <c r="AG1380" s="7"/>
      <c r="AH1380" s="7"/>
      <c r="AI1380" s="8"/>
      <c r="AJ1380" s="7"/>
      <c r="AK1380" s="7"/>
      <c r="AL1380" s="7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7"/>
      <c r="BB1380" s="4"/>
      <c r="BC1380" s="4"/>
      <c r="BD1380" s="4"/>
      <c r="BE1380" s="7"/>
      <c r="BF1380" s="7"/>
      <c r="BG1380" s="6"/>
      <c r="BH1380" s="4"/>
      <c r="BI1380" s="4"/>
      <c r="BJ1380" s="4"/>
      <c r="BK1380" s="4"/>
      <c r="BL1380" s="6"/>
      <c r="BM1380" s="6"/>
      <c r="BN1380" s="6"/>
      <c r="BO1380" s="6"/>
      <c r="BP1380" s="6"/>
      <c r="BQ1380" s="6"/>
      <c r="BR1380" s="6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7"/>
      <c r="CD1380" s="4"/>
      <c r="CE1380" s="4"/>
      <c r="CF1380" s="7"/>
      <c r="CG1380" s="4"/>
      <c r="CH1380" s="4"/>
      <c r="CI1380" s="4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</row>
    <row r="1381" spans="1:158" x14ac:dyDescent="0.25">
      <c r="A1381" t="s">
        <v>123</v>
      </c>
      <c r="C1381" s="5">
        <v>40945</v>
      </c>
      <c r="D1381" s="4">
        <v>5</v>
      </c>
      <c r="E1381" t="s">
        <v>164</v>
      </c>
      <c r="F1381">
        <v>50</v>
      </c>
      <c r="G1381" t="s">
        <v>77</v>
      </c>
      <c r="H1381" s="6">
        <v>8</v>
      </c>
      <c r="I1381">
        <v>750</v>
      </c>
      <c r="J1381" s="4">
        <f>1000000/H1381/I1381</f>
        <v>166.66666666666666</v>
      </c>
      <c r="K1381" s="4"/>
      <c r="L1381" s="7"/>
      <c r="M1381" s="7"/>
      <c r="N1381" s="7"/>
      <c r="O1381" s="7"/>
      <c r="P1381" s="7"/>
      <c r="Q1381" s="7"/>
      <c r="R1381" s="7"/>
      <c r="S1381" s="7"/>
      <c r="T1381" s="7"/>
      <c r="U1381" s="4">
        <v>155.8688612245985</v>
      </c>
      <c r="V1381" s="7"/>
      <c r="W1381" s="7"/>
      <c r="X1381" s="7"/>
      <c r="Y1381" s="7"/>
      <c r="Z1381" s="7"/>
      <c r="AA1381" s="7"/>
      <c r="AB1381" s="4">
        <v>225.96020388161406</v>
      </c>
      <c r="AC1381" s="7">
        <v>2.2680092234723679</v>
      </c>
      <c r="AD1381" s="7"/>
      <c r="AE1381" s="7"/>
      <c r="AF1381" s="7"/>
      <c r="AG1381" s="7"/>
      <c r="AH1381" s="7"/>
      <c r="AI1381" s="8">
        <f>AC1381/AB1381</f>
        <v>1.0037206483760441E-2</v>
      </c>
      <c r="AJ1381" s="7"/>
      <c r="AK1381" s="7"/>
      <c r="AL1381" s="7"/>
      <c r="AM1381" s="4">
        <v>40.694474828359645</v>
      </c>
      <c r="AN1381" s="4"/>
      <c r="AO1381" s="4"/>
      <c r="AP1381" s="4"/>
      <c r="AQ1381" s="4">
        <v>0</v>
      </c>
      <c r="AR1381" s="4"/>
      <c r="AS1381" s="4"/>
      <c r="AT1381" s="4"/>
      <c r="AU1381" s="4"/>
      <c r="AV1381" s="4"/>
      <c r="AW1381" s="4"/>
      <c r="AX1381" s="4">
        <v>0</v>
      </c>
      <c r="AY1381" s="4">
        <v>0</v>
      </c>
      <c r="AZ1381" s="4">
        <v>40.694474828359645</v>
      </c>
      <c r="BA1381" s="7"/>
      <c r="BB1381" s="4"/>
      <c r="BC1381" s="4">
        <f>U1381+AB1381+AZ1381</f>
        <v>422.52353993457223</v>
      </c>
      <c r="BD1381" s="4"/>
      <c r="BE1381" s="7">
        <f>AZ1381/BC1381</f>
        <v>9.6312917464104336E-2</v>
      </c>
      <c r="BF1381" s="7"/>
      <c r="BG1381" s="6"/>
      <c r="BH1381" s="4"/>
      <c r="BI1381" s="4"/>
      <c r="BJ1381" s="4"/>
      <c r="BK1381" s="4"/>
      <c r="BL1381" s="6"/>
      <c r="BM1381" s="6"/>
      <c r="BN1381" s="6"/>
      <c r="BO1381" s="6"/>
      <c r="BP1381" s="7">
        <f>U1381/BC1381</f>
        <v>0.36889982803972249</v>
      </c>
      <c r="BQ1381" s="7">
        <f>AB1381/BC1381</f>
        <v>0.53478725449617315</v>
      </c>
      <c r="BR1381" s="7">
        <f>AZ1381/BC1381</f>
        <v>9.6312917464104336E-2</v>
      </c>
      <c r="BS1381" s="4">
        <v>41.077305919726939</v>
      </c>
      <c r="BT1381" s="4">
        <v>39.936904425512466</v>
      </c>
      <c r="BU1381" s="4">
        <v>1.1404014942144745</v>
      </c>
      <c r="BV1381" s="4">
        <v>0</v>
      </c>
      <c r="BW1381" s="4"/>
      <c r="BX1381" s="4"/>
      <c r="BY1381" s="4"/>
      <c r="BZ1381" s="4"/>
      <c r="CA1381" s="4">
        <v>0</v>
      </c>
      <c r="CB1381" s="4"/>
      <c r="CC1381" s="7"/>
      <c r="CD1381" s="4"/>
      <c r="CE1381" s="4"/>
      <c r="CF1381" s="7"/>
      <c r="CG1381" s="4"/>
      <c r="CH1381" s="4"/>
      <c r="CI1381" s="4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</row>
    <row r="1382" spans="1:158" x14ac:dyDescent="0.25">
      <c r="A1382" t="s">
        <v>123</v>
      </c>
      <c r="C1382" s="5">
        <v>40948</v>
      </c>
      <c r="D1382" s="4"/>
      <c r="E1382" s="5"/>
      <c r="F1382">
        <v>53</v>
      </c>
      <c r="G1382" t="s">
        <v>77</v>
      </c>
      <c r="H1382" s="6">
        <v>8</v>
      </c>
      <c r="I1382">
        <v>750</v>
      </c>
      <c r="J1382" s="4">
        <f>1000000/H1382/I1382</f>
        <v>166.66666666666666</v>
      </c>
      <c r="K1382" s="4"/>
      <c r="L1382" s="7"/>
      <c r="M1382" s="6">
        <v>14.4</v>
      </c>
      <c r="N1382" s="6"/>
      <c r="O1382" s="6"/>
      <c r="P1382" s="7"/>
      <c r="Q1382" s="7"/>
      <c r="R1382" s="7"/>
      <c r="S1382" s="7"/>
      <c r="T1382" s="7"/>
      <c r="U1382" s="4"/>
      <c r="V1382" s="7"/>
      <c r="W1382" s="7"/>
      <c r="X1382" s="7"/>
      <c r="Y1382" s="7"/>
      <c r="Z1382" s="7"/>
      <c r="AA1382" s="7"/>
      <c r="AB1382" s="4"/>
      <c r="AC1382" s="7"/>
      <c r="AD1382" s="7"/>
      <c r="AE1382" s="7"/>
      <c r="AF1382" s="7"/>
      <c r="AG1382" s="7"/>
      <c r="AH1382" s="7"/>
      <c r="AI1382" s="8"/>
      <c r="AJ1382" s="7"/>
      <c r="AK1382" s="7"/>
      <c r="AL1382" s="7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7"/>
      <c r="BB1382" s="4"/>
      <c r="BC1382" s="4"/>
      <c r="BD1382" s="4"/>
      <c r="BE1382" s="7"/>
      <c r="BF1382" s="7"/>
      <c r="BG1382" s="6"/>
      <c r="BH1382" s="4"/>
      <c r="BI1382" s="4"/>
      <c r="BJ1382" s="4"/>
      <c r="BK1382" s="4"/>
      <c r="BL1382" s="6"/>
      <c r="BM1382" s="6"/>
      <c r="BN1382" s="6"/>
      <c r="BO1382" s="6"/>
      <c r="BP1382" s="6"/>
      <c r="BQ1382" s="6"/>
      <c r="BR1382" s="6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7"/>
      <c r="CD1382" s="4"/>
      <c r="CE1382" s="4"/>
      <c r="CF1382" s="7"/>
      <c r="CG1382" s="4"/>
      <c r="CH1382" s="4"/>
      <c r="CI1382" s="4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</row>
    <row r="1383" spans="1:158" x14ac:dyDescent="0.25">
      <c r="A1383" t="s">
        <v>123</v>
      </c>
      <c r="C1383" s="5">
        <v>40954</v>
      </c>
      <c r="D1383" s="4"/>
      <c r="E1383" s="5"/>
      <c r="F1383">
        <v>59</v>
      </c>
      <c r="G1383" t="s">
        <v>77</v>
      </c>
      <c r="H1383" s="6">
        <v>8</v>
      </c>
      <c r="I1383">
        <v>750</v>
      </c>
      <c r="J1383" s="4">
        <f>1000000/H1383/I1383</f>
        <v>166.66666666666666</v>
      </c>
      <c r="K1383" s="4"/>
      <c r="L1383" s="7"/>
      <c r="M1383" s="6">
        <v>15.95</v>
      </c>
      <c r="N1383" s="6"/>
      <c r="O1383" s="6"/>
      <c r="P1383" s="7"/>
      <c r="Q1383" s="7"/>
      <c r="R1383" s="7"/>
      <c r="S1383" s="7"/>
      <c r="T1383" s="7"/>
      <c r="U1383" s="4"/>
      <c r="V1383" s="7"/>
      <c r="W1383" s="7"/>
      <c r="X1383" s="7"/>
      <c r="Y1383" s="7"/>
      <c r="Z1383" s="7"/>
      <c r="AA1383" s="7"/>
      <c r="AB1383" s="4"/>
      <c r="AC1383" s="7"/>
      <c r="AD1383" s="7"/>
      <c r="AE1383" s="7"/>
      <c r="AF1383" s="7"/>
      <c r="AG1383" s="7"/>
      <c r="AH1383" s="7"/>
      <c r="AI1383" s="8"/>
      <c r="AJ1383" s="7"/>
      <c r="AK1383" s="7"/>
      <c r="AL1383" s="7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7"/>
      <c r="BB1383" s="4"/>
      <c r="BC1383" s="4"/>
      <c r="BD1383" s="4"/>
      <c r="BE1383" s="7"/>
      <c r="BF1383" s="7"/>
      <c r="BG1383" s="6"/>
      <c r="BH1383" s="4"/>
      <c r="BI1383" s="4"/>
      <c r="BJ1383" s="4"/>
      <c r="BK1383" s="4"/>
      <c r="BL1383" s="6"/>
      <c r="BM1383" s="6"/>
      <c r="BN1383" s="6"/>
      <c r="BO1383" s="6"/>
      <c r="BP1383" s="6"/>
      <c r="BQ1383" s="6"/>
      <c r="BR1383" s="6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7"/>
      <c r="CD1383" s="4"/>
      <c r="CE1383" s="4"/>
      <c r="CF1383" s="7"/>
      <c r="CG1383" s="4"/>
      <c r="CH1383" s="4"/>
      <c r="CI1383" s="4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</row>
    <row r="1384" spans="1:158" x14ac:dyDescent="0.25">
      <c r="A1384" t="s">
        <v>123</v>
      </c>
      <c r="C1384" s="5">
        <v>40959</v>
      </c>
      <c r="D1384" s="4"/>
      <c r="E1384" s="5"/>
      <c r="F1384">
        <v>64</v>
      </c>
      <c r="G1384" t="s">
        <v>77</v>
      </c>
      <c r="H1384" s="6">
        <v>8</v>
      </c>
      <c r="I1384">
        <v>750</v>
      </c>
      <c r="J1384" s="4">
        <f>1000000/H1384/I1384</f>
        <v>166.66666666666666</v>
      </c>
      <c r="K1384" s="4"/>
      <c r="L1384" s="7"/>
      <c r="M1384" s="7"/>
      <c r="N1384" s="7"/>
      <c r="O1384" s="7"/>
      <c r="P1384" s="7"/>
      <c r="Q1384" s="7"/>
      <c r="R1384" s="7"/>
      <c r="S1384" s="7"/>
      <c r="T1384" s="7"/>
      <c r="U1384" s="4">
        <v>335.09858072634029</v>
      </c>
      <c r="V1384" s="7"/>
      <c r="W1384" s="7"/>
      <c r="X1384" s="7"/>
      <c r="Y1384" s="7"/>
      <c r="Z1384" s="7"/>
      <c r="AA1384" s="7"/>
      <c r="AB1384" s="4">
        <v>291.37421976381029</v>
      </c>
      <c r="AC1384" s="7">
        <v>4.625238618145957</v>
      </c>
      <c r="AD1384" s="7"/>
      <c r="AE1384" s="7"/>
      <c r="AF1384" s="7"/>
      <c r="AG1384" s="7"/>
      <c r="AH1384" s="7"/>
      <c r="AI1384" s="8">
        <f>AC1384/AB1384</f>
        <v>1.5873877317956281E-2</v>
      </c>
      <c r="AJ1384" s="7"/>
      <c r="AK1384" s="7"/>
      <c r="AL1384" s="7"/>
      <c r="AM1384" s="4">
        <v>44.042596887072648</v>
      </c>
      <c r="AN1384" s="4"/>
      <c r="AO1384" s="4"/>
      <c r="AP1384" s="4"/>
      <c r="AQ1384" s="4">
        <v>55.230203811373983</v>
      </c>
      <c r="AR1384" s="4"/>
      <c r="AS1384" s="4"/>
      <c r="AT1384" s="4"/>
      <c r="AU1384" s="4"/>
      <c r="AV1384" s="4"/>
      <c r="AW1384" s="4"/>
      <c r="AX1384" s="4">
        <v>0</v>
      </c>
      <c r="AY1384" s="4">
        <v>0</v>
      </c>
      <c r="AZ1384" s="4">
        <v>99.27280069844663</v>
      </c>
      <c r="BA1384" s="7"/>
      <c r="BB1384" s="4"/>
      <c r="BC1384" s="4">
        <f>U1384+AB1384+AZ1384</f>
        <v>725.74560118859722</v>
      </c>
      <c r="BD1384" s="4"/>
      <c r="BE1384" s="7">
        <f>AZ1384/BC1384</f>
        <v>0.136787326765552</v>
      </c>
      <c r="BF1384" s="7"/>
      <c r="BG1384" s="6"/>
      <c r="BH1384" s="4"/>
      <c r="BI1384" s="4"/>
      <c r="BJ1384" s="4"/>
      <c r="BK1384" s="4"/>
      <c r="BL1384" s="6"/>
      <c r="BM1384" s="6"/>
      <c r="BN1384" s="6"/>
      <c r="BO1384" s="6"/>
      <c r="BP1384" s="7">
        <f>U1384/BC1384</f>
        <v>0.46173008858411158</v>
      </c>
      <c r="BQ1384" s="7">
        <f>AB1384/BC1384</f>
        <v>0.40148258465033643</v>
      </c>
      <c r="BR1384" s="7">
        <f>AZ1384/BC1384</f>
        <v>0.136787326765552</v>
      </c>
      <c r="BS1384" s="4">
        <v>170.80869465771076</v>
      </c>
      <c r="BT1384" s="4">
        <v>82.843269076242208</v>
      </c>
      <c r="BU1384" s="4">
        <v>87.965425581468537</v>
      </c>
      <c r="BV1384" s="4">
        <v>0</v>
      </c>
      <c r="BW1384" s="4"/>
      <c r="BX1384" s="4"/>
      <c r="BY1384" s="4"/>
      <c r="BZ1384" s="4"/>
      <c r="CA1384" s="4">
        <v>0</v>
      </c>
      <c r="CB1384" s="4"/>
      <c r="CC1384" s="7"/>
      <c r="CD1384" s="4"/>
      <c r="CE1384" s="4"/>
      <c r="CF1384" s="7"/>
      <c r="CG1384" s="4"/>
      <c r="CH1384" s="4"/>
      <c r="CI1384" s="4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</row>
    <row r="1385" spans="1:158" x14ac:dyDescent="0.25">
      <c r="A1385" t="s">
        <v>123</v>
      </c>
      <c r="C1385" s="5">
        <v>40960</v>
      </c>
      <c r="D1385" s="4"/>
      <c r="E1385" s="5"/>
      <c r="F1385">
        <v>65</v>
      </c>
      <c r="G1385" t="s">
        <v>77</v>
      </c>
      <c r="H1385" s="6">
        <v>8</v>
      </c>
      <c r="I1385">
        <v>750</v>
      </c>
      <c r="J1385" s="4">
        <f>1000000/H1385/I1385</f>
        <v>166.66666666666666</v>
      </c>
      <c r="K1385" s="4"/>
      <c r="L1385" s="7"/>
      <c r="M1385" s="6">
        <v>17.600000000000001</v>
      </c>
      <c r="N1385" s="6"/>
      <c r="O1385" s="6"/>
      <c r="P1385" s="7"/>
      <c r="Q1385" s="7"/>
      <c r="R1385" s="7"/>
      <c r="S1385" s="7"/>
      <c r="T1385" s="7"/>
      <c r="U1385" s="4"/>
      <c r="V1385" s="7"/>
      <c r="W1385" s="7"/>
      <c r="X1385" s="7"/>
      <c r="Y1385" s="7"/>
      <c r="Z1385" s="7"/>
      <c r="AA1385" s="7"/>
      <c r="AB1385" s="4"/>
      <c r="AC1385" s="7"/>
      <c r="AD1385" s="7"/>
      <c r="AE1385" s="7"/>
      <c r="AF1385" s="7"/>
      <c r="AG1385" s="7"/>
      <c r="AH1385" s="7"/>
      <c r="AI1385" s="8"/>
      <c r="AJ1385" s="7"/>
      <c r="AK1385" s="7"/>
      <c r="AL1385" s="7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7"/>
      <c r="BB1385" s="4"/>
      <c r="BC1385" s="4"/>
      <c r="BD1385" s="4"/>
      <c r="BE1385" s="7"/>
      <c r="BF1385" s="7"/>
      <c r="BG1385" s="6"/>
      <c r="BH1385" s="4"/>
      <c r="BI1385" s="4"/>
      <c r="BJ1385" s="4"/>
      <c r="BK1385" s="4"/>
      <c r="BL1385" s="6"/>
      <c r="BM1385" s="6"/>
      <c r="BN1385" s="6"/>
      <c r="BO1385" s="6"/>
      <c r="BP1385" s="6"/>
      <c r="BQ1385" s="6"/>
      <c r="BR1385" s="6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7"/>
      <c r="CD1385" s="4"/>
      <c r="CE1385" s="4"/>
      <c r="CF1385" s="7"/>
      <c r="CG1385" s="4"/>
      <c r="CH1385" s="4"/>
      <c r="CI1385" s="4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</row>
    <row r="1386" spans="1:158" x14ac:dyDescent="0.25">
      <c r="A1386" t="s">
        <v>123</v>
      </c>
      <c r="C1386" s="5">
        <v>40970</v>
      </c>
      <c r="D1386" s="4"/>
      <c r="E1386" s="5"/>
      <c r="F1386">
        <v>75</v>
      </c>
      <c r="G1386" t="s">
        <v>77</v>
      </c>
      <c r="H1386" s="6">
        <v>8</v>
      </c>
      <c r="I1386">
        <v>750</v>
      </c>
      <c r="J1386" s="4">
        <f>1000000/H1386/I1386</f>
        <v>166.66666666666666</v>
      </c>
      <c r="K1386" s="4"/>
      <c r="L1386" s="7"/>
      <c r="M1386" s="6">
        <v>19.850000000000001</v>
      </c>
      <c r="N1386" s="6"/>
      <c r="O1386" s="6"/>
      <c r="P1386" s="7"/>
      <c r="Q1386" s="7"/>
      <c r="R1386" s="7"/>
      <c r="S1386" s="7"/>
      <c r="T1386" s="7"/>
      <c r="U1386" s="4"/>
      <c r="V1386" s="7"/>
      <c r="W1386" s="7"/>
      <c r="X1386" s="7"/>
      <c r="Y1386" s="7"/>
      <c r="Z1386" s="7"/>
      <c r="AA1386" s="7"/>
      <c r="AB1386" s="4"/>
      <c r="AC1386" s="7"/>
      <c r="AD1386" s="7"/>
      <c r="AE1386" s="7"/>
      <c r="AF1386" s="7"/>
      <c r="AG1386" s="7"/>
      <c r="AH1386" s="7"/>
      <c r="AI1386" s="8"/>
      <c r="AJ1386" s="7"/>
      <c r="AK1386" s="7"/>
      <c r="AL1386" s="7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7"/>
      <c r="BB1386" s="4"/>
      <c r="BC1386" s="4"/>
      <c r="BD1386" s="4"/>
      <c r="BE1386" s="7"/>
      <c r="BF1386" s="7"/>
      <c r="BG1386" s="6"/>
      <c r="BH1386" s="4"/>
      <c r="BI1386" s="4"/>
      <c r="BJ1386" s="4"/>
      <c r="BK1386" s="4"/>
      <c r="BL1386" s="6"/>
      <c r="BM1386" s="6"/>
      <c r="BN1386" s="6"/>
      <c r="BO1386" s="6"/>
      <c r="BP1386" s="6"/>
      <c r="BQ1386" s="6"/>
      <c r="BR1386" s="6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7"/>
      <c r="CD1386" s="4"/>
      <c r="CE1386" s="4"/>
      <c r="CF1386" s="7"/>
      <c r="CG1386" s="4"/>
      <c r="CH1386" s="4"/>
      <c r="CI1386" s="4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</row>
    <row r="1387" spans="1:158" x14ac:dyDescent="0.25">
      <c r="A1387" t="s">
        <v>123</v>
      </c>
      <c r="C1387" s="5">
        <v>40976</v>
      </c>
      <c r="D1387" s="4"/>
      <c r="E1387" s="5"/>
      <c r="F1387">
        <v>81</v>
      </c>
      <c r="G1387" t="s">
        <v>77</v>
      </c>
      <c r="H1387" s="6">
        <v>8</v>
      </c>
      <c r="I1387">
        <v>750</v>
      </c>
      <c r="J1387" s="4">
        <f>1000000/H1387/I1387</f>
        <v>166.66666666666666</v>
      </c>
      <c r="K1387" s="4"/>
      <c r="L1387" s="7"/>
      <c r="M1387" s="6">
        <v>21</v>
      </c>
      <c r="N1387" s="6"/>
      <c r="O1387" s="6"/>
      <c r="P1387" s="7"/>
      <c r="Q1387" s="7"/>
      <c r="R1387" s="7"/>
      <c r="S1387" s="7"/>
      <c r="T1387" s="7"/>
      <c r="U1387" s="4"/>
      <c r="V1387" s="7"/>
      <c r="W1387" s="7"/>
      <c r="X1387" s="7"/>
      <c r="Y1387" s="7"/>
      <c r="Z1387" s="7"/>
      <c r="AA1387" s="7"/>
      <c r="AB1387" s="4"/>
      <c r="AC1387" s="7"/>
      <c r="AD1387" s="7"/>
      <c r="AE1387" s="7"/>
      <c r="AF1387" s="7"/>
      <c r="AG1387" s="7"/>
      <c r="AH1387" s="7"/>
      <c r="AI1387" s="8"/>
      <c r="AJ1387" s="7"/>
      <c r="AK1387" s="7"/>
      <c r="AL1387" s="7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7"/>
      <c r="BB1387" s="4"/>
      <c r="BC1387" s="4"/>
      <c r="BD1387" s="4"/>
      <c r="BE1387" s="7"/>
      <c r="BF1387" s="7"/>
      <c r="BG1387" s="6"/>
      <c r="BH1387" s="4"/>
      <c r="BI1387" s="4"/>
      <c r="BJ1387" s="4"/>
      <c r="BK1387" s="4"/>
      <c r="BL1387" s="6"/>
      <c r="BM1387" s="6"/>
      <c r="BN1387" s="6"/>
      <c r="BO1387" s="6"/>
      <c r="BP1387" s="6"/>
      <c r="BQ1387" s="6"/>
      <c r="BR1387" s="6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7"/>
      <c r="CD1387" s="4"/>
      <c r="CE1387" s="4"/>
      <c r="CF1387" s="7"/>
      <c r="CG1387" s="4"/>
      <c r="CH1387" s="4"/>
      <c r="CI1387" s="4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</row>
    <row r="1388" spans="1:158" x14ac:dyDescent="0.25">
      <c r="A1388" t="s">
        <v>123</v>
      </c>
      <c r="C1388" s="5">
        <v>40980</v>
      </c>
      <c r="D1388" s="4">
        <v>6</v>
      </c>
      <c r="E1388" s="5" t="s">
        <v>183</v>
      </c>
      <c r="F1388">
        <v>85</v>
      </c>
      <c r="G1388" t="s">
        <v>77</v>
      </c>
      <c r="H1388" s="6">
        <v>8</v>
      </c>
      <c r="I1388">
        <v>750</v>
      </c>
      <c r="J1388" s="4">
        <f>1000000/H1388/I1388</f>
        <v>166.66666666666666</v>
      </c>
      <c r="K1388" s="4"/>
      <c r="L1388" s="7"/>
      <c r="M1388" s="7"/>
      <c r="N1388" s="7"/>
      <c r="O1388" s="7"/>
      <c r="P1388" s="7"/>
      <c r="Q1388" s="7"/>
      <c r="R1388" s="7"/>
      <c r="S1388" s="7"/>
      <c r="T1388" s="7"/>
      <c r="U1388" s="4">
        <v>453.69591655673332</v>
      </c>
      <c r="V1388" s="7"/>
      <c r="W1388" s="7"/>
      <c r="X1388" s="7"/>
      <c r="Y1388" s="7"/>
      <c r="Z1388" s="7"/>
      <c r="AA1388" s="7"/>
      <c r="AB1388" s="4">
        <v>331.25714608023804</v>
      </c>
      <c r="AC1388" s="7">
        <v>5.6200304944328856</v>
      </c>
      <c r="AD1388" s="7"/>
      <c r="AE1388" s="7"/>
      <c r="AF1388" s="7"/>
      <c r="AG1388" s="7"/>
      <c r="AH1388" s="7"/>
      <c r="AI1388" s="8">
        <f>AC1388/AB1388</f>
        <v>1.6965763790863505E-2</v>
      </c>
      <c r="AJ1388" s="7"/>
      <c r="AK1388" s="7"/>
      <c r="AL1388" s="7"/>
      <c r="AM1388" s="4">
        <v>12.051365128376847</v>
      </c>
      <c r="AN1388" s="4"/>
      <c r="AO1388" s="4"/>
      <c r="AP1388" s="4"/>
      <c r="AQ1388" s="4">
        <v>311.69076546453948</v>
      </c>
      <c r="AR1388" s="4"/>
      <c r="AS1388" s="4"/>
      <c r="AT1388" s="4"/>
      <c r="AU1388" s="4"/>
      <c r="AV1388" s="4"/>
      <c r="AW1388" s="4"/>
      <c r="AX1388" s="4">
        <v>0</v>
      </c>
      <c r="AY1388" s="4">
        <v>0</v>
      </c>
      <c r="AZ1388" s="4">
        <v>323.74213059291634</v>
      </c>
      <c r="BA1388" s="7"/>
      <c r="BB1388" s="4"/>
      <c r="BC1388" s="4">
        <f>U1388+AB1388+AZ1388</f>
        <v>1108.6951932298878</v>
      </c>
      <c r="BD1388" s="4"/>
      <c r="BE1388" s="7">
        <f>AZ1388/BC1388</f>
        <v>0.29200282689941137</v>
      </c>
      <c r="BF1388" s="7"/>
      <c r="BG1388" s="6"/>
      <c r="BH1388" s="4"/>
      <c r="BI1388" s="4"/>
      <c r="BJ1388" s="4"/>
      <c r="BK1388" s="4"/>
      <c r="BL1388" s="6"/>
      <c r="BM1388" s="6"/>
      <c r="BN1388" s="6"/>
      <c r="BO1388" s="6"/>
      <c r="BP1388" s="7">
        <f>U1388/BC1388</f>
        <v>0.40921609413224863</v>
      </c>
      <c r="BQ1388" s="7">
        <f>AB1388/BC1388</f>
        <v>0.29878107896834</v>
      </c>
      <c r="BR1388" s="7">
        <f>AZ1388/BC1388</f>
        <v>0.29200282689941137</v>
      </c>
      <c r="BS1388" s="4">
        <v>181.74893262664014</v>
      </c>
      <c r="BT1388" s="4">
        <v>20.001244382736878</v>
      </c>
      <c r="BU1388" s="4">
        <v>161.74768824390327</v>
      </c>
      <c r="BV1388" s="4">
        <v>0</v>
      </c>
      <c r="BW1388" s="4"/>
      <c r="BX1388" s="4"/>
      <c r="BY1388" s="4"/>
      <c r="BZ1388" s="4"/>
      <c r="CA1388" s="4">
        <v>0</v>
      </c>
      <c r="CB1388" s="4"/>
      <c r="CC1388" s="7"/>
      <c r="CD1388" s="4"/>
      <c r="CE1388" s="4"/>
      <c r="CF1388" s="7"/>
      <c r="CG1388" s="4"/>
      <c r="CH1388" s="4"/>
      <c r="CI1388" s="4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</row>
    <row r="1389" spans="1:158" x14ac:dyDescent="0.25">
      <c r="A1389" t="s">
        <v>123</v>
      </c>
      <c r="C1389" s="5">
        <v>40982</v>
      </c>
      <c r="D1389" s="4"/>
      <c r="E1389" s="5"/>
      <c r="F1389">
        <v>87</v>
      </c>
      <c r="G1389" t="s">
        <v>77</v>
      </c>
      <c r="H1389" s="6">
        <v>8</v>
      </c>
      <c r="I1389">
        <v>750</v>
      </c>
      <c r="J1389" s="4">
        <f>1000000/H1389/I1389</f>
        <v>166.66666666666666</v>
      </c>
      <c r="K1389" s="4"/>
      <c r="L1389" s="7"/>
      <c r="M1389" s="6">
        <v>21.9</v>
      </c>
      <c r="N1389" s="6"/>
      <c r="O1389" s="6"/>
      <c r="P1389" s="7"/>
      <c r="Q1389" s="7"/>
      <c r="R1389" s="7"/>
      <c r="S1389" s="7"/>
      <c r="T1389" s="7"/>
      <c r="U1389" s="4"/>
      <c r="V1389" s="7"/>
      <c r="W1389" s="7"/>
      <c r="X1389" s="7"/>
      <c r="Y1389" s="7"/>
      <c r="Z1389" s="7"/>
      <c r="AA1389" s="7"/>
      <c r="AB1389" s="4"/>
      <c r="AC1389" s="7"/>
      <c r="AD1389" s="7"/>
      <c r="AE1389" s="7"/>
      <c r="AF1389" s="7"/>
      <c r="AG1389" s="7"/>
      <c r="AH1389" s="7"/>
      <c r="AI1389" s="8"/>
      <c r="AJ1389" s="7"/>
      <c r="AK1389" s="7"/>
      <c r="AL1389" s="7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7"/>
      <c r="BB1389" s="4"/>
      <c r="BC1389" s="4"/>
      <c r="BD1389" s="4"/>
      <c r="BE1389" s="7"/>
      <c r="BF1389" s="7"/>
      <c r="BG1389" s="6"/>
      <c r="BH1389" s="4"/>
      <c r="BI1389" s="4"/>
      <c r="BJ1389" s="4"/>
      <c r="BK1389" s="4"/>
      <c r="BL1389" s="6"/>
      <c r="BM1389" s="6"/>
      <c r="BN1389" s="6"/>
      <c r="BO1389" s="6"/>
      <c r="BP1389" s="6"/>
      <c r="BQ1389" s="6"/>
      <c r="BR1389" s="6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7"/>
      <c r="CD1389" s="4"/>
      <c r="CE1389" s="4"/>
      <c r="CF1389" s="7"/>
      <c r="CG1389" s="4"/>
      <c r="CH1389" s="4"/>
      <c r="CI1389" s="4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</row>
    <row r="1390" spans="1:158" x14ac:dyDescent="0.25">
      <c r="A1390" t="s">
        <v>123</v>
      </c>
      <c r="C1390" s="5">
        <v>40997</v>
      </c>
      <c r="D1390" s="4">
        <v>7</v>
      </c>
      <c r="E1390" t="s">
        <v>166</v>
      </c>
      <c r="F1390">
        <v>102</v>
      </c>
      <c r="G1390" t="s">
        <v>77</v>
      </c>
      <c r="H1390" s="6">
        <v>8</v>
      </c>
      <c r="I1390">
        <v>750</v>
      </c>
      <c r="J1390" s="4">
        <f>1000000/H1390/I1390</f>
        <v>166.66666666666666</v>
      </c>
      <c r="K1390" s="4"/>
      <c r="L1390" s="7"/>
      <c r="M1390" s="7"/>
      <c r="N1390" s="7"/>
      <c r="O1390" s="7"/>
      <c r="P1390" s="7"/>
      <c r="Q1390" s="7"/>
      <c r="R1390" s="7"/>
      <c r="S1390" s="7"/>
      <c r="T1390" s="7"/>
      <c r="U1390" s="4">
        <v>752.0464017824188</v>
      </c>
      <c r="V1390" s="7"/>
      <c r="W1390" s="7"/>
      <c r="X1390" s="7"/>
      <c r="Y1390" s="7"/>
      <c r="Z1390" s="7"/>
      <c r="AA1390" s="7"/>
      <c r="AB1390" s="4">
        <v>427.56580413365356</v>
      </c>
      <c r="AC1390" s="7">
        <v>4.4363250724396011</v>
      </c>
      <c r="AD1390" s="7"/>
      <c r="AE1390" s="7"/>
      <c r="AF1390" s="7"/>
      <c r="AG1390" s="7"/>
      <c r="AH1390" s="7"/>
      <c r="AI1390" s="8">
        <f>AC1390/AB1390</f>
        <v>1.0375771470846725E-2</v>
      </c>
      <c r="AJ1390" s="7"/>
      <c r="AK1390" s="7"/>
      <c r="AL1390" s="7"/>
      <c r="AM1390" s="4">
        <v>0</v>
      </c>
      <c r="AN1390" s="4"/>
      <c r="AO1390" s="4"/>
      <c r="AP1390" s="4"/>
      <c r="AQ1390" s="4">
        <v>492.09503691286864</v>
      </c>
      <c r="AR1390" s="4"/>
      <c r="AS1390" s="4"/>
      <c r="AT1390" s="4"/>
      <c r="AU1390" s="4"/>
      <c r="AV1390" s="4"/>
      <c r="AW1390" s="4"/>
      <c r="AX1390" s="4">
        <v>37.726946920297408</v>
      </c>
      <c r="AY1390" s="4">
        <v>81.828487763002087</v>
      </c>
      <c r="AZ1390" s="4">
        <v>611.65047159616813</v>
      </c>
      <c r="BA1390" s="7"/>
      <c r="BB1390" s="4"/>
      <c r="BC1390" s="4">
        <f>U1390+AB1390+AZ1390</f>
        <v>1791.2626775122403</v>
      </c>
      <c r="BD1390" s="4"/>
      <c r="BE1390" s="7">
        <f>AZ1390/BC1390</f>
        <v>0.34146330366557226</v>
      </c>
      <c r="BF1390" s="7"/>
      <c r="BG1390" s="6"/>
      <c r="BH1390" s="4"/>
      <c r="BI1390" s="4"/>
      <c r="BJ1390" s="4"/>
      <c r="BK1390" s="4"/>
      <c r="BL1390" s="6"/>
      <c r="BM1390" s="6"/>
      <c r="BN1390" s="6"/>
      <c r="BO1390" s="6"/>
      <c r="BP1390" s="7">
        <f>U1390/BC1390</f>
        <v>0.41984149573578095</v>
      </c>
      <c r="BQ1390" s="7">
        <f>AB1390/BC1390</f>
        <v>0.23869520059864691</v>
      </c>
      <c r="BR1390" s="7">
        <f>AZ1390/BC1390</f>
        <v>0.34146330366557226</v>
      </c>
      <c r="BS1390" s="4">
        <v>159.21089940163085</v>
      </c>
      <c r="BT1390" s="4">
        <v>0</v>
      </c>
      <c r="BU1390" s="4">
        <v>136.71976662029925</v>
      </c>
      <c r="BV1390" s="4">
        <v>12.588773029423706</v>
      </c>
      <c r="BW1390" s="4"/>
      <c r="BX1390" s="4"/>
      <c r="BY1390" s="4"/>
      <c r="BZ1390" s="4"/>
      <c r="CA1390" s="4">
        <v>9.9023597519079107</v>
      </c>
      <c r="CB1390" s="4"/>
      <c r="CC1390" s="7"/>
      <c r="CD1390" s="4"/>
      <c r="CE1390" s="4"/>
      <c r="CF1390" s="7"/>
      <c r="CG1390" s="4"/>
      <c r="CH1390" s="4"/>
      <c r="CI1390" s="4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</row>
    <row r="1391" spans="1:158" x14ac:dyDescent="0.25">
      <c r="A1391" t="s">
        <v>123</v>
      </c>
      <c r="C1391" s="5">
        <v>41001</v>
      </c>
      <c r="D1391" s="4"/>
      <c r="E1391" s="5"/>
      <c r="F1391">
        <v>106</v>
      </c>
      <c r="G1391" t="s">
        <v>77</v>
      </c>
      <c r="H1391" s="6">
        <v>8</v>
      </c>
      <c r="I1391">
        <v>750</v>
      </c>
      <c r="J1391" s="4">
        <f>1000000/H1391/I1391</f>
        <v>166.66666666666666</v>
      </c>
      <c r="K1391" s="4"/>
      <c r="L1391" s="7"/>
      <c r="M1391" s="6">
        <v>23.6</v>
      </c>
      <c r="N1391" s="6"/>
      <c r="O1391" s="6"/>
      <c r="P1391" s="7"/>
      <c r="Q1391" s="7"/>
      <c r="R1391" s="7"/>
      <c r="S1391" s="7"/>
      <c r="T1391" s="7"/>
      <c r="U1391" s="4"/>
      <c r="V1391" s="7"/>
      <c r="W1391" s="7"/>
      <c r="X1391" s="7"/>
      <c r="Y1391" s="7"/>
      <c r="Z1391" s="7"/>
      <c r="AA1391" s="7"/>
      <c r="AB1391" s="4"/>
      <c r="AC1391" s="7"/>
      <c r="AD1391" s="7"/>
      <c r="AE1391" s="7"/>
      <c r="AF1391" s="7"/>
      <c r="AG1391" s="7"/>
      <c r="AH1391" s="7"/>
      <c r="AI1391" s="8"/>
      <c r="AJ1391" s="7"/>
      <c r="AK1391" s="7"/>
      <c r="AL1391" s="7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7"/>
      <c r="BB1391" s="4"/>
      <c r="BC1391" s="4"/>
      <c r="BD1391" s="4"/>
      <c r="BE1391" s="7"/>
      <c r="BF1391" s="7"/>
      <c r="BG1391" s="6"/>
      <c r="BH1391" s="4"/>
      <c r="BI1391" s="4"/>
      <c r="BJ1391" s="4"/>
      <c r="BK1391" s="4"/>
      <c r="BL1391" s="6"/>
      <c r="BM1391" s="6"/>
      <c r="BN1391" s="6"/>
      <c r="BO1391" s="6"/>
      <c r="BP1391" s="6"/>
      <c r="BQ1391" s="6"/>
      <c r="BR1391" s="6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7"/>
      <c r="CD1391" s="4"/>
      <c r="CE1391" s="4"/>
      <c r="CF1391" s="7"/>
      <c r="CG1391" s="4"/>
      <c r="CH1391" s="4"/>
      <c r="CI1391" s="4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</row>
    <row r="1392" spans="1:158" x14ac:dyDescent="0.25">
      <c r="A1392" t="s">
        <v>123</v>
      </c>
      <c r="C1392" s="5">
        <v>41009</v>
      </c>
      <c r="D1392" s="4"/>
      <c r="E1392" s="5"/>
      <c r="F1392">
        <v>114</v>
      </c>
      <c r="G1392" t="s">
        <v>77</v>
      </c>
      <c r="H1392" s="6">
        <v>8</v>
      </c>
      <c r="I1392">
        <v>750</v>
      </c>
      <c r="J1392" s="4">
        <f>1000000/H1392/I1392</f>
        <v>166.66666666666666</v>
      </c>
      <c r="K1392" s="4"/>
      <c r="L1392" s="7"/>
      <c r="M1392" s="7"/>
      <c r="N1392" s="7"/>
      <c r="O1392" s="7"/>
      <c r="P1392" s="7"/>
      <c r="Q1392" s="7"/>
      <c r="R1392" s="7"/>
      <c r="S1392" s="7"/>
      <c r="T1392" s="7"/>
      <c r="U1392" s="4"/>
      <c r="V1392" s="7"/>
      <c r="W1392" s="7"/>
      <c r="X1392" s="7"/>
      <c r="Y1392" s="7"/>
      <c r="Z1392" s="7"/>
      <c r="AA1392" s="7"/>
      <c r="AB1392" s="4"/>
      <c r="AC1392" s="7"/>
      <c r="AD1392" s="7"/>
      <c r="AE1392" s="7"/>
      <c r="AF1392" s="7"/>
      <c r="AG1392" s="7"/>
      <c r="AH1392" s="7"/>
      <c r="AI1392" s="8"/>
      <c r="AJ1392" s="7"/>
      <c r="AK1392" s="7"/>
      <c r="AL1392" s="7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7"/>
      <c r="BB1392" s="4"/>
      <c r="BC1392" s="4"/>
      <c r="BD1392" s="4"/>
      <c r="BE1392" s="7"/>
      <c r="BF1392" s="7"/>
      <c r="BG1392" s="6"/>
      <c r="BH1392" s="4"/>
      <c r="BI1392" s="4"/>
      <c r="BJ1392" s="4"/>
      <c r="BK1392" s="4"/>
      <c r="BL1392" s="6"/>
      <c r="BM1392" s="6"/>
      <c r="BN1392" s="6"/>
      <c r="BO1392" s="6"/>
      <c r="BP1392" s="6"/>
      <c r="BQ1392" s="6"/>
      <c r="BR1392" s="6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>
        <v>7.8125</v>
      </c>
      <c r="CC1392" s="7">
        <v>5.14</v>
      </c>
      <c r="CD1392" s="4"/>
      <c r="CE1392" s="4"/>
      <c r="CF1392" s="7"/>
      <c r="CG1392" s="4"/>
      <c r="CH1392" s="4"/>
      <c r="CI1392" s="4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</row>
    <row r="1393" spans="1:158" x14ac:dyDescent="0.25">
      <c r="A1393" t="s">
        <v>123</v>
      </c>
      <c r="C1393" s="5">
        <v>41018</v>
      </c>
      <c r="D1393" s="4"/>
      <c r="E1393" s="5"/>
      <c r="F1393">
        <v>123</v>
      </c>
      <c r="G1393" t="s">
        <v>77</v>
      </c>
      <c r="H1393" s="6">
        <v>8</v>
      </c>
      <c r="I1393">
        <v>750</v>
      </c>
      <c r="J1393" s="4">
        <f>1000000/H1393/I1393</f>
        <v>166.66666666666666</v>
      </c>
      <c r="K1393" s="4"/>
      <c r="L1393" s="7"/>
      <c r="M1393" s="7"/>
      <c r="N1393" s="7"/>
      <c r="O1393" s="7"/>
      <c r="P1393" s="7"/>
      <c r="Q1393" s="7"/>
      <c r="R1393" s="7"/>
      <c r="S1393" s="7"/>
      <c r="T1393" s="7"/>
      <c r="U1393" s="4"/>
      <c r="V1393" s="7"/>
      <c r="W1393" s="7"/>
      <c r="X1393" s="7"/>
      <c r="Y1393" s="7"/>
      <c r="Z1393" s="7"/>
      <c r="AA1393" s="7"/>
      <c r="AB1393" s="4"/>
      <c r="AC1393" s="7"/>
      <c r="AD1393" s="7"/>
      <c r="AE1393" s="7"/>
      <c r="AF1393" s="7"/>
      <c r="AG1393" s="7"/>
      <c r="AH1393" s="7"/>
      <c r="AI1393" s="8"/>
      <c r="AJ1393" s="7"/>
      <c r="AK1393" s="7"/>
      <c r="AL1393" s="7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7"/>
      <c r="BB1393" s="4"/>
      <c r="BC1393" s="4"/>
      <c r="BD1393" s="4"/>
      <c r="BE1393" s="7"/>
      <c r="BF1393" s="7"/>
      <c r="BG1393" s="6"/>
      <c r="BH1393" s="4"/>
      <c r="BI1393" s="4"/>
      <c r="BJ1393" s="4"/>
      <c r="BK1393" s="4"/>
      <c r="BL1393" s="6"/>
      <c r="BM1393" s="6"/>
      <c r="BN1393" s="6"/>
      <c r="BO1393" s="6"/>
      <c r="BP1393" s="6"/>
      <c r="BQ1393" s="6"/>
      <c r="BR1393" s="6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>
        <v>29.84375</v>
      </c>
      <c r="CC1393" s="7">
        <v>4.4751773049645394</v>
      </c>
      <c r="CD1393" s="4"/>
      <c r="CE1393" s="4"/>
      <c r="CF1393" s="7"/>
      <c r="CG1393" s="4"/>
      <c r="CH1393" s="4"/>
      <c r="CI1393" s="4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</row>
    <row r="1394" spans="1:158" x14ac:dyDescent="0.25">
      <c r="A1394" t="s">
        <v>123</v>
      </c>
      <c r="C1394" s="5">
        <v>41025</v>
      </c>
      <c r="D1394" s="4"/>
      <c r="E1394" s="5"/>
      <c r="F1394">
        <v>130</v>
      </c>
      <c r="G1394" t="s">
        <v>77</v>
      </c>
      <c r="H1394" s="6">
        <v>8</v>
      </c>
      <c r="I1394">
        <v>750</v>
      </c>
      <c r="J1394" s="4">
        <f>1000000/H1394/I1394</f>
        <v>166.66666666666666</v>
      </c>
      <c r="K1394" s="4"/>
      <c r="L1394" s="7"/>
      <c r="M1394" s="7"/>
      <c r="N1394" s="7"/>
      <c r="O1394" s="7"/>
      <c r="P1394" s="7"/>
      <c r="Q1394" s="7"/>
      <c r="R1394" s="7"/>
      <c r="S1394" s="7"/>
      <c r="T1394" s="7"/>
      <c r="U1394" s="4"/>
      <c r="V1394" s="7"/>
      <c r="W1394" s="7"/>
      <c r="X1394" s="7"/>
      <c r="Y1394" s="7"/>
      <c r="Z1394" s="7"/>
      <c r="AA1394" s="7"/>
      <c r="AB1394" s="4"/>
      <c r="AC1394" s="7"/>
      <c r="AD1394" s="7"/>
      <c r="AE1394" s="7"/>
      <c r="AF1394" s="7"/>
      <c r="AG1394" s="7"/>
      <c r="AH1394" s="7"/>
      <c r="AI1394" s="8"/>
      <c r="AJ1394" s="7"/>
      <c r="AK1394" s="7"/>
      <c r="AL1394" s="7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7"/>
      <c r="BB1394" s="4"/>
      <c r="BC1394" s="4"/>
      <c r="BD1394" s="4"/>
      <c r="BE1394" s="7"/>
      <c r="BF1394" s="7"/>
      <c r="BG1394" s="6"/>
      <c r="BH1394" s="4"/>
      <c r="BI1394" s="4"/>
      <c r="BJ1394" s="4"/>
      <c r="BK1394" s="4"/>
      <c r="BL1394" s="6"/>
      <c r="BM1394" s="6"/>
      <c r="BN1394" s="6"/>
      <c r="BO1394" s="6"/>
      <c r="BP1394" s="6"/>
      <c r="BQ1394" s="6"/>
      <c r="BR1394" s="6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>
        <v>43.75</v>
      </c>
      <c r="CC1394" s="7">
        <v>4.4550561797752808</v>
      </c>
      <c r="CD1394" s="4"/>
      <c r="CE1394" s="4"/>
      <c r="CF1394" s="7"/>
      <c r="CG1394" s="4"/>
      <c r="CH1394" s="4"/>
      <c r="CI1394" s="4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</row>
    <row r="1395" spans="1:158" x14ac:dyDescent="0.25">
      <c r="A1395" t="s">
        <v>123</v>
      </c>
      <c r="C1395" s="5">
        <v>41032</v>
      </c>
      <c r="D1395" s="4"/>
      <c r="E1395" s="5"/>
      <c r="F1395">
        <v>137</v>
      </c>
      <c r="G1395" t="s">
        <v>77</v>
      </c>
      <c r="H1395" s="6">
        <v>8</v>
      </c>
      <c r="I1395">
        <v>750</v>
      </c>
      <c r="J1395" s="4">
        <f>1000000/H1395/I1395</f>
        <v>166.66666666666666</v>
      </c>
      <c r="K1395" s="4"/>
      <c r="L1395" s="7"/>
      <c r="M1395" s="7"/>
      <c r="N1395" s="7"/>
      <c r="O1395" s="7"/>
      <c r="P1395" s="7"/>
      <c r="Q1395" s="7"/>
      <c r="R1395" s="7"/>
      <c r="S1395" s="7"/>
      <c r="T1395" s="7"/>
      <c r="U1395" s="4"/>
      <c r="V1395" s="7"/>
      <c r="W1395" s="7"/>
      <c r="X1395" s="7"/>
      <c r="Y1395" s="7"/>
      <c r="Z1395" s="7"/>
      <c r="AA1395" s="7"/>
      <c r="AB1395" s="4"/>
      <c r="AC1395" s="7"/>
      <c r="AD1395" s="7"/>
      <c r="AE1395" s="7"/>
      <c r="AF1395" s="7"/>
      <c r="AG1395" s="7"/>
      <c r="AH1395" s="7"/>
      <c r="AI1395" s="8"/>
      <c r="AJ1395" s="7"/>
      <c r="AK1395" s="7"/>
      <c r="AL1395" s="7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7"/>
      <c r="BB1395" s="4"/>
      <c r="BC1395" s="4"/>
      <c r="BD1395" s="4"/>
      <c r="BE1395" s="7"/>
      <c r="BF1395" s="7"/>
      <c r="BG1395" s="6"/>
      <c r="BH1395" s="4"/>
      <c r="BI1395" s="4"/>
      <c r="BJ1395" s="4"/>
      <c r="BK1395" s="4"/>
      <c r="BL1395" s="6"/>
      <c r="BM1395" s="6"/>
      <c r="BN1395" s="6"/>
      <c r="BO1395" s="6"/>
      <c r="BP1395" s="6"/>
      <c r="BQ1395" s="6"/>
      <c r="BR1395" s="6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>
        <v>56.5625</v>
      </c>
      <c r="CC1395" s="7">
        <v>4.3841463414634143</v>
      </c>
      <c r="CD1395" s="4"/>
      <c r="CE1395" s="4"/>
      <c r="CF1395" s="7"/>
      <c r="CG1395" s="4"/>
      <c r="CH1395" s="4"/>
      <c r="CI1395" s="4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</row>
    <row r="1396" spans="1:158" x14ac:dyDescent="0.25">
      <c r="A1396" t="s">
        <v>123</v>
      </c>
      <c r="C1396" s="5">
        <v>41034</v>
      </c>
      <c r="D1396" s="4">
        <v>8</v>
      </c>
      <c r="E1396" s="5" t="s">
        <v>165</v>
      </c>
      <c r="F1396">
        <v>139</v>
      </c>
      <c r="G1396" t="s">
        <v>77</v>
      </c>
      <c r="H1396" s="6">
        <v>8</v>
      </c>
      <c r="I1396">
        <v>750</v>
      </c>
      <c r="J1396" s="4">
        <f>1000000/H1396/I1396</f>
        <v>166.66666666666666</v>
      </c>
      <c r="K1396" s="4"/>
      <c r="L1396" s="7"/>
      <c r="M1396" s="7"/>
      <c r="N1396" s="7"/>
      <c r="O1396" s="7"/>
      <c r="P1396" s="7"/>
      <c r="Q1396" s="7"/>
      <c r="R1396" s="7"/>
      <c r="S1396" s="7"/>
      <c r="T1396" s="7"/>
      <c r="U1396" s="4"/>
      <c r="V1396" s="7"/>
      <c r="W1396" s="7"/>
      <c r="X1396" s="7"/>
      <c r="Y1396" s="7"/>
      <c r="Z1396" s="7"/>
      <c r="AA1396" s="7"/>
      <c r="AB1396" s="4"/>
      <c r="AC1396" s="7"/>
      <c r="AD1396" s="7"/>
      <c r="AE1396" s="7"/>
      <c r="AF1396" s="7"/>
      <c r="AG1396" s="7"/>
      <c r="AH1396" s="7"/>
      <c r="AI1396" s="8"/>
      <c r="AJ1396" s="7"/>
      <c r="AK1396" s="7"/>
      <c r="AL1396" s="7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7"/>
      <c r="BB1396" s="4"/>
      <c r="BC1396" s="4"/>
      <c r="BD1396" s="4"/>
      <c r="BE1396" s="7"/>
      <c r="BF1396" s="7"/>
      <c r="BG1396" s="6"/>
      <c r="BH1396" s="4"/>
      <c r="BI1396" s="4"/>
      <c r="BJ1396" s="4"/>
      <c r="BK1396" s="4"/>
      <c r="BL1396" s="6"/>
      <c r="BM1396" s="6"/>
      <c r="BN1396" s="6"/>
      <c r="BO1396" s="6"/>
      <c r="BP1396" s="6"/>
      <c r="BQ1396" s="6"/>
      <c r="BR1396" s="6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7"/>
      <c r="CD1396" s="4"/>
      <c r="CE1396" s="4"/>
      <c r="CF1396" s="7"/>
      <c r="CG1396" s="4"/>
      <c r="CH1396" s="4"/>
      <c r="CI1396" s="4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</row>
    <row r="1397" spans="1:158" x14ac:dyDescent="0.25">
      <c r="A1397" t="s">
        <v>123</v>
      </c>
      <c r="C1397" s="5">
        <v>41038</v>
      </c>
      <c r="D1397" s="4"/>
      <c r="E1397" s="5"/>
      <c r="F1397">
        <v>143</v>
      </c>
      <c r="G1397" t="s">
        <v>77</v>
      </c>
      <c r="H1397" s="6">
        <v>8</v>
      </c>
      <c r="I1397">
        <v>750</v>
      </c>
      <c r="J1397" s="4">
        <f>1000000/H1397/I1397</f>
        <v>166.66666666666666</v>
      </c>
      <c r="K1397" s="4"/>
      <c r="L1397" s="7"/>
      <c r="M1397" s="7"/>
      <c r="N1397" s="7"/>
      <c r="O1397" s="7"/>
      <c r="P1397" s="7"/>
      <c r="Q1397" s="7"/>
      <c r="R1397" s="7"/>
      <c r="S1397" s="7"/>
      <c r="T1397" s="7"/>
      <c r="U1397" s="4">
        <v>722.80038287361344</v>
      </c>
      <c r="V1397" s="7"/>
      <c r="W1397" s="7"/>
      <c r="X1397" s="7"/>
      <c r="Y1397" s="7"/>
      <c r="Z1397" s="7"/>
      <c r="AA1397" s="7"/>
      <c r="AB1397" s="4">
        <v>262.13515311115839</v>
      </c>
      <c r="AC1397" s="7">
        <v>4.8011022680559385</v>
      </c>
      <c r="AD1397" s="7"/>
      <c r="AE1397" s="7"/>
      <c r="AF1397" s="7"/>
      <c r="AG1397" s="7"/>
      <c r="AH1397" s="7"/>
      <c r="AI1397" s="8">
        <f>AC1397/AB1397</f>
        <v>1.8315369804751184E-2</v>
      </c>
      <c r="AJ1397" s="7"/>
      <c r="AK1397" s="7"/>
      <c r="AL1397" s="7"/>
      <c r="AM1397" s="4">
        <v>0</v>
      </c>
      <c r="AN1397" s="4"/>
      <c r="AO1397" s="4"/>
      <c r="AP1397" s="4"/>
      <c r="AQ1397" s="4">
        <v>187.20859006230751</v>
      </c>
      <c r="AR1397" s="4"/>
      <c r="AS1397" s="4"/>
      <c r="AT1397" s="4"/>
      <c r="AU1397" s="4"/>
      <c r="AV1397" s="4"/>
      <c r="AW1397" s="4"/>
      <c r="AX1397" s="4">
        <v>41.660431989435523</v>
      </c>
      <c r="AY1397" s="4">
        <v>536.30105770782086</v>
      </c>
      <c r="AZ1397" s="4">
        <v>765.17007975956381</v>
      </c>
      <c r="BA1397" s="7"/>
      <c r="BB1397" s="4"/>
      <c r="BC1397" s="4">
        <f>U1397+AB1397+AZ1397</f>
        <v>1750.1056157443356</v>
      </c>
      <c r="BD1397" s="4"/>
      <c r="BE1397" s="7">
        <f>AZ1397/BC1397</f>
        <v>0.43721365892202457</v>
      </c>
      <c r="BF1397" s="7"/>
      <c r="BG1397" s="6"/>
      <c r="BH1397" s="4"/>
      <c r="BI1397" s="4"/>
      <c r="BJ1397" s="4"/>
      <c r="BK1397" s="4"/>
      <c r="BL1397" s="6"/>
      <c r="BM1397" s="6"/>
      <c r="BN1397" s="6"/>
      <c r="BO1397" s="6"/>
      <c r="BP1397" s="7">
        <f>U1397/BC1397</f>
        <v>0.41300386466459049</v>
      </c>
      <c r="BQ1397" s="7">
        <f>AB1397/BC1397</f>
        <v>0.14978247641338488</v>
      </c>
      <c r="BR1397" s="7">
        <f>AZ1397/BC1397</f>
        <v>0.43721365892202457</v>
      </c>
      <c r="BS1397" s="4">
        <v>159.49228434029797</v>
      </c>
      <c r="BT1397" s="4">
        <v>0</v>
      </c>
      <c r="BU1397" s="4">
        <v>37.372449633079185</v>
      </c>
      <c r="BV1397" s="4">
        <v>103.74209618178212</v>
      </c>
      <c r="BW1397" s="4"/>
      <c r="BX1397" s="4"/>
      <c r="BY1397" s="4"/>
      <c r="BZ1397" s="4"/>
      <c r="CA1397" s="4">
        <v>18.377738525436691</v>
      </c>
      <c r="CB1397" s="4"/>
      <c r="CC1397" s="7"/>
      <c r="CD1397" s="4"/>
      <c r="CE1397" s="4"/>
      <c r="CF1397" s="7"/>
      <c r="CG1397" s="4"/>
      <c r="CH1397" s="4"/>
      <c r="CI1397" s="4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</row>
    <row r="1398" spans="1:158" x14ac:dyDescent="0.25">
      <c r="A1398" t="s">
        <v>123</v>
      </c>
      <c r="C1398" s="5">
        <v>41039</v>
      </c>
      <c r="D1398" s="4"/>
      <c r="E1398" s="5"/>
      <c r="F1398">
        <v>144</v>
      </c>
      <c r="G1398" t="s">
        <v>77</v>
      </c>
      <c r="H1398" s="6">
        <v>8</v>
      </c>
      <c r="I1398">
        <v>750</v>
      </c>
      <c r="J1398" s="4">
        <f>1000000/H1398/I1398</f>
        <v>166.66666666666666</v>
      </c>
      <c r="K1398" s="4"/>
      <c r="L1398" s="7"/>
      <c r="M1398" s="7"/>
      <c r="N1398" s="7"/>
      <c r="O1398" s="7"/>
      <c r="P1398" s="7"/>
      <c r="Q1398" s="7"/>
      <c r="R1398" s="7"/>
      <c r="S1398" s="7"/>
      <c r="T1398" s="7"/>
      <c r="U1398" s="4"/>
      <c r="V1398" s="7"/>
      <c r="W1398" s="7"/>
      <c r="X1398" s="7"/>
      <c r="Y1398" s="7"/>
      <c r="Z1398" s="7"/>
      <c r="AA1398" s="7"/>
      <c r="AB1398" s="4"/>
      <c r="AC1398" s="7"/>
      <c r="AD1398" s="7"/>
      <c r="AE1398" s="7"/>
      <c r="AF1398" s="7"/>
      <c r="AG1398" s="7"/>
      <c r="AH1398" s="7"/>
      <c r="AI1398" s="8"/>
      <c r="AJ1398" s="7"/>
      <c r="AK1398" s="7"/>
      <c r="AL1398" s="7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7"/>
      <c r="BB1398" s="4"/>
      <c r="BC1398" s="4"/>
      <c r="BD1398" s="4"/>
      <c r="BE1398" s="7"/>
      <c r="BF1398" s="7"/>
      <c r="BG1398" s="6"/>
      <c r="BH1398" s="4"/>
      <c r="BI1398" s="4"/>
      <c r="BJ1398" s="4"/>
      <c r="BK1398" s="4"/>
      <c r="BL1398" s="6"/>
      <c r="BM1398" s="6"/>
      <c r="BN1398" s="6"/>
      <c r="BO1398" s="6"/>
      <c r="BP1398" s="6"/>
      <c r="BQ1398" s="6"/>
      <c r="BR1398" s="6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>
        <v>70.15625</v>
      </c>
      <c r="CC1398" s="7">
        <v>4.6494252873563218</v>
      </c>
      <c r="CD1398" s="4"/>
      <c r="CE1398" s="4"/>
      <c r="CF1398" s="7"/>
      <c r="CG1398" s="4"/>
      <c r="CH1398" s="4"/>
      <c r="CI1398" s="4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</row>
    <row r="1399" spans="1:158" x14ac:dyDescent="0.25">
      <c r="A1399" t="s">
        <v>123</v>
      </c>
      <c r="C1399" s="5">
        <v>41043</v>
      </c>
      <c r="D1399" s="4"/>
      <c r="E1399" s="5"/>
      <c r="F1399">
        <v>148</v>
      </c>
      <c r="G1399" t="s">
        <v>77</v>
      </c>
      <c r="H1399" s="6">
        <v>8</v>
      </c>
      <c r="I1399">
        <v>750</v>
      </c>
      <c r="J1399" s="4">
        <f>1000000/H1399/I1399</f>
        <v>166.66666666666666</v>
      </c>
      <c r="K1399" s="4"/>
      <c r="L1399" s="7"/>
      <c r="M1399" s="7"/>
      <c r="N1399" s="7"/>
      <c r="O1399" s="7"/>
      <c r="P1399" s="7"/>
      <c r="Q1399" s="7"/>
      <c r="R1399" s="7"/>
      <c r="S1399" s="7"/>
      <c r="T1399" s="7"/>
      <c r="U1399" s="4"/>
      <c r="V1399" s="7"/>
      <c r="W1399" s="7"/>
      <c r="X1399" s="7"/>
      <c r="Y1399" s="7"/>
      <c r="Z1399" s="7"/>
      <c r="AA1399" s="7"/>
      <c r="AB1399" s="4"/>
      <c r="AC1399" s="7"/>
      <c r="AD1399" s="7"/>
      <c r="AE1399" s="7"/>
      <c r="AF1399" s="7"/>
      <c r="AG1399" s="7"/>
      <c r="AH1399" s="7"/>
      <c r="AI1399" s="8"/>
      <c r="AJ1399" s="7"/>
      <c r="AK1399" s="7"/>
      <c r="AL1399" s="7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7"/>
      <c r="BB1399" s="4"/>
      <c r="BC1399" s="4"/>
      <c r="BD1399" s="4"/>
      <c r="BE1399" s="7"/>
      <c r="BF1399" s="7"/>
      <c r="BG1399" s="6"/>
      <c r="BH1399" s="4"/>
      <c r="BI1399" s="4"/>
      <c r="BJ1399" s="4"/>
      <c r="BK1399" s="4"/>
      <c r="BL1399" s="6"/>
      <c r="BM1399" s="6"/>
      <c r="BN1399" s="6"/>
      <c r="BO1399" s="6"/>
      <c r="BP1399" s="6"/>
      <c r="BQ1399" s="6"/>
      <c r="BR1399" s="6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>
        <v>82.34375</v>
      </c>
      <c r="CC1399" s="7">
        <v>4.7948717948717947</v>
      </c>
      <c r="CD1399" s="4"/>
      <c r="CE1399" s="4"/>
      <c r="CF1399" s="7"/>
      <c r="CG1399" s="4"/>
      <c r="CH1399" s="4"/>
      <c r="CI1399" s="4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</row>
    <row r="1400" spans="1:158" x14ac:dyDescent="0.25">
      <c r="A1400" t="s">
        <v>123</v>
      </c>
      <c r="C1400" s="5">
        <v>41050</v>
      </c>
      <c r="D1400" s="4"/>
      <c r="E1400" s="5"/>
      <c r="F1400">
        <v>155</v>
      </c>
      <c r="G1400" t="s">
        <v>77</v>
      </c>
      <c r="H1400" s="6">
        <v>8</v>
      </c>
      <c r="I1400">
        <v>750</v>
      </c>
      <c r="J1400" s="4">
        <f>1000000/H1400/I1400</f>
        <v>166.66666666666666</v>
      </c>
      <c r="K1400" s="4"/>
      <c r="L1400" s="7"/>
      <c r="M1400" s="7"/>
      <c r="N1400" s="7"/>
      <c r="O1400" s="7"/>
      <c r="P1400" s="7"/>
      <c r="Q1400" s="7"/>
      <c r="R1400" s="7"/>
      <c r="S1400" s="7"/>
      <c r="T1400" s="7"/>
      <c r="U1400" s="4"/>
      <c r="V1400" s="7"/>
      <c r="W1400" s="7"/>
      <c r="X1400" s="7"/>
      <c r="Y1400" s="7"/>
      <c r="Z1400" s="7"/>
      <c r="AA1400" s="7"/>
      <c r="AB1400" s="4"/>
      <c r="AC1400" s="7"/>
      <c r="AD1400" s="7"/>
      <c r="AE1400" s="7"/>
      <c r="AF1400" s="7"/>
      <c r="AG1400" s="7"/>
      <c r="AH1400" s="7"/>
      <c r="AI1400" s="8"/>
      <c r="AJ1400" s="7"/>
      <c r="AK1400" s="7"/>
      <c r="AL1400" s="7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7"/>
      <c r="BB1400" s="4"/>
      <c r="BC1400" s="4"/>
      <c r="BD1400" s="4"/>
      <c r="BE1400" s="7"/>
      <c r="BF1400" s="7"/>
      <c r="BG1400" s="6"/>
      <c r="BH1400" s="4"/>
      <c r="BI1400" s="4"/>
      <c r="BJ1400" s="4"/>
      <c r="BK1400" s="4"/>
      <c r="BL1400" s="6"/>
      <c r="BM1400" s="6"/>
      <c r="BN1400" s="6"/>
      <c r="BO1400" s="6"/>
      <c r="BP1400" s="6"/>
      <c r="BQ1400" s="6"/>
      <c r="BR1400" s="6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>
        <v>88.125</v>
      </c>
      <c r="CC1400" s="7">
        <v>6.3783783783783781</v>
      </c>
      <c r="CD1400" s="4"/>
      <c r="CE1400" s="4"/>
      <c r="CF1400" s="7"/>
      <c r="CG1400" s="4"/>
      <c r="CH1400" s="4"/>
      <c r="CI1400" s="4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</row>
    <row r="1401" spans="1:158" x14ac:dyDescent="0.25">
      <c r="A1401" t="s">
        <v>123</v>
      </c>
      <c r="C1401" s="5">
        <v>41057</v>
      </c>
      <c r="D1401" s="4">
        <v>9</v>
      </c>
      <c r="E1401" s="5" t="s">
        <v>70</v>
      </c>
      <c r="F1401">
        <v>162</v>
      </c>
      <c r="G1401" t="s">
        <v>77</v>
      </c>
      <c r="H1401" s="6">
        <v>8</v>
      </c>
      <c r="I1401">
        <v>750</v>
      </c>
      <c r="J1401" s="4">
        <f>1000000/H1401/I1401</f>
        <v>166.66666666666666</v>
      </c>
      <c r="K1401" s="4"/>
      <c r="L1401" s="7"/>
      <c r="M1401" s="7"/>
      <c r="N1401" s="7"/>
      <c r="O1401" s="7"/>
      <c r="P1401" s="7"/>
      <c r="Q1401" s="7"/>
      <c r="R1401" s="7"/>
      <c r="S1401" s="7"/>
      <c r="T1401" s="7"/>
      <c r="U1401" s="4"/>
      <c r="V1401" s="7"/>
      <c r="W1401" s="7"/>
      <c r="X1401" s="7"/>
      <c r="Y1401" s="7"/>
      <c r="Z1401" s="7"/>
      <c r="AA1401" s="7"/>
      <c r="AB1401" s="4"/>
      <c r="AC1401" s="7"/>
      <c r="AD1401" s="7"/>
      <c r="AE1401" s="7"/>
      <c r="AF1401" s="7"/>
      <c r="AG1401" s="7"/>
      <c r="AH1401" s="7"/>
      <c r="AI1401" s="8"/>
      <c r="AJ1401" s="7"/>
      <c r="AK1401" s="7"/>
      <c r="AL1401" s="7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>
        <v>320.80399851538112</v>
      </c>
      <c r="AZ1401" s="4"/>
      <c r="BA1401" s="7"/>
      <c r="BB1401" s="4"/>
      <c r="BC1401" s="4"/>
      <c r="BD1401" s="4"/>
      <c r="BE1401" s="7"/>
      <c r="BF1401" s="4">
        <f>BH1401*(1/(BG1401/100))</f>
        <v>320.80399851538112</v>
      </c>
      <c r="BG1401" s="6">
        <v>36.727343982287721</v>
      </c>
      <c r="BH1401" s="4">
        <v>117.82278804367721</v>
      </c>
      <c r="BI1401" s="4">
        <f>BF1401-BH1401</f>
        <v>202.98121047170392</v>
      </c>
      <c r="BJ1401" s="4"/>
      <c r="BK1401" s="4"/>
      <c r="BL1401" s="6">
        <v>5.1904311913514194</v>
      </c>
      <c r="BM1401" s="6"/>
      <c r="BN1401" s="6"/>
      <c r="BO1401" s="6"/>
      <c r="BP1401" s="6"/>
      <c r="BQ1401" s="6"/>
      <c r="BR1401" s="6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>
        <v>100</v>
      </c>
      <c r="CC1401" s="7">
        <v>5.4144736842105265</v>
      </c>
      <c r="CD1401" s="4"/>
      <c r="CE1401" s="4"/>
      <c r="CF1401" s="7"/>
      <c r="CG1401" s="4"/>
      <c r="CH1401" s="4"/>
      <c r="CI1401" s="4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</row>
    <row r="1402" spans="1:158" x14ac:dyDescent="0.25">
      <c r="A1402" t="s">
        <v>109</v>
      </c>
      <c r="C1402" s="5">
        <v>40895</v>
      </c>
      <c r="D1402" s="4">
        <v>1</v>
      </c>
      <c r="E1402" s="5" t="s">
        <v>167</v>
      </c>
      <c r="F1402">
        <v>0</v>
      </c>
      <c r="G1402" t="s">
        <v>78</v>
      </c>
      <c r="H1402" s="6">
        <v>8</v>
      </c>
      <c r="I1402">
        <v>750</v>
      </c>
      <c r="J1402" s="4">
        <f>1000000/H1402/I1402</f>
        <v>166.66666666666666</v>
      </c>
      <c r="K1402" s="4"/>
      <c r="L1402" s="7"/>
      <c r="M1402" s="7"/>
      <c r="N1402" s="7"/>
      <c r="O1402" s="7"/>
      <c r="P1402" s="7"/>
      <c r="Q1402" s="7"/>
      <c r="R1402" s="7"/>
      <c r="S1402" s="7"/>
      <c r="T1402" s="7"/>
      <c r="U1402" s="4"/>
      <c r="V1402" s="7"/>
      <c r="W1402" s="7"/>
      <c r="X1402" s="7"/>
      <c r="Y1402" s="7"/>
      <c r="Z1402" s="7"/>
      <c r="AA1402" s="7"/>
      <c r="AB1402" s="4"/>
      <c r="AC1402" s="7"/>
      <c r="AD1402" s="7"/>
      <c r="AE1402" s="7"/>
      <c r="AF1402" s="7"/>
      <c r="AG1402" s="7"/>
      <c r="AH1402" s="7"/>
      <c r="AI1402" s="8"/>
      <c r="AJ1402" s="7"/>
      <c r="AK1402" s="7"/>
      <c r="AL1402" s="7"/>
      <c r="AM1402" s="4">
        <v>0</v>
      </c>
      <c r="AN1402" s="4"/>
      <c r="AO1402" s="4"/>
      <c r="AP1402" s="4"/>
      <c r="AQ1402" s="4">
        <v>0</v>
      </c>
      <c r="AR1402" s="4"/>
      <c r="AS1402" s="4"/>
      <c r="AT1402" s="4"/>
      <c r="AU1402" s="4"/>
      <c r="AV1402" s="4"/>
      <c r="AW1402" s="4"/>
      <c r="AX1402" s="4">
        <v>0</v>
      </c>
      <c r="AY1402" s="4">
        <v>0</v>
      </c>
      <c r="AZ1402" s="4"/>
      <c r="BA1402" s="7"/>
      <c r="BB1402" s="4"/>
      <c r="BC1402" s="4"/>
      <c r="BD1402" s="4"/>
      <c r="BE1402" s="7"/>
      <c r="BF1402" s="7"/>
      <c r="BG1402" s="6"/>
      <c r="BH1402" s="4"/>
      <c r="BI1402" s="4"/>
      <c r="BJ1402" s="4"/>
      <c r="BK1402" s="4"/>
      <c r="BL1402" s="6"/>
      <c r="BM1402" s="6"/>
      <c r="BN1402" s="6"/>
      <c r="BO1402" s="6"/>
      <c r="BP1402" s="6"/>
      <c r="BQ1402" s="6"/>
      <c r="BR1402" s="6"/>
      <c r="BS1402" s="4">
        <v>0</v>
      </c>
      <c r="BT1402" s="4">
        <v>0</v>
      </c>
      <c r="BU1402" s="4">
        <v>0</v>
      </c>
      <c r="BV1402" s="4">
        <v>0</v>
      </c>
      <c r="BW1402" s="4"/>
      <c r="BX1402" s="4"/>
      <c r="BY1402" s="4"/>
      <c r="BZ1402" s="4"/>
      <c r="CA1402" s="4">
        <v>0</v>
      </c>
      <c r="CB1402" s="4"/>
      <c r="CC1402" s="7"/>
      <c r="CD1402" s="4"/>
      <c r="CE1402" s="4"/>
      <c r="CF1402" s="7"/>
      <c r="CG1402" s="4"/>
      <c r="CH1402" s="4"/>
      <c r="CI1402" s="4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</row>
    <row r="1403" spans="1:158" x14ac:dyDescent="0.25">
      <c r="A1403" t="s">
        <v>109</v>
      </c>
      <c r="C1403" s="5">
        <v>40924</v>
      </c>
      <c r="D1403" s="4">
        <v>4</v>
      </c>
      <c r="E1403" t="s">
        <v>168</v>
      </c>
      <c r="F1403">
        <v>29</v>
      </c>
      <c r="G1403" t="s">
        <v>78</v>
      </c>
      <c r="H1403" s="6">
        <v>8</v>
      </c>
      <c r="I1403">
        <v>750</v>
      </c>
      <c r="J1403" s="4">
        <f>1000000/H1403/I1403</f>
        <v>166.66666666666666</v>
      </c>
      <c r="K1403" s="4"/>
      <c r="L1403" s="7"/>
      <c r="M1403" s="7"/>
      <c r="N1403" s="7"/>
      <c r="O1403" s="7"/>
      <c r="P1403" s="7"/>
      <c r="Q1403" s="7"/>
      <c r="R1403" s="7"/>
      <c r="S1403" s="7"/>
      <c r="T1403" s="7"/>
      <c r="U1403" s="4"/>
      <c r="V1403" s="7"/>
      <c r="W1403" s="7"/>
      <c r="X1403" s="7"/>
      <c r="Y1403" s="7"/>
      <c r="Z1403" s="7"/>
      <c r="AA1403" s="7"/>
      <c r="AB1403" s="4"/>
      <c r="AC1403" s="7"/>
      <c r="AD1403" s="7"/>
      <c r="AE1403" s="7"/>
      <c r="AF1403" s="7"/>
      <c r="AG1403" s="7"/>
      <c r="AH1403" s="7"/>
      <c r="AI1403" s="8"/>
      <c r="AJ1403" s="7"/>
      <c r="AK1403" s="7"/>
      <c r="AL1403" s="7"/>
      <c r="AM1403" s="4">
        <v>0</v>
      </c>
      <c r="AN1403" s="4"/>
      <c r="AO1403" s="4"/>
      <c r="AP1403" s="4"/>
      <c r="AQ1403" s="4">
        <v>0</v>
      </c>
      <c r="AR1403" s="4"/>
      <c r="AS1403" s="4"/>
      <c r="AT1403" s="4"/>
      <c r="AU1403" s="4"/>
      <c r="AV1403" s="4"/>
      <c r="AW1403" s="4"/>
      <c r="AX1403" s="4">
        <v>0</v>
      </c>
      <c r="AY1403" s="4">
        <v>0</v>
      </c>
      <c r="AZ1403" s="4"/>
      <c r="BA1403" s="7"/>
      <c r="BB1403" s="4"/>
      <c r="BC1403" s="4"/>
      <c r="BD1403" s="4"/>
      <c r="BE1403" s="7"/>
      <c r="BF1403" s="7"/>
      <c r="BG1403" s="6"/>
      <c r="BH1403" s="4"/>
      <c r="BI1403" s="4"/>
      <c r="BJ1403" s="4"/>
      <c r="BK1403" s="4"/>
      <c r="BL1403" s="6"/>
      <c r="BM1403" s="6"/>
      <c r="BN1403" s="6"/>
      <c r="BO1403" s="6"/>
      <c r="BP1403" s="6"/>
      <c r="BQ1403" s="6"/>
      <c r="BR1403" s="6"/>
      <c r="BS1403" s="4">
        <v>0</v>
      </c>
      <c r="BT1403" s="4">
        <v>0</v>
      </c>
      <c r="BU1403" s="4">
        <v>0</v>
      </c>
      <c r="BV1403" s="4">
        <v>0</v>
      </c>
      <c r="BW1403" s="4"/>
      <c r="BX1403" s="4"/>
      <c r="BY1403" s="4"/>
      <c r="BZ1403" s="4"/>
      <c r="CA1403" s="4">
        <v>0</v>
      </c>
      <c r="CB1403" s="4"/>
      <c r="CC1403" s="7"/>
      <c r="CD1403" s="4"/>
      <c r="CE1403" s="4"/>
      <c r="CF1403" s="7"/>
      <c r="CG1403" s="4"/>
      <c r="CH1403" s="4"/>
      <c r="CI1403" s="4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</row>
    <row r="1404" spans="1:158" x14ac:dyDescent="0.25">
      <c r="A1404" t="s">
        <v>109</v>
      </c>
      <c r="C1404" s="5">
        <v>40931</v>
      </c>
      <c r="D1404" s="4"/>
      <c r="E1404" s="5"/>
      <c r="F1404">
        <v>36</v>
      </c>
      <c r="G1404" t="s">
        <v>78</v>
      </c>
      <c r="H1404" s="6">
        <v>8</v>
      </c>
      <c r="I1404">
        <v>750</v>
      </c>
      <c r="J1404" s="4">
        <f>1000000/H1404/I1404</f>
        <v>166.66666666666666</v>
      </c>
      <c r="K1404" s="4"/>
      <c r="L1404" s="7"/>
      <c r="M1404" s="6">
        <v>7.2</v>
      </c>
      <c r="N1404" s="6"/>
      <c r="O1404" s="6"/>
      <c r="P1404" s="7"/>
      <c r="Q1404" s="7"/>
      <c r="R1404" s="7"/>
      <c r="S1404" s="7"/>
      <c r="T1404" s="7"/>
      <c r="U1404" s="4"/>
      <c r="V1404" s="7"/>
      <c r="W1404" s="7"/>
      <c r="X1404" s="7"/>
      <c r="Y1404" s="7"/>
      <c r="Z1404" s="7"/>
      <c r="AA1404" s="7"/>
      <c r="AB1404" s="4"/>
      <c r="AC1404" s="7"/>
      <c r="AD1404" s="7"/>
      <c r="AE1404" s="7"/>
      <c r="AF1404" s="7"/>
      <c r="AG1404" s="7"/>
      <c r="AH1404" s="7"/>
      <c r="AI1404" s="8"/>
      <c r="AJ1404" s="7"/>
      <c r="AK1404" s="7"/>
      <c r="AL1404" s="7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7"/>
      <c r="BB1404" s="4"/>
      <c r="BC1404" s="4"/>
      <c r="BD1404" s="4"/>
      <c r="BE1404" s="7"/>
      <c r="BF1404" s="7"/>
      <c r="BG1404" s="6"/>
      <c r="BH1404" s="4"/>
      <c r="BI1404" s="4"/>
      <c r="BJ1404" s="4"/>
      <c r="BK1404" s="4"/>
      <c r="BL1404" s="6"/>
      <c r="BM1404" s="6"/>
      <c r="BN1404" s="6"/>
      <c r="BO1404" s="6"/>
      <c r="BP1404" s="6"/>
      <c r="BQ1404" s="6"/>
      <c r="BR1404" s="6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7"/>
      <c r="CD1404" s="4"/>
      <c r="CE1404" s="4"/>
      <c r="CF1404" s="7"/>
      <c r="CG1404" s="4"/>
      <c r="CH1404" s="4"/>
      <c r="CI1404" s="4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</row>
    <row r="1405" spans="1:158" x14ac:dyDescent="0.25">
      <c r="A1405" t="s">
        <v>109</v>
      </c>
      <c r="C1405" s="5">
        <v>40938</v>
      </c>
      <c r="D1405" s="4"/>
      <c r="E1405" s="5"/>
      <c r="F1405">
        <v>43</v>
      </c>
      <c r="G1405" t="s">
        <v>78</v>
      </c>
      <c r="H1405" s="6">
        <v>8</v>
      </c>
      <c r="I1405">
        <v>750</v>
      </c>
      <c r="J1405" s="4">
        <f>1000000/H1405/I1405</f>
        <v>166.66666666666666</v>
      </c>
      <c r="K1405" s="4"/>
      <c r="L1405" s="7"/>
      <c r="M1405" s="7"/>
      <c r="N1405" s="7"/>
      <c r="O1405" s="7"/>
      <c r="P1405" s="7"/>
      <c r="Q1405" s="7"/>
      <c r="R1405" s="7"/>
      <c r="S1405" s="7"/>
      <c r="T1405" s="7"/>
      <c r="U1405" s="4">
        <v>86.440315645879451</v>
      </c>
      <c r="V1405" s="7"/>
      <c r="W1405" s="7"/>
      <c r="X1405" s="7"/>
      <c r="Y1405" s="7"/>
      <c r="Z1405" s="7"/>
      <c r="AA1405" s="7"/>
      <c r="AB1405" s="4">
        <v>117.21994359408536</v>
      </c>
      <c r="AC1405" s="7">
        <v>1.8521557567592213</v>
      </c>
      <c r="AD1405" s="7"/>
      <c r="AE1405" s="7"/>
      <c r="AF1405" s="7"/>
      <c r="AG1405" s="7"/>
      <c r="AH1405" s="7"/>
      <c r="AI1405" s="8">
        <f>AC1405/AB1405</f>
        <v>1.5800688005557756E-2</v>
      </c>
      <c r="AJ1405" s="7"/>
      <c r="AK1405" s="7"/>
      <c r="AL1405" s="7"/>
      <c r="AM1405" s="4">
        <v>11.206506117766223</v>
      </c>
      <c r="AN1405" s="4"/>
      <c r="AO1405" s="4"/>
      <c r="AP1405" s="4"/>
      <c r="AQ1405" s="4">
        <v>0</v>
      </c>
      <c r="AR1405" s="4"/>
      <c r="AS1405" s="4"/>
      <c r="AT1405" s="4"/>
      <c r="AU1405" s="4"/>
      <c r="AV1405" s="4"/>
      <c r="AW1405" s="4"/>
      <c r="AX1405" s="4">
        <v>0</v>
      </c>
      <c r="AY1405" s="4">
        <v>0</v>
      </c>
      <c r="AZ1405" s="4">
        <v>11.206506117766223</v>
      </c>
      <c r="BA1405" s="7"/>
      <c r="BB1405" s="4"/>
      <c r="BC1405" s="4">
        <f>U1405+AB1405+AZ1405</f>
        <v>214.86676535773105</v>
      </c>
      <c r="BD1405" s="4"/>
      <c r="BE1405" s="7">
        <f>AZ1405/BC1405</f>
        <v>5.2155604888957784E-2</v>
      </c>
      <c r="BF1405" s="7"/>
      <c r="BG1405" s="6"/>
      <c r="BH1405" s="4"/>
      <c r="BI1405" s="4"/>
      <c r="BJ1405" s="4"/>
      <c r="BK1405" s="4"/>
      <c r="BL1405" s="6"/>
      <c r="BM1405" s="6"/>
      <c r="BN1405" s="6"/>
      <c r="BO1405" s="6"/>
      <c r="BP1405" s="7">
        <f>U1405/BC1405</f>
        <v>0.40229728176884511</v>
      </c>
      <c r="BQ1405" s="7">
        <f>AB1405/BC1405</f>
        <v>0.54554711334219708</v>
      </c>
      <c r="BR1405" s="7">
        <f>AZ1405/BC1405</f>
        <v>5.2155604888957784E-2</v>
      </c>
      <c r="BS1405" s="4">
        <v>31.530315839373856</v>
      </c>
      <c r="BT1405" s="4">
        <v>31.530315839373856</v>
      </c>
      <c r="BU1405" s="4">
        <v>0</v>
      </c>
      <c r="BV1405" s="4">
        <v>0</v>
      </c>
      <c r="BW1405" s="4"/>
      <c r="BX1405" s="4"/>
      <c r="BY1405" s="4"/>
      <c r="BZ1405" s="4"/>
      <c r="CA1405" s="4">
        <v>0</v>
      </c>
      <c r="CB1405" s="4"/>
      <c r="CC1405" s="7"/>
      <c r="CD1405" s="4"/>
      <c r="CE1405" s="4"/>
      <c r="CF1405" s="7"/>
      <c r="CG1405" s="4"/>
      <c r="CH1405" s="4"/>
      <c r="CI1405" s="4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</row>
    <row r="1406" spans="1:158" x14ac:dyDescent="0.25">
      <c r="A1406" t="s">
        <v>109</v>
      </c>
      <c r="C1406" s="5">
        <v>40939</v>
      </c>
      <c r="D1406" s="4"/>
      <c r="E1406" s="5"/>
      <c r="F1406">
        <v>44</v>
      </c>
      <c r="G1406" t="s">
        <v>78</v>
      </c>
      <c r="H1406" s="6">
        <v>8</v>
      </c>
      <c r="I1406">
        <v>750</v>
      </c>
      <c r="J1406" s="4">
        <f>1000000/H1406/I1406</f>
        <v>166.66666666666666</v>
      </c>
      <c r="K1406" s="4"/>
      <c r="L1406" s="7"/>
      <c r="M1406" s="6">
        <v>12.15</v>
      </c>
      <c r="N1406" s="6"/>
      <c r="O1406" s="6"/>
      <c r="P1406" s="7"/>
      <c r="Q1406" s="7"/>
      <c r="R1406" s="7"/>
      <c r="S1406" s="7"/>
      <c r="T1406" s="7"/>
      <c r="U1406" s="4"/>
      <c r="V1406" s="7"/>
      <c r="W1406" s="7"/>
      <c r="X1406" s="7"/>
      <c r="Y1406" s="7"/>
      <c r="Z1406" s="7"/>
      <c r="AA1406" s="7"/>
      <c r="AB1406" s="4"/>
      <c r="AC1406" s="7"/>
      <c r="AD1406" s="7"/>
      <c r="AE1406" s="7"/>
      <c r="AF1406" s="7"/>
      <c r="AG1406" s="7"/>
      <c r="AH1406" s="7"/>
      <c r="AI1406" s="8"/>
      <c r="AJ1406" s="7"/>
      <c r="AK1406" s="7"/>
      <c r="AL1406" s="7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7"/>
      <c r="BB1406" s="4"/>
      <c r="BC1406" s="4"/>
      <c r="BD1406" s="4"/>
      <c r="BE1406" s="7"/>
      <c r="BF1406" s="7"/>
      <c r="BG1406" s="6"/>
      <c r="BH1406" s="4"/>
      <c r="BI1406" s="4"/>
      <c r="BJ1406" s="4"/>
      <c r="BK1406" s="4"/>
      <c r="BL1406" s="6"/>
      <c r="BM1406" s="6"/>
      <c r="BN1406" s="6"/>
      <c r="BO1406" s="6"/>
      <c r="BP1406" s="6"/>
      <c r="BQ1406" s="6"/>
      <c r="BR1406" s="6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7"/>
      <c r="CD1406" s="4"/>
      <c r="CE1406" s="4"/>
      <c r="CF1406" s="7"/>
      <c r="CG1406" s="4"/>
      <c r="CH1406" s="4"/>
      <c r="CI1406" s="4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</row>
    <row r="1407" spans="1:158" x14ac:dyDescent="0.25">
      <c r="A1407" t="s">
        <v>109</v>
      </c>
      <c r="C1407" s="5">
        <v>40945</v>
      </c>
      <c r="D1407" s="4">
        <v>5</v>
      </c>
      <c r="E1407" t="s">
        <v>164</v>
      </c>
      <c r="F1407">
        <v>50</v>
      </c>
      <c r="G1407" t="s">
        <v>78</v>
      </c>
      <c r="H1407" s="6">
        <v>8</v>
      </c>
      <c r="I1407">
        <v>750</v>
      </c>
      <c r="J1407" s="4">
        <f>1000000/H1407/I1407</f>
        <v>166.66666666666666</v>
      </c>
      <c r="K1407" s="4"/>
      <c r="L1407" s="7"/>
      <c r="M1407" s="7"/>
      <c r="N1407" s="7"/>
      <c r="O1407" s="7"/>
      <c r="P1407" s="7"/>
      <c r="Q1407" s="7"/>
      <c r="R1407" s="7"/>
      <c r="S1407" s="7"/>
      <c r="T1407" s="7"/>
      <c r="U1407" s="4">
        <v>177.93634842214939</v>
      </c>
      <c r="V1407" s="7"/>
      <c r="W1407" s="7"/>
      <c r="X1407" s="7"/>
      <c r="Y1407" s="7"/>
      <c r="Z1407" s="7"/>
      <c r="AA1407" s="7"/>
      <c r="AB1407" s="4">
        <v>239.61586742561423</v>
      </c>
      <c r="AC1407" s="7">
        <v>2.50535791014656</v>
      </c>
      <c r="AD1407" s="7"/>
      <c r="AE1407" s="7"/>
      <c r="AF1407" s="7"/>
      <c r="AG1407" s="7"/>
      <c r="AH1407" s="7"/>
      <c r="AI1407" s="8">
        <f>AC1407/AB1407</f>
        <v>1.0455726229918047E-2</v>
      </c>
      <c r="AJ1407" s="7"/>
      <c r="AK1407" s="7"/>
      <c r="AL1407" s="7"/>
      <c r="AM1407" s="4">
        <v>44.13698867884991</v>
      </c>
      <c r="AN1407" s="4"/>
      <c r="AO1407" s="4"/>
      <c r="AP1407" s="4"/>
      <c r="AQ1407" s="4">
        <v>0</v>
      </c>
      <c r="AR1407" s="4"/>
      <c r="AS1407" s="4"/>
      <c r="AT1407" s="4"/>
      <c r="AU1407" s="4"/>
      <c r="AV1407" s="4"/>
      <c r="AW1407" s="4"/>
      <c r="AX1407" s="4">
        <v>0</v>
      </c>
      <c r="AY1407" s="4">
        <v>0</v>
      </c>
      <c r="AZ1407" s="4">
        <v>44.13698867884991</v>
      </c>
      <c r="BA1407" s="7"/>
      <c r="BB1407" s="4"/>
      <c r="BC1407" s="4">
        <f>U1407+AB1407+AZ1407</f>
        <v>461.68920452661348</v>
      </c>
      <c r="BD1407" s="4"/>
      <c r="BE1407" s="7">
        <f>AZ1407/BC1407</f>
        <v>9.5598918593093704E-2</v>
      </c>
      <c r="BF1407" s="7"/>
      <c r="BG1407" s="6"/>
      <c r="BH1407" s="4"/>
      <c r="BI1407" s="4"/>
      <c r="BJ1407" s="4"/>
      <c r="BK1407" s="4"/>
      <c r="BL1407" s="6"/>
      <c r="BM1407" s="6"/>
      <c r="BN1407" s="6"/>
      <c r="BO1407" s="6"/>
      <c r="BP1407" s="7">
        <f>U1407/BC1407</f>
        <v>0.38540287855461969</v>
      </c>
      <c r="BQ1407" s="7">
        <f>AB1407/BC1407</f>
        <v>0.51899820285228671</v>
      </c>
      <c r="BR1407" s="7">
        <f>AZ1407/BC1407</f>
        <v>9.5598918593093704E-2</v>
      </c>
      <c r="BS1407" s="4">
        <v>41.844246345554168</v>
      </c>
      <c r="BT1407" s="4">
        <v>40.76083788346569</v>
      </c>
      <c r="BU1407" s="4">
        <v>1.0834084620884756</v>
      </c>
      <c r="BV1407" s="4">
        <v>0</v>
      </c>
      <c r="BW1407" s="4"/>
      <c r="BX1407" s="4"/>
      <c r="BY1407" s="4"/>
      <c r="BZ1407" s="4"/>
      <c r="CA1407" s="4">
        <v>0</v>
      </c>
      <c r="CB1407" s="4"/>
      <c r="CC1407" s="7"/>
      <c r="CD1407" s="4"/>
      <c r="CE1407" s="4"/>
      <c r="CF1407" s="7"/>
      <c r="CG1407" s="4"/>
      <c r="CH1407" s="4"/>
      <c r="CI1407" s="4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</row>
    <row r="1408" spans="1:158" x14ac:dyDescent="0.25">
      <c r="A1408" t="s">
        <v>109</v>
      </c>
      <c r="C1408" s="5">
        <v>40948</v>
      </c>
      <c r="D1408" s="4"/>
      <c r="E1408" s="5"/>
      <c r="F1408">
        <v>53</v>
      </c>
      <c r="G1408" t="s">
        <v>78</v>
      </c>
      <c r="H1408" s="6">
        <v>8</v>
      </c>
      <c r="I1408">
        <v>750</v>
      </c>
      <c r="J1408" s="4">
        <f>1000000/H1408/I1408</f>
        <v>166.66666666666666</v>
      </c>
      <c r="K1408" s="4"/>
      <c r="L1408" s="7"/>
      <c r="M1408" s="6">
        <v>14.35</v>
      </c>
      <c r="N1408" s="6"/>
      <c r="O1408" s="6"/>
      <c r="P1408" s="7"/>
      <c r="Q1408" s="7"/>
      <c r="R1408" s="7"/>
      <c r="S1408" s="7"/>
      <c r="T1408" s="7"/>
      <c r="U1408" s="4"/>
      <c r="V1408" s="7"/>
      <c r="W1408" s="7"/>
      <c r="X1408" s="7"/>
      <c r="Y1408" s="7"/>
      <c r="Z1408" s="7"/>
      <c r="AA1408" s="7"/>
      <c r="AB1408" s="4"/>
      <c r="AC1408" s="7"/>
      <c r="AD1408" s="7"/>
      <c r="AE1408" s="7"/>
      <c r="AF1408" s="7"/>
      <c r="AG1408" s="7"/>
      <c r="AH1408" s="7"/>
      <c r="AI1408" s="8"/>
      <c r="AJ1408" s="7"/>
      <c r="AK1408" s="7"/>
      <c r="AL1408" s="7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7"/>
      <c r="BB1408" s="4"/>
      <c r="BC1408" s="4"/>
      <c r="BD1408" s="4"/>
      <c r="BE1408" s="7"/>
      <c r="BF1408" s="7"/>
      <c r="BG1408" s="6"/>
      <c r="BH1408" s="4"/>
      <c r="BI1408" s="4"/>
      <c r="BJ1408" s="4"/>
      <c r="BK1408" s="4"/>
      <c r="BL1408" s="6"/>
      <c r="BM1408" s="6"/>
      <c r="BN1408" s="6"/>
      <c r="BO1408" s="6"/>
      <c r="BP1408" s="6"/>
      <c r="BQ1408" s="6"/>
      <c r="BR1408" s="6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7"/>
      <c r="CD1408" s="4"/>
      <c r="CE1408" s="4"/>
      <c r="CF1408" s="7"/>
      <c r="CG1408" s="4"/>
      <c r="CH1408" s="4"/>
      <c r="CI1408" s="4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</row>
    <row r="1409" spans="1:158" x14ac:dyDescent="0.25">
      <c r="A1409" t="s">
        <v>109</v>
      </c>
      <c r="C1409" s="5">
        <v>40954</v>
      </c>
      <c r="D1409" s="4"/>
      <c r="E1409" s="5"/>
      <c r="F1409">
        <v>59</v>
      </c>
      <c r="G1409" t="s">
        <v>78</v>
      </c>
      <c r="H1409" s="6">
        <v>8</v>
      </c>
      <c r="I1409">
        <v>750</v>
      </c>
      <c r="J1409" s="4">
        <f>1000000/H1409/I1409</f>
        <v>166.66666666666666</v>
      </c>
      <c r="K1409" s="4"/>
      <c r="L1409" s="7"/>
      <c r="M1409" s="6">
        <v>16.55</v>
      </c>
      <c r="N1409" s="6"/>
      <c r="O1409" s="6"/>
      <c r="P1409" s="7"/>
      <c r="Q1409" s="7"/>
      <c r="R1409" s="7"/>
      <c r="S1409" s="7"/>
      <c r="T1409" s="7"/>
      <c r="U1409" s="4"/>
      <c r="V1409" s="7"/>
      <c r="W1409" s="7"/>
      <c r="X1409" s="7"/>
      <c r="Y1409" s="7"/>
      <c r="Z1409" s="7"/>
      <c r="AA1409" s="7"/>
      <c r="AB1409" s="4"/>
      <c r="AC1409" s="7"/>
      <c r="AD1409" s="7"/>
      <c r="AE1409" s="7"/>
      <c r="AF1409" s="7"/>
      <c r="AG1409" s="7"/>
      <c r="AH1409" s="7"/>
      <c r="AI1409" s="8"/>
      <c r="AJ1409" s="7"/>
      <c r="AK1409" s="7"/>
      <c r="AL1409" s="7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7"/>
      <c r="BB1409" s="4"/>
      <c r="BC1409" s="4"/>
      <c r="BD1409" s="4"/>
      <c r="BE1409" s="7"/>
      <c r="BF1409" s="7"/>
      <c r="BG1409" s="6"/>
      <c r="BH1409" s="4"/>
      <c r="BI1409" s="4"/>
      <c r="BJ1409" s="4"/>
      <c r="BK1409" s="4"/>
      <c r="BL1409" s="6"/>
      <c r="BM1409" s="6"/>
      <c r="BN1409" s="6"/>
      <c r="BO1409" s="6"/>
      <c r="BP1409" s="6"/>
      <c r="BQ1409" s="6"/>
      <c r="BR1409" s="6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7"/>
      <c r="CD1409" s="4"/>
      <c r="CE1409" s="4"/>
      <c r="CF1409" s="7"/>
      <c r="CG1409" s="4"/>
      <c r="CH1409" s="4"/>
      <c r="CI1409" s="4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</row>
    <row r="1410" spans="1:158" x14ac:dyDescent="0.25">
      <c r="A1410" t="s">
        <v>109</v>
      </c>
      <c r="C1410" s="5">
        <v>40959</v>
      </c>
      <c r="D1410" s="4"/>
      <c r="E1410" s="5"/>
      <c r="F1410">
        <v>64</v>
      </c>
      <c r="G1410" t="s">
        <v>78</v>
      </c>
      <c r="H1410" s="6">
        <v>8</v>
      </c>
      <c r="I1410">
        <v>750</v>
      </c>
      <c r="J1410" s="4">
        <f>1000000/H1410/I1410</f>
        <v>166.66666666666666</v>
      </c>
      <c r="K1410" s="4"/>
      <c r="L1410" s="7"/>
      <c r="M1410" s="7"/>
      <c r="N1410" s="7"/>
      <c r="O1410" s="7"/>
      <c r="P1410" s="7"/>
      <c r="Q1410" s="7"/>
      <c r="R1410" s="7"/>
      <c r="S1410" s="7"/>
      <c r="T1410" s="7"/>
      <c r="U1410" s="4">
        <v>349.00020325982257</v>
      </c>
      <c r="V1410" s="7"/>
      <c r="W1410" s="7"/>
      <c r="X1410" s="7"/>
      <c r="Y1410" s="7"/>
      <c r="Z1410" s="7"/>
      <c r="AA1410" s="7"/>
      <c r="AB1410" s="4">
        <v>280.73965775504348</v>
      </c>
      <c r="AC1410" s="7">
        <v>4.9136339401795937</v>
      </c>
      <c r="AD1410" s="7"/>
      <c r="AE1410" s="7"/>
      <c r="AF1410" s="7"/>
      <c r="AG1410" s="7"/>
      <c r="AH1410" s="7"/>
      <c r="AI1410" s="8">
        <f>AC1410/AB1410</f>
        <v>1.7502457541880082E-2</v>
      </c>
      <c r="AJ1410" s="7"/>
      <c r="AK1410" s="7"/>
      <c r="AL1410" s="7"/>
      <c r="AM1410" s="4">
        <v>32.995768191496751</v>
      </c>
      <c r="AN1410" s="4"/>
      <c r="AO1410" s="4"/>
      <c r="AP1410" s="4"/>
      <c r="AQ1410" s="4">
        <v>70.053767531498877</v>
      </c>
      <c r="AR1410" s="4"/>
      <c r="AS1410" s="4"/>
      <c r="AT1410" s="4"/>
      <c r="AU1410" s="4"/>
      <c r="AV1410" s="4"/>
      <c r="AW1410" s="4"/>
      <c r="AX1410" s="4">
        <v>0</v>
      </c>
      <c r="AY1410" s="4">
        <v>0</v>
      </c>
      <c r="AZ1410" s="4">
        <v>103.04953572299561</v>
      </c>
      <c r="BA1410" s="7"/>
      <c r="BB1410" s="4"/>
      <c r="BC1410" s="4">
        <f>U1410+AB1410+AZ1410</f>
        <v>732.78939673786169</v>
      </c>
      <c r="BD1410" s="4"/>
      <c r="BE1410" s="7">
        <f>AZ1410/BC1410</f>
        <v>0.14062640123033765</v>
      </c>
      <c r="BF1410" s="7"/>
      <c r="BG1410" s="6"/>
      <c r="BH1410" s="4"/>
      <c r="BI1410" s="4"/>
      <c r="BJ1410" s="4"/>
      <c r="BK1410" s="4"/>
      <c r="BL1410" s="6"/>
      <c r="BM1410" s="6"/>
      <c r="BN1410" s="6"/>
      <c r="BO1410" s="6"/>
      <c r="BP1410" s="7">
        <f>U1410/BC1410</f>
        <v>0.47626262717972878</v>
      </c>
      <c r="BQ1410" s="7">
        <f>AB1410/BC1410</f>
        <v>0.38311097158993357</v>
      </c>
      <c r="BR1410" s="7">
        <f>AZ1410/BC1410</f>
        <v>0.14062640123033765</v>
      </c>
      <c r="BS1410" s="4">
        <v>161.72379697500321</v>
      </c>
      <c r="BT1410" s="4">
        <v>60.189163974789786</v>
      </c>
      <c r="BU1410" s="4">
        <v>101.53463300021342</v>
      </c>
      <c r="BV1410" s="4">
        <v>0</v>
      </c>
      <c r="BW1410" s="4"/>
      <c r="BX1410" s="4"/>
      <c r="BY1410" s="4"/>
      <c r="BZ1410" s="4"/>
      <c r="CA1410" s="4">
        <v>0</v>
      </c>
      <c r="CB1410" s="4"/>
      <c r="CC1410" s="7"/>
      <c r="CD1410" s="4"/>
      <c r="CE1410" s="4"/>
      <c r="CF1410" s="7"/>
      <c r="CG1410" s="4"/>
      <c r="CH1410" s="4"/>
      <c r="CI1410" s="4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</row>
    <row r="1411" spans="1:158" x14ac:dyDescent="0.25">
      <c r="A1411" t="s">
        <v>109</v>
      </c>
      <c r="C1411" s="5">
        <v>40960</v>
      </c>
      <c r="D1411" s="4"/>
      <c r="E1411" s="5"/>
      <c r="F1411">
        <v>65</v>
      </c>
      <c r="G1411" t="s">
        <v>78</v>
      </c>
      <c r="H1411" s="6">
        <v>8</v>
      </c>
      <c r="I1411">
        <v>750</v>
      </c>
      <c r="J1411" s="4">
        <f>1000000/H1411/I1411</f>
        <v>166.66666666666666</v>
      </c>
      <c r="K1411" s="4"/>
      <c r="L1411" s="7"/>
      <c r="M1411" s="6">
        <v>18.149999999999999</v>
      </c>
      <c r="N1411" s="6"/>
      <c r="O1411" s="6"/>
      <c r="P1411" s="7"/>
      <c r="Q1411" s="7"/>
      <c r="R1411" s="7"/>
      <c r="S1411" s="7"/>
      <c r="T1411" s="7"/>
      <c r="U1411" s="4"/>
      <c r="V1411" s="7"/>
      <c r="W1411" s="7"/>
      <c r="X1411" s="7"/>
      <c r="Y1411" s="7"/>
      <c r="Z1411" s="7"/>
      <c r="AA1411" s="7"/>
      <c r="AB1411" s="4"/>
      <c r="AC1411" s="7"/>
      <c r="AD1411" s="7"/>
      <c r="AE1411" s="7"/>
      <c r="AF1411" s="7"/>
      <c r="AG1411" s="7"/>
      <c r="AH1411" s="7"/>
      <c r="AI1411" s="8"/>
      <c r="AJ1411" s="7"/>
      <c r="AK1411" s="7"/>
      <c r="AL1411" s="7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7"/>
      <c r="BB1411" s="4"/>
      <c r="BC1411" s="4"/>
      <c r="BD1411" s="4"/>
      <c r="BE1411" s="7"/>
      <c r="BF1411" s="7"/>
      <c r="BG1411" s="6"/>
      <c r="BH1411" s="4"/>
      <c r="BI1411" s="4"/>
      <c r="BJ1411" s="4"/>
      <c r="BK1411" s="4"/>
      <c r="BL1411" s="6"/>
      <c r="BM1411" s="6"/>
      <c r="BN1411" s="6"/>
      <c r="BO1411" s="6"/>
      <c r="BP1411" s="6"/>
      <c r="BQ1411" s="6"/>
      <c r="BR1411" s="6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7"/>
      <c r="CD1411" s="4"/>
      <c r="CE1411" s="4"/>
      <c r="CF1411" s="7"/>
      <c r="CG1411" s="4"/>
      <c r="CH1411" s="4"/>
      <c r="CI1411" s="4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</row>
    <row r="1412" spans="1:158" x14ac:dyDescent="0.25">
      <c r="A1412" t="s">
        <v>109</v>
      </c>
      <c r="C1412" s="5">
        <v>40970</v>
      </c>
      <c r="D1412" s="4"/>
      <c r="E1412" s="5"/>
      <c r="F1412">
        <v>75</v>
      </c>
      <c r="G1412" t="s">
        <v>78</v>
      </c>
      <c r="H1412" s="6">
        <v>8</v>
      </c>
      <c r="I1412">
        <v>750</v>
      </c>
      <c r="J1412" s="4">
        <f>1000000/H1412/I1412</f>
        <v>166.66666666666666</v>
      </c>
      <c r="K1412" s="4"/>
      <c r="L1412" s="7"/>
      <c r="M1412" s="6">
        <v>20.45</v>
      </c>
      <c r="N1412" s="6"/>
      <c r="O1412" s="6"/>
      <c r="P1412" s="7"/>
      <c r="Q1412" s="7"/>
      <c r="R1412" s="7"/>
      <c r="S1412" s="7"/>
      <c r="T1412" s="7"/>
      <c r="U1412" s="4"/>
      <c r="V1412" s="7"/>
      <c r="W1412" s="7"/>
      <c r="X1412" s="7"/>
      <c r="Y1412" s="7"/>
      <c r="Z1412" s="7"/>
      <c r="AA1412" s="7"/>
      <c r="AB1412" s="4"/>
      <c r="AC1412" s="7"/>
      <c r="AD1412" s="7"/>
      <c r="AE1412" s="7"/>
      <c r="AF1412" s="7"/>
      <c r="AG1412" s="7"/>
      <c r="AH1412" s="7"/>
      <c r="AI1412" s="8"/>
      <c r="AJ1412" s="7"/>
      <c r="AK1412" s="7"/>
      <c r="AL1412" s="7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7"/>
      <c r="BB1412" s="4"/>
      <c r="BC1412" s="4"/>
      <c r="BD1412" s="4"/>
      <c r="BE1412" s="7"/>
      <c r="BF1412" s="7"/>
      <c r="BG1412" s="6"/>
      <c r="BH1412" s="4"/>
      <c r="BI1412" s="4"/>
      <c r="BJ1412" s="4"/>
      <c r="BK1412" s="4"/>
      <c r="BL1412" s="6"/>
      <c r="BM1412" s="6"/>
      <c r="BN1412" s="6"/>
      <c r="BO1412" s="6"/>
      <c r="BP1412" s="6"/>
      <c r="BQ1412" s="6"/>
      <c r="BR1412" s="6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7"/>
      <c r="CD1412" s="4"/>
      <c r="CE1412" s="4"/>
      <c r="CF1412" s="7"/>
      <c r="CG1412" s="4"/>
      <c r="CH1412" s="4"/>
      <c r="CI1412" s="4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</row>
    <row r="1413" spans="1:158" x14ac:dyDescent="0.25">
      <c r="A1413" t="s">
        <v>109</v>
      </c>
      <c r="C1413" s="5">
        <v>40976</v>
      </c>
      <c r="D1413" s="4"/>
      <c r="E1413" s="5"/>
      <c r="F1413">
        <v>81</v>
      </c>
      <c r="G1413" t="s">
        <v>78</v>
      </c>
      <c r="H1413" s="6">
        <v>8</v>
      </c>
      <c r="I1413">
        <v>750</v>
      </c>
      <c r="J1413" s="4">
        <f>1000000/H1413/I1413</f>
        <v>166.66666666666666</v>
      </c>
      <c r="K1413" s="4"/>
      <c r="L1413" s="7"/>
      <c r="M1413" s="6">
        <v>21.75</v>
      </c>
      <c r="N1413" s="6"/>
      <c r="O1413" s="6"/>
      <c r="P1413" s="7"/>
      <c r="Q1413" s="7"/>
      <c r="R1413" s="7"/>
      <c r="S1413" s="7"/>
      <c r="T1413" s="7"/>
      <c r="U1413" s="4"/>
      <c r="V1413" s="7"/>
      <c r="W1413" s="7"/>
      <c r="X1413" s="7"/>
      <c r="Y1413" s="7"/>
      <c r="Z1413" s="7"/>
      <c r="AA1413" s="7"/>
      <c r="AB1413" s="4"/>
      <c r="AC1413" s="7"/>
      <c r="AD1413" s="7"/>
      <c r="AE1413" s="7"/>
      <c r="AF1413" s="7"/>
      <c r="AG1413" s="7"/>
      <c r="AH1413" s="7"/>
      <c r="AI1413" s="8"/>
      <c r="AJ1413" s="7"/>
      <c r="AK1413" s="7"/>
      <c r="AL1413" s="7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7"/>
      <c r="BB1413" s="4"/>
      <c r="BC1413" s="4"/>
      <c r="BD1413" s="4"/>
      <c r="BE1413" s="7"/>
      <c r="BF1413" s="7"/>
      <c r="BG1413" s="6"/>
      <c r="BH1413" s="4"/>
      <c r="BI1413" s="4"/>
      <c r="BJ1413" s="4"/>
      <c r="BK1413" s="4"/>
      <c r="BL1413" s="6"/>
      <c r="BM1413" s="6"/>
      <c r="BN1413" s="6"/>
      <c r="BO1413" s="6"/>
      <c r="BP1413" s="6"/>
      <c r="BQ1413" s="6"/>
      <c r="BR1413" s="6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7"/>
      <c r="CD1413" s="4"/>
      <c r="CE1413" s="4"/>
      <c r="CF1413" s="7"/>
      <c r="CG1413" s="4"/>
      <c r="CH1413" s="4"/>
      <c r="CI1413" s="4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</row>
    <row r="1414" spans="1:158" x14ac:dyDescent="0.25">
      <c r="A1414" t="s">
        <v>109</v>
      </c>
      <c r="C1414" s="5">
        <v>40980</v>
      </c>
      <c r="D1414" s="4">
        <v>6</v>
      </c>
      <c r="E1414" s="5" t="s">
        <v>183</v>
      </c>
      <c r="F1414">
        <v>85</v>
      </c>
      <c r="G1414" t="s">
        <v>78</v>
      </c>
      <c r="H1414" s="6">
        <v>8</v>
      </c>
      <c r="I1414">
        <v>750</v>
      </c>
      <c r="J1414" s="4">
        <f>1000000/H1414/I1414</f>
        <v>166.66666666666666</v>
      </c>
      <c r="K1414" s="4"/>
      <c r="L1414" s="7"/>
      <c r="M1414" s="7"/>
      <c r="N1414" s="7"/>
      <c r="O1414" s="7"/>
      <c r="P1414" s="7"/>
      <c r="Q1414" s="7"/>
      <c r="R1414" s="7"/>
      <c r="S1414" s="7"/>
      <c r="T1414" s="7"/>
      <c r="U1414" s="4">
        <v>436.66420479482377</v>
      </c>
      <c r="V1414" s="7"/>
      <c r="W1414" s="7"/>
      <c r="X1414" s="7"/>
      <c r="Y1414" s="7"/>
      <c r="Z1414" s="7"/>
      <c r="AA1414" s="7"/>
      <c r="AB1414" s="4">
        <v>296.22433370408083</v>
      </c>
      <c r="AC1414" s="7">
        <v>5.2222544587138602</v>
      </c>
      <c r="AD1414" s="7"/>
      <c r="AE1414" s="7"/>
      <c r="AF1414" s="7"/>
      <c r="AG1414" s="7"/>
      <c r="AH1414" s="7"/>
      <c r="AI1414" s="8">
        <f>AC1414/AB1414</f>
        <v>1.7629390514321268E-2</v>
      </c>
      <c r="AJ1414" s="7"/>
      <c r="AK1414" s="7"/>
      <c r="AL1414" s="7"/>
      <c r="AM1414" s="4">
        <v>8.513739489514899</v>
      </c>
      <c r="AN1414" s="4"/>
      <c r="AO1414" s="4"/>
      <c r="AP1414" s="4"/>
      <c r="AQ1414" s="4">
        <v>295.15512695861543</v>
      </c>
      <c r="AR1414" s="4"/>
      <c r="AS1414" s="4"/>
      <c r="AT1414" s="4"/>
      <c r="AU1414" s="4"/>
      <c r="AV1414" s="4"/>
      <c r="AW1414" s="4"/>
      <c r="AX1414" s="4">
        <v>0</v>
      </c>
      <c r="AY1414" s="4">
        <v>0</v>
      </c>
      <c r="AZ1414" s="4">
        <v>303.66886644813036</v>
      </c>
      <c r="BA1414" s="7"/>
      <c r="BB1414" s="4"/>
      <c r="BC1414" s="4">
        <f>U1414+AB1414+AZ1414</f>
        <v>1036.5574049470349</v>
      </c>
      <c r="BD1414" s="4"/>
      <c r="BE1414" s="7">
        <f>AZ1414/BC1414</f>
        <v>0.29295904404218398</v>
      </c>
      <c r="BF1414" s="7"/>
      <c r="BG1414" s="6"/>
      <c r="BH1414" s="4"/>
      <c r="BI1414" s="4"/>
      <c r="BJ1414" s="4"/>
      <c r="BK1414" s="4"/>
      <c r="BL1414" s="6"/>
      <c r="BM1414" s="6"/>
      <c r="BN1414" s="6"/>
      <c r="BO1414" s="6"/>
      <c r="BP1414" s="7">
        <f>U1414/BC1414</f>
        <v>0.42126389017223415</v>
      </c>
      <c r="BQ1414" s="7">
        <f>AB1414/BC1414</f>
        <v>0.28577706578558187</v>
      </c>
      <c r="BR1414" s="7">
        <f>AZ1414/BC1414</f>
        <v>0.29295904404218398</v>
      </c>
      <c r="BS1414" s="4">
        <v>144.98621023879744</v>
      </c>
      <c r="BT1414" s="4">
        <v>15.648036550112982</v>
      </c>
      <c r="BU1414" s="4">
        <v>129.33817368868446</v>
      </c>
      <c r="BV1414" s="4">
        <v>0</v>
      </c>
      <c r="BW1414" s="4"/>
      <c r="BX1414" s="4"/>
      <c r="BY1414" s="4"/>
      <c r="BZ1414" s="4"/>
      <c r="CA1414" s="4">
        <v>0</v>
      </c>
      <c r="CB1414" s="4"/>
      <c r="CC1414" s="7"/>
      <c r="CD1414" s="4"/>
      <c r="CE1414" s="4"/>
      <c r="CF1414" s="7"/>
      <c r="CG1414" s="4"/>
      <c r="CH1414" s="4"/>
      <c r="CI1414" s="4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</row>
    <row r="1415" spans="1:158" x14ac:dyDescent="0.25">
      <c r="A1415" t="s">
        <v>109</v>
      </c>
      <c r="C1415" s="5">
        <v>40982</v>
      </c>
      <c r="D1415" s="4"/>
      <c r="E1415" s="5"/>
      <c r="F1415">
        <v>87</v>
      </c>
      <c r="G1415" t="s">
        <v>78</v>
      </c>
      <c r="H1415" s="6">
        <v>8</v>
      </c>
      <c r="I1415">
        <v>750</v>
      </c>
      <c r="J1415" s="4">
        <f>1000000/H1415/I1415</f>
        <v>166.66666666666666</v>
      </c>
      <c r="K1415" s="4"/>
      <c r="L1415" s="7"/>
      <c r="M1415" s="6">
        <v>22.65</v>
      </c>
      <c r="N1415" s="6"/>
      <c r="O1415" s="6"/>
      <c r="P1415" s="7"/>
      <c r="Q1415" s="7"/>
      <c r="R1415" s="7"/>
      <c r="S1415" s="7"/>
      <c r="T1415" s="7"/>
      <c r="U1415" s="4"/>
      <c r="V1415" s="7"/>
      <c r="W1415" s="7"/>
      <c r="X1415" s="7"/>
      <c r="Y1415" s="7"/>
      <c r="Z1415" s="7"/>
      <c r="AA1415" s="7"/>
      <c r="AB1415" s="4"/>
      <c r="AC1415" s="7"/>
      <c r="AD1415" s="7"/>
      <c r="AE1415" s="7"/>
      <c r="AF1415" s="7"/>
      <c r="AG1415" s="7"/>
      <c r="AH1415" s="7"/>
      <c r="AI1415" s="8"/>
      <c r="AJ1415" s="7"/>
      <c r="AK1415" s="7"/>
      <c r="AL1415" s="7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7"/>
      <c r="BB1415" s="4"/>
      <c r="BC1415" s="4"/>
      <c r="BD1415" s="4"/>
      <c r="BE1415" s="7"/>
      <c r="BF1415" s="7"/>
      <c r="BG1415" s="6"/>
      <c r="BH1415" s="4"/>
      <c r="BI1415" s="4"/>
      <c r="BJ1415" s="4"/>
      <c r="BK1415" s="4"/>
      <c r="BL1415" s="6"/>
      <c r="BM1415" s="6"/>
      <c r="BN1415" s="6"/>
      <c r="BO1415" s="6"/>
      <c r="BP1415" s="6"/>
      <c r="BQ1415" s="6"/>
      <c r="BR1415" s="6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7"/>
      <c r="CD1415" s="4"/>
      <c r="CE1415" s="4"/>
      <c r="CF1415" s="7"/>
      <c r="CG1415" s="4"/>
      <c r="CH1415" s="4"/>
      <c r="CI1415" s="4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</row>
    <row r="1416" spans="1:158" x14ac:dyDescent="0.25">
      <c r="A1416" t="s">
        <v>109</v>
      </c>
      <c r="C1416" s="5">
        <v>40997</v>
      </c>
      <c r="D1416" s="4">
        <v>7</v>
      </c>
      <c r="E1416" t="s">
        <v>166</v>
      </c>
      <c r="F1416">
        <v>102</v>
      </c>
      <c r="G1416" t="s">
        <v>78</v>
      </c>
      <c r="H1416" s="6">
        <v>8</v>
      </c>
      <c r="I1416">
        <v>750</v>
      </c>
      <c r="J1416" s="4">
        <f>1000000/H1416/I1416</f>
        <v>166.66666666666666</v>
      </c>
      <c r="K1416" s="4"/>
      <c r="L1416" s="7"/>
      <c r="M1416" s="7"/>
      <c r="N1416" s="7"/>
      <c r="O1416" s="7"/>
      <c r="P1416" s="7"/>
      <c r="Q1416" s="7"/>
      <c r="R1416" s="7"/>
      <c r="S1416" s="7"/>
      <c r="T1416" s="7"/>
      <c r="U1416" s="4">
        <v>575.00487548327874</v>
      </c>
      <c r="V1416" s="7"/>
      <c r="W1416" s="7"/>
      <c r="X1416" s="7"/>
      <c r="Y1416" s="7"/>
      <c r="Z1416" s="7"/>
      <c r="AA1416" s="7"/>
      <c r="AB1416" s="4">
        <v>262.80675543886372</v>
      </c>
      <c r="AC1416" s="7">
        <v>4.2321344408783448</v>
      </c>
      <c r="AD1416" s="7"/>
      <c r="AE1416" s="7"/>
      <c r="AF1416" s="7"/>
      <c r="AG1416" s="7"/>
      <c r="AH1416" s="7"/>
      <c r="AI1416" s="8">
        <f>AC1416/AB1416</f>
        <v>1.6103598379010691E-2</v>
      </c>
      <c r="AJ1416" s="7"/>
      <c r="AK1416" s="7"/>
      <c r="AL1416" s="7"/>
      <c r="AM1416" s="4">
        <v>0</v>
      </c>
      <c r="AN1416" s="4"/>
      <c r="AO1416" s="4"/>
      <c r="AP1416" s="4"/>
      <c r="AQ1416" s="4">
        <v>461.19718155451608</v>
      </c>
      <c r="AR1416" s="4"/>
      <c r="AS1416" s="4"/>
      <c r="AT1416" s="4"/>
      <c r="AU1416" s="4"/>
      <c r="AV1416" s="4"/>
      <c r="AW1416" s="4"/>
      <c r="AX1416" s="4">
        <v>60.081087810837346</v>
      </c>
      <c r="AY1416" s="4">
        <v>43.336411598065133</v>
      </c>
      <c r="AZ1416" s="4">
        <v>564.61468096341855</v>
      </c>
      <c r="BA1416" s="7"/>
      <c r="BB1416" s="4"/>
      <c r="BC1416" s="4">
        <f>U1416+AB1416+AZ1416</f>
        <v>1402.4263118855611</v>
      </c>
      <c r="BD1416" s="4"/>
      <c r="BE1416" s="7">
        <f>AZ1416/BC1416</f>
        <v>0.40259846537269722</v>
      </c>
      <c r="BF1416" s="7"/>
      <c r="BG1416" s="6"/>
      <c r="BH1416" s="4"/>
      <c r="BI1416" s="4"/>
      <c r="BJ1416" s="4"/>
      <c r="BK1416" s="4"/>
      <c r="BL1416" s="6"/>
      <c r="BM1416" s="6"/>
      <c r="BN1416" s="6"/>
      <c r="BO1416" s="6"/>
      <c r="BP1416" s="7">
        <f>U1416/BC1416</f>
        <v>0.4100071929698646</v>
      </c>
      <c r="BQ1416" s="7">
        <f>AB1416/BC1416</f>
        <v>0.18739434165743812</v>
      </c>
      <c r="BR1416" s="7">
        <f>AZ1416/BC1416</f>
        <v>0.40259846537269722</v>
      </c>
      <c r="BS1416" s="4">
        <v>143.75229327444123</v>
      </c>
      <c r="BT1416" s="4">
        <v>0</v>
      </c>
      <c r="BU1416" s="4">
        <v>123.52684162247002</v>
      </c>
      <c r="BV1416" s="4">
        <v>7.5871916769718704</v>
      </c>
      <c r="BW1416" s="4"/>
      <c r="BX1416" s="4"/>
      <c r="BY1416" s="4"/>
      <c r="BZ1416" s="4"/>
      <c r="CA1416" s="4">
        <v>12.638259974999327</v>
      </c>
      <c r="CB1416" s="4"/>
      <c r="CC1416" s="7"/>
      <c r="CD1416" s="4"/>
      <c r="CE1416" s="4"/>
      <c r="CF1416" s="7"/>
      <c r="CG1416" s="4"/>
      <c r="CH1416" s="4"/>
      <c r="CI1416" s="4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</row>
    <row r="1417" spans="1:158" x14ac:dyDescent="0.25">
      <c r="A1417" t="s">
        <v>109</v>
      </c>
      <c r="C1417" s="5">
        <v>41001</v>
      </c>
      <c r="D1417" s="4"/>
      <c r="E1417" s="5"/>
      <c r="F1417">
        <v>106</v>
      </c>
      <c r="G1417" t="s">
        <v>78</v>
      </c>
      <c r="H1417" s="6">
        <v>8</v>
      </c>
      <c r="I1417">
        <v>750</v>
      </c>
      <c r="J1417" s="4">
        <f>1000000/H1417/I1417</f>
        <v>166.66666666666666</v>
      </c>
      <c r="K1417" s="4"/>
      <c r="L1417" s="7"/>
      <c r="M1417" s="6">
        <v>24.2</v>
      </c>
      <c r="N1417" s="6"/>
      <c r="O1417" s="6"/>
      <c r="P1417" s="7"/>
      <c r="Q1417" s="7"/>
      <c r="R1417" s="7"/>
      <c r="S1417" s="7"/>
      <c r="T1417" s="7"/>
      <c r="U1417" s="4"/>
      <c r="V1417" s="7"/>
      <c r="W1417" s="7"/>
      <c r="X1417" s="7"/>
      <c r="Y1417" s="7"/>
      <c r="Z1417" s="7"/>
      <c r="AA1417" s="7"/>
      <c r="AB1417" s="4"/>
      <c r="AC1417" s="7"/>
      <c r="AD1417" s="7"/>
      <c r="AE1417" s="7"/>
      <c r="AF1417" s="7"/>
      <c r="AG1417" s="7"/>
      <c r="AH1417" s="7"/>
      <c r="AI1417" s="8"/>
      <c r="AJ1417" s="7"/>
      <c r="AK1417" s="7"/>
      <c r="AL1417" s="7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7"/>
      <c r="BB1417" s="4"/>
      <c r="BC1417" s="4"/>
      <c r="BD1417" s="4"/>
      <c r="BE1417" s="7"/>
      <c r="BF1417" s="7"/>
      <c r="BG1417" s="6"/>
      <c r="BH1417" s="4"/>
      <c r="BI1417" s="4"/>
      <c r="BJ1417" s="4"/>
      <c r="BK1417" s="4"/>
      <c r="BL1417" s="6"/>
      <c r="BM1417" s="6"/>
      <c r="BN1417" s="6"/>
      <c r="BO1417" s="6"/>
      <c r="BP1417" s="6"/>
      <c r="BQ1417" s="6"/>
      <c r="BR1417" s="6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7"/>
      <c r="CD1417" s="4"/>
      <c r="CE1417" s="4"/>
      <c r="CF1417" s="7"/>
      <c r="CG1417" s="4"/>
      <c r="CH1417" s="4"/>
      <c r="CI1417" s="4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</row>
    <row r="1418" spans="1:158" x14ac:dyDescent="0.25">
      <c r="A1418" t="s">
        <v>109</v>
      </c>
      <c r="C1418" s="5">
        <v>41009</v>
      </c>
      <c r="D1418" s="4"/>
      <c r="E1418" s="5"/>
      <c r="F1418">
        <v>114</v>
      </c>
      <c r="G1418" t="s">
        <v>78</v>
      </c>
      <c r="H1418" s="6">
        <v>8</v>
      </c>
      <c r="I1418">
        <v>750</v>
      </c>
      <c r="J1418" s="4">
        <f>1000000/H1418/I1418</f>
        <v>166.66666666666666</v>
      </c>
      <c r="K1418" s="4"/>
      <c r="L1418" s="7"/>
      <c r="M1418" s="7"/>
      <c r="N1418" s="7"/>
      <c r="O1418" s="7"/>
      <c r="P1418" s="7"/>
      <c r="Q1418" s="7"/>
      <c r="R1418" s="7"/>
      <c r="S1418" s="7"/>
      <c r="T1418" s="7"/>
      <c r="U1418" s="4"/>
      <c r="V1418" s="7"/>
      <c r="W1418" s="7"/>
      <c r="X1418" s="7"/>
      <c r="Y1418" s="7"/>
      <c r="Z1418" s="7"/>
      <c r="AA1418" s="7"/>
      <c r="AB1418" s="4"/>
      <c r="AC1418" s="7"/>
      <c r="AD1418" s="7"/>
      <c r="AE1418" s="7"/>
      <c r="AF1418" s="7"/>
      <c r="AG1418" s="7"/>
      <c r="AH1418" s="7"/>
      <c r="AI1418" s="8"/>
      <c r="AJ1418" s="7"/>
      <c r="AK1418" s="7"/>
      <c r="AL1418" s="7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7"/>
      <c r="BB1418" s="4"/>
      <c r="BC1418" s="4"/>
      <c r="BD1418" s="4"/>
      <c r="BE1418" s="7"/>
      <c r="BF1418" s="7"/>
      <c r="BG1418" s="6"/>
      <c r="BH1418" s="4"/>
      <c r="BI1418" s="4"/>
      <c r="BJ1418" s="4"/>
      <c r="BK1418" s="4"/>
      <c r="BL1418" s="6"/>
      <c r="BM1418" s="6"/>
      <c r="BN1418" s="6"/>
      <c r="BO1418" s="6"/>
      <c r="BP1418" s="6"/>
      <c r="BQ1418" s="6"/>
      <c r="BR1418" s="6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>
        <v>28.19314641744548</v>
      </c>
      <c r="CC1418" s="7">
        <v>4.165745856353591</v>
      </c>
      <c r="CD1418" s="4"/>
      <c r="CE1418" s="4"/>
      <c r="CF1418" s="7"/>
      <c r="CG1418" s="4"/>
      <c r="CH1418" s="4"/>
      <c r="CI1418" s="4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</row>
    <row r="1419" spans="1:158" x14ac:dyDescent="0.25">
      <c r="A1419" t="s">
        <v>109</v>
      </c>
      <c r="C1419" s="5">
        <v>41018</v>
      </c>
      <c r="D1419" s="4"/>
      <c r="E1419" s="5"/>
      <c r="F1419">
        <v>123</v>
      </c>
      <c r="G1419" t="s">
        <v>78</v>
      </c>
      <c r="H1419" s="6">
        <v>8</v>
      </c>
      <c r="I1419">
        <v>750</v>
      </c>
      <c r="J1419" s="4">
        <f>1000000/H1419/I1419</f>
        <v>166.66666666666666</v>
      </c>
      <c r="K1419" s="4"/>
      <c r="L1419" s="7"/>
      <c r="M1419" s="7"/>
      <c r="N1419" s="7"/>
      <c r="O1419" s="7"/>
      <c r="P1419" s="7"/>
      <c r="Q1419" s="7"/>
      <c r="R1419" s="7"/>
      <c r="S1419" s="7"/>
      <c r="T1419" s="7"/>
      <c r="U1419" s="4"/>
      <c r="V1419" s="7"/>
      <c r="W1419" s="7"/>
      <c r="X1419" s="7"/>
      <c r="Y1419" s="7"/>
      <c r="Z1419" s="7"/>
      <c r="AA1419" s="7"/>
      <c r="AB1419" s="4"/>
      <c r="AC1419" s="7"/>
      <c r="AD1419" s="7"/>
      <c r="AE1419" s="7"/>
      <c r="AF1419" s="7"/>
      <c r="AG1419" s="7"/>
      <c r="AH1419" s="7"/>
      <c r="AI1419" s="8"/>
      <c r="AJ1419" s="7"/>
      <c r="AK1419" s="7"/>
      <c r="AL1419" s="7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7"/>
      <c r="BB1419" s="4"/>
      <c r="BC1419" s="4"/>
      <c r="BD1419" s="4"/>
      <c r="BE1419" s="7"/>
      <c r="BF1419" s="7"/>
      <c r="BG1419" s="6"/>
      <c r="BH1419" s="4"/>
      <c r="BI1419" s="4"/>
      <c r="BJ1419" s="4"/>
      <c r="BK1419" s="4"/>
      <c r="BL1419" s="6"/>
      <c r="BM1419" s="6"/>
      <c r="BN1419" s="6"/>
      <c r="BO1419" s="6"/>
      <c r="BP1419" s="6"/>
      <c r="BQ1419" s="6"/>
      <c r="BR1419" s="6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>
        <v>48.598130841121488</v>
      </c>
      <c r="CC1419" s="7">
        <v>4.3549618320610683</v>
      </c>
      <c r="CD1419" s="4"/>
      <c r="CE1419" s="4"/>
      <c r="CF1419" s="7"/>
      <c r="CG1419" s="4"/>
      <c r="CH1419" s="4"/>
      <c r="CI1419" s="4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</row>
    <row r="1420" spans="1:158" x14ac:dyDescent="0.25">
      <c r="A1420" t="s">
        <v>109</v>
      </c>
      <c r="C1420" s="5">
        <v>41025</v>
      </c>
      <c r="D1420" s="4">
        <v>8</v>
      </c>
      <c r="E1420" s="5" t="s">
        <v>165</v>
      </c>
      <c r="F1420">
        <v>130</v>
      </c>
      <c r="G1420" t="s">
        <v>78</v>
      </c>
      <c r="H1420" s="6">
        <v>8</v>
      </c>
      <c r="I1420">
        <v>750</v>
      </c>
      <c r="J1420" s="4">
        <f>1000000/H1420/I1420</f>
        <v>166.66666666666666</v>
      </c>
      <c r="K1420" s="4"/>
      <c r="L1420" s="7"/>
      <c r="M1420" s="7"/>
      <c r="N1420" s="7"/>
      <c r="O1420" s="7"/>
      <c r="P1420" s="7"/>
      <c r="Q1420" s="7"/>
      <c r="R1420" s="7"/>
      <c r="S1420" s="7"/>
      <c r="T1420" s="7"/>
      <c r="U1420" s="4"/>
      <c r="V1420" s="7"/>
      <c r="W1420" s="7"/>
      <c r="X1420" s="7"/>
      <c r="Y1420" s="7"/>
      <c r="Z1420" s="7"/>
      <c r="AA1420" s="7"/>
      <c r="AB1420" s="4"/>
      <c r="AC1420" s="7"/>
      <c r="AD1420" s="7"/>
      <c r="AE1420" s="7"/>
      <c r="AF1420" s="7"/>
      <c r="AG1420" s="7"/>
      <c r="AH1420" s="7"/>
      <c r="AI1420" s="8"/>
      <c r="AJ1420" s="7"/>
      <c r="AK1420" s="7"/>
      <c r="AL1420" s="7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7"/>
      <c r="BB1420" s="4"/>
      <c r="BC1420" s="4"/>
      <c r="BD1420" s="4"/>
      <c r="BE1420" s="7"/>
      <c r="BF1420" s="7"/>
      <c r="BG1420" s="6"/>
      <c r="BH1420" s="4"/>
      <c r="BI1420" s="4"/>
      <c r="BJ1420" s="4"/>
      <c r="BK1420" s="4"/>
      <c r="BL1420" s="6"/>
      <c r="BM1420" s="6"/>
      <c r="BN1420" s="6"/>
      <c r="BO1420" s="6"/>
      <c r="BP1420" s="6"/>
      <c r="BQ1420" s="6"/>
      <c r="BR1420" s="6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>
        <v>57.009345794392516</v>
      </c>
      <c r="CC1420" s="7">
        <v>4.7962962962962967</v>
      </c>
      <c r="CD1420" s="4"/>
      <c r="CE1420" s="4"/>
      <c r="CF1420" s="7"/>
      <c r="CG1420" s="4"/>
      <c r="CH1420" s="4"/>
      <c r="CI1420" s="4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</row>
    <row r="1421" spans="1:158" x14ac:dyDescent="0.25">
      <c r="A1421" t="s">
        <v>109</v>
      </c>
      <c r="C1421" s="5">
        <v>41032</v>
      </c>
      <c r="D1421" s="4"/>
      <c r="E1421" s="5"/>
      <c r="F1421">
        <v>137</v>
      </c>
      <c r="G1421" t="s">
        <v>78</v>
      </c>
      <c r="H1421" s="6">
        <v>8</v>
      </c>
      <c r="I1421">
        <v>750</v>
      </c>
      <c r="J1421" s="4">
        <f>1000000/H1421/I1421</f>
        <v>166.66666666666666</v>
      </c>
      <c r="K1421" s="4"/>
      <c r="L1421" s="7"/>
      <c r="M1421" s="7"/>
      <c r="N1421" s="7"/>
      <c r="O1421" s="7"/>
      <c r="P1421" s="7"/>
      <c r="Q1421" s="7"/>
      <c r="R1421" s="7"/>
      <c r="S1421" s="7"/>
      <c r="T1421" s="7"/>
      <c r="U1421" s="4"/>
      <c r="V1421" s="7"/>
      <c r="W1421" s="7"/>
      <c r="X1421" s="7"/>
      <c r="Y1421" s="7"/>
      <c r="Z1421" s="7"/>
      <c r="AA1421" s="7"/>
      <c r="AB1421" s="4"/>
      <c r="AC1421" s="7"/>
      <c r="AD1421" s="7"/>
      <c r="AE1421" s="7"/>
      <c r="AF1421" s="7"/>
      <c r="AG1421" s="7"/>
      <c r="AH1421" s="7"/>
      <c r="AI1421" s="8"/>
      <c r="AJ1421" s="7"/>
      <c r="AK1421" s="7"/>
      <c r="AL1421" s="7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7"/>
      <c r="BB1421" s="4"/>
      <c r="BC1421" s="4"/>
      <c r="BD1421" s="4"/>
      <c r="BE1421" s="7"/>
      <c r="BF1421" s="7"/>
      <c r="BG1421" s="6"/>
      <c r="BH1421" s="4"/>
      <c r="BI1421" s="4"/>
      <c r="BJ1421" s="4"/>
      <c r="BK1421" s="4"/>
      <c r="BL1421" s="6"/>
      <c r="BM1421" s="6"/>
      <c r="BN1421" s="6"/>
      <c r="BO1421" s="6"/>
      <c r="BP1421" s="6"/>
      <c r="BQ1421" s="6"/>
      <c r="BR1421" s="6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>
        <v>71.495327102803728</v>
      </c>
      <c r="CC1421" s="7">
        <v>4.5161290322580649</v>
      </c>
      <c r="CD1421" s="4"/>
      <c r="CE1421" s="4"/>
      <c r="CF1421" s="7"/>
      <c r="CG1421" s="4"/>
      <c r="CH1421" s="4"/>
      <c r="CI1421" s="4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</row>
    <row r="1422" spans="1:158" x14ac:dyDescent="0.25">
      <c r="A1422" t="s">
        <v>109</v>
      </c>
      <c r="C1422" s="5">
        <v>41038</v>
      </c>
      <c r="D1422" s="4"/>
      <c r="E1422" s="5"/>
      <c r="F1422">
        <v>143</v>
      </c>
      <c r="G1422" t="s">
        <v>78</v>
      </c>
      <c r="H1422" s="6">
        <v>8</v>
      </c>
      <c r="I1422">
        <v>750</v>
      </c>
      <c r="J1422" s="4">
        <f>1000000/H1422/I1422</f>
        <v>166.66666666666666</v>
      </c>
      <c r="K1422" s="4"/>
      <c r="L1422" s="7"/>
      <c r="M1422" s="7"/>
      <c r="N1422" s="7"/>
      <c r="O1422" s="7"/>
      <c r="P1422" s="7"/>
      <c r="Q1422" s="7"/>
      <c r="R1422" s="7"/>
      <c r="S1422" s="7"/>
      <c r="T1422" s="7"/>
      <c r="U1422" s="4">
        <v>688.18439202201512</v>
      </c>
      <c r="V1422" s="7"/>
      <c r="W1422" s="7"/>
      <c r="X1422" s="7"/>
      <c r="Y1422" s="7"/>
      <c r="Z1422" s="7"/>
      <c r="AA1422" s="7"/>
      <c r="AB1422" s="4">
        <v>200.6156923874486</v>
      </c>
      <c r="AC1422" s="7">
        <v>2.7962122483387173</v>
      </c>
      <c r="AD1422" s="7"/>
      <c r="AE1422" s="7"/>
      <c r="AF1422" s="7"/>
      <c r="AG1422" s="7"/>
      <c r="AH1422" s="7"/>
      <c r="AI1422" s="8">
        <f>AC1422/AB1422</f>
        <v>1.3938153167691385E-2</v>
      </c>
      <c r="AJ1422" s="7"/>
      <c r="AK1422" s="7"/>
      <c r="AL1422" s="7"/>
      <c r="AM1422" s="4">
        <v>0</v>
      </c>
      <c r="AN1422" s="4"/>
      <c r="AO1422" s="4"/>
      <c r="AP1422" s="4"/>
      <c r="AQ1422" s="4">
        <v>140.19570270502891</v>
      </c>
      <c r="AR1422" s="4"/>
      <c r="AS1422" s="4"/>
      <c r="AT1422" s="4"/>
      <c r="AU1422" s="4"/>
      <c r="AV1422" s="4"/>
      <c r="AW1422" s="4"/>
      <c r="AX1422" s="4">
        <v>40.926767750151654</v>
      </c>
      <c r="AY1422" s="4">
        <v>488.22843380806751</v>
      </c>
      <c r="AZ1422" s="4">
        <v>669.35090426324803</v>
      </c>
      <c r="BA1422" s="7"/>
      <c r="BB1422" s="4"/>
      <c r="BC1422" s="4">
        <f>U1422+AB1422+AZ1422</f>
        <v>1558.1509886727117</v>
      </c>
      <c r="BD1422" s="4"/>
      <c r="BE1422" s="7">
        <f>AZ1422/BC1422</f>
        <v>0.42958025835058827</v>
      </c>
      <c r="BF1422" s="7"/>
      <c r="BG1422" s="6"/>
      <c r="BH1422" s="4"/>
      <c r="BI1422" s="4"/>
      <c r="BJ1422" s="4"/>
      <c r="BK1422" s="4"/>
      <c r="BL1422" s="6"/>
      <c r="BM1422" s="6"/>
      <c r="BN1422" s="6"/>
      <c r="BO1422" s="6"/>
      <c r="BP1422" s="7">
        <f>U1422/BC1422</f>
        <v>0.44166733328471269</v>
      </c>
      <c r="BQ1422" s="7">
        <f>AB1422/BC1422</f>
        <v>0.12875240836469909</v>
      </c>
      <c r="BR1422" s="7">
        <f>AZ1422/BC1422</f>
        <v>0.42958025835058827</v>
      </c>
      <c r="BS1422" s="4">
        <v>127.30481773240655</v>
      </c>
      <c r="BT1422" s="4">
        <v>0</v>
      </c>
      <c r="BU1422" s="4">
        <v>22.634660031627448</v>
      </c>
      <c r="BV1422" s="4">
        <v>88.981394915152549</v>
      </c>
      <c r="BW1422" s="4"/>
      <c r="BX1422" s="4"/>
      <c r="BY1422" s="4"/>
      <c r="BZ1422" s="4"/>
      <c r="CA1422" s="4">
        <v>15.688762785626551</v>
      </c>
      <c r="CB1422" s="4"/>
      <c r="CC1422" s="7"/>
      <c r="CD1422" s="4"/>
      <c r="CE1422" s="4"/>
      <c r="CF1422" s="7"/>
      <c r="CG1422" s="4"/>
      <c r="CH1422" s="4"/>
      <c r="CI1422" s="4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</row>
    <row r="1423" spans="1:158" x14ac:dyDescent="0.25">
      <c r="A1423" t="s">
        <v>109</v>
      </c>
      <c r="C1423" s="5">
        <v>41039</v>
      </c>
      <c r="D1423" s="4"/>
      <c r="E1423" s="5"/>
      <c r="F1423">
        <v>144</v>
      </c>
      <c r="G1423" t="s">
        <v>78</v>
      </c>
      <c r="H1423" s="6">
        <v>8</v>
      </c>
      <c r="I1423">
        <v>750</v>
      </c>
      <c r="J1423" s="4">
        <f>1000000/H1423/I1423</f>
        <v>166.66666666666666</v>
      </c>
      <c r="K1423" s="4"/>
      <c r="L1423" s="7"/>
      <c r="M1423" s="7"/>
      <c r="N1423" s="7"/>
      <c r="O1423" s="7"/>
      <c r="P1423" s="7"/>
      <c r="Q1423" s="7"/>
      <c r="R1423" s="7"/>
      <c r="S1423" s="7"/>
      <c r="T1423" s="7"/>
      <c r="U1423" s="4"/>
      <c r="V1423" s="7"/>
      <c r="W1423" s="7"/>
      <c r="X1423" s="7"/>
      <c r="Y1423" s="7"/>
      <c r="Z1423" s="7"/>
      <c r="AA1423" s="7"/>
      <c r="AB1423" s="4"/>
      <c r="AC1423" s="7"/>
      <c r="AD1423" s="7"/>
      <c r="AE1423" s="7"/>
      <c r="AF1423" s="7"/>
      <c r="AG1423" s="7"/>
      <c r="AH1423" s="7"/>
      <c r="AI1423" s="8"/>
      <c r="AJ1423" s="7"/>
      <c r="AK1423" s="7"/>
      <c r="AL1423" s="7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7"/>
      <c r="BB1423" s="4"/>
      <c r="BC1423" s="4"/>
      <c r="BD1423" s="4"/>
      <c r="BE1423" s="7"/>
      <c r="BF1423" s="7"/>
      <c r="BG1423" s="6"/>
      <c r="BH1423" s="4"/>
      <c r="BI1423" s="4"/>
      <c r="BJ1423" s="4"/>
      <c r="BK1423" s="4"/>
      <c r="BL1423" s="6"/>
      <c r="BM1423" s="6"/>
      <c r="BN1423" s="6"/>
      <c r="BO1423" s="6"/>
      <c r="BP1423" s="6"/>
      <c r="BQ1423" s="6"/>
      <c r="BR1423" s="6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>
        <v>78.037383177570078</v>
      </c>
      <c r="CC1423" s="7">
        <v>4.8809523809523814</v>
      </c>
      <c r="CD1423" s="4"/>
      <c r="CE1423" s="4"/>
      <c r="CF1423" s="7"/>
      <c r="CG1423" s="4"/>
      <c r="CH1423" s="4"/>
      <c r="CI1423" s="4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</row>
    <row r="1424" spans="1:158" x14ac:dyDescent="0.25">
      <c r="A1424" t="s">
        <v>109</v>
      </c>
      <c r="C1424" s="5">
        <v>41043</v>
      </c>
      <c r="D1424" s="4"/>
      <c r="E1424" s="5"/>
      <c r="F1424">
        <v>148</v>
      </c>
      <c r="G1424" t="s">
        <v>78</v>
      </c>
      <c r="H1424" s="6">
        <v>8</v>
      </c>
      <c r="I1424">
        <v>750</v>
      </c>
      <c r="J1424" s="4">
        <f>1000000/H1424/I1424</f>
        <v>166.66666666666666</v>
      </c>
      <c r="K1424" s="4"/>
      <c r="L1424" s="7"/>
      <c r="M1424" s="7"/>
      <c r="N1424" s="7"/>
      <c r="O1424" s="7"/>
      <c r="P1424" s="7"/>
      <c r="Q1424" s="7"/>
      <c r="R1424" s="7"/>
      <c r="S1424" s="7"/>
      <c r="T1424" s="7"/>
      <c r="U1424" s="4"/>
      <c r="V1424" s="7"/>
      <c r="W1424" s="7"/>
      <c r="X1424" s="7"/>
      <c r="Y1424" s="7"/>
      <c r="Z1424" s="7"/>
      <c r="AA1424" s="7"/>
      <c r="AB1424" s="4"/>
      <c r="AC1424" s="7"/>
      <c r="AD1424" s="7"/>
      <c r="AE1424" s="7"/>
      <c r="AF1424" s="7"/>
      <c r="AG1424" s="7"/>
      <c r="AH1424" s="7"/>
      <c r="AI1424" s="8"/>
      <c r="AJ1424" s="7"/>
      <c r="AK1424" s="7"/>
      <c r="AL1424" s="7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7"/>
      <c r="BB1424" s="4"/>
      <c r="BC1424" s="4"/>
      <c r="BD1424" s="4"/>
      <c r="BE1424" s="7"/>
      <c r="BF1424" s="7"/>
      <c r="BG1424" s="6"/>
      <c r="BH1424" s="4"/>
      <c r="BI1424" s="4"/>
      <c r="BJ1424" s="4"/>
      <c r="BK1424" s="4"/>
      <c r="BL1424" s="6"/>
      <c r="BM1424" s="6"/>
      <c r="BN1424" s="6"/>
      <c r="BO1424" s="6"/>
      <c r="BP1424" s="6"/>
      <c r="BQ1424" s="6"/>
      <c r="BR1424" s="6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>
        <v>82.710280373831765</v>
      </c>
      <c r="CC1424" s="7">
        <v>5.6</v>
      </c>
      <c r="CD1424" s="4"/>
      <c r="CE1424" s="4"/>
      <c r="CF1424" s="7"/>
      <c r="CG1424" s="4"/>
      <c r="CH1424" s="4"/>
      <c r="CI1424" s="4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</row>
    <row r="1425" spans="1:158" x14ac:dyDescent="0.25">
      <c r="A1425" t="s">
        <v>109</v>
      </c>
      <c r="C1425" s="5">
        <v>41050</v>
      </c>
      <c r="D1425" s="4"/>
      <c r="E1425" s="5"/>
      <c r="F1425">
        <v>155</v>
      </c>
      <c r="G1425" t="s">
        <v>78</v>
      </c>
      <c r="H1425" s="6">
        <v>8</v>
      </c>
      <c r="I1425">
        <v>750</v>
      </c>
      <c r="J1425" s="4">
        <f>1000000/H1425/I1425</f>
        <v>166.66666666666666</v>
      </c>
      <c r="K1425" s="4"/>
      <c r="L1425" s="7"/>
      <c r="M1425" s="7"/>
      <c r="N1425" s="7"/>
      <c r="O1425" s="7"/>
      <c r="P1425" s="7"/>
      <c r="Q1425" s="7"/>
      <c r="R1425" s="7"/>
      <c r="S1425" s="7"/>
      <c r="T1425" s="7"/>
      <c r="U1425" s="4"/>
      <c r="V1425" s="7"/>
      <c r="W1425" s="7"/>
      <c r="X1425" s="7"/>
      <c r="Y1425" s="7"/>
      <c r="Z1425" s="7"/>
      <c r="AA1425" s="7"/>
      <c r="AB1425" s="4"/>
      <c r="AC1425" s="7"/>
      <c r="AD1425" s="7"/>
      <c r="AE1425" s="7"/>
      <c r="AF1425" s="7"/>
      <c r="AG1425" s="7"/>
      <c r="AH1425" s="7"/>
      <c r="AI1425" s="8"/>
      <c r="AJ1425" s="7"/>
      <c r="AK1425" s="7"/>
      <c r="AL1425" s="7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7"/>
      <c r="BB1425" s="4"/>
      <c r="BC1425" s="4"/>
      <c r="BD1425" s="4"/>
      <c r="BE1425" s="7"/>
      <c r="BF1425" s="7"/>
      <c r="BG1425" s="6"/>
      <c r="BH1425" s="4"/>
      <c r="BI1425" s="4"/>
      <c r="BJ1425" s="4"/>
      <c r="BK1425" s="4"/>
      <c r="BL1425" s="6"/>
      <c r="BM1425" s="6"/>
      <c r="BN1425" s="6"/>
      <c r="BO1425" s="6"/>
      <c r="BP1425" s="6"/>
      <c r="BQ1425" s="6"/>
      <c r="BR1425" s="6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>
        <v>89.719626168224295</v>
      </c>
      <c r="CC1425" s="7">
        <v>6.7444444444444445</v>
      </c>
      <c r="CD1425" s="4"/>
      <c r="CE1425" s="4"/>
      <c r="CF1425" s="7"/>
      <c r="CG1425" s="4"/>
      <c r="CH1425" s="4"/>
      <c r="CI1425" s="4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</row>
    <row r="1426" spans="1:158" x14ac:dyDescent="0.25">
      <c r="A1426" t="s">
        <v>109</v>
      </c>
      <c r="C1426" s="5">
        <v>41057</v>
      </c>
      <c r="D1426" s="4"/>
      <c r="E1426" s="5"/>
      <c r="F1426">
        <v>162</v>
      </c>
      <c r="G1426" t="s">
        <v>78</v>
      </c>
      <c r="H1426" s="6">
        <v>8</v>
      </c>
      <c r="I1426">
        <v>750</v>
      </c>
      <c r="J1426" s="4">
        <f>1000000/H1426/I1426</f>
        <v>166.66666666666666</v>
      </c>
      <c r="K1426" s="4"/>
      <c r="L1426" s="7"/>
      <c r="M1426" s="7"/>
      <c r="N1426" s="7"/>
      <c r="O1426" s="7"/>
      <c r="P1426" s="7"/>
      <c r="Q1426" s="7"/>
      <c r="R1426" s="7"/>
      <c r="S1426" s="7"/>
      <c r="T1426" s="7"/>
      <c r="U1426" s="4"/>
      <c r="V1426" s="7"/>
      <c r="W1426" s="7"/>
      <c r="X1426" s="7"/>
      <c r="Y1426" s="7"/>
      <c r="Z1426" s="7"/>
      <c r="AA1426" s="7"/>
      <c r="AB1426" s="4"/>
      <c r="AC1426" s="7"/>
      <c r="AD1426" s="7"/>
      <c r="AE1426" s="7"/>
      <c r="AF1426" s="7"/>
      <c r="AG1426" s="7"/>
      <c r="AH1426" s="7"/>
      <c r="AI1426" s="8"/>
      <c r="AJ1426" s="7"/>
      <c r="AK1426" s="7"/>
      <c r="AL1426" s="7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7"/>
      <c r="BB1426" s="4"/>
      <c r="BC1426" s="4"/>
      <c r="BD1426" s="4"/>
      <c r="BE1426" s="7"/>
      <c r="BF1426" s="7"/>
      <c r="BG1426" s="6"/>
      <c r="BH1426" s="4"/>
      <c r="BI1426" s="4"/>
      <c r="BJ1426" s="4"/>
      <c r="BK1426" s="4"/>
      <c r="BL1426" s="6"/>
      <c r="BM1426" s="6"/>
      <c r="BN1426" s="6"/>
      <c r="BO1426" s="6"/>
      <c r="BP1426" s="6"/>
      <c r="BQ1426" s="6"/>
      <c r="BR1426" s="6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>
        <v>100</v>
      </c>
      <c r="CC1426" s="7">
        <v>5.75</v>
      </c>
      <c r="CD1426" s="4"/>
      <c r="CE1426" s="4"/>
      <c r="CF1426" s="7"/>
      <c r="CG1426" s="4"/>
      <c r="CH1426" s="4"/>
      <c r="CI1426" s="4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</row>
    <row r="1427" spans="1:158" x14ac:dyDescent="0.25">
      <c r="A1427" t="s">
        <v>109</v>
      </c>
      <c r="C1427" s="5">
        <v>41065</v>
      </c>
      <c r="D1427" s="4">
        <v>9</v>
      </c>
      <c r="E1427" s="5" t="s">
        <v>70</v>
      </c>
      <c r="F1427">
        <v>170</v>
      </c>
      <c r="G1427" t="s">
        <v>78</v>
      </c>
      <c r="H1427" s="6">
        <v>8</v>
      </c>
      <c r="I1427">
        <v>750</v>
      </c>
      <c r="J1427" s="4">
        <f>1000000/H1427/I1427</f>
        <v>166.66666666666666</v>
      </c>
      <c r="K1427" s="4"/>
      <c r="L1427" s="7"/>
      <c r="M1427" s="7"/>
      <c r="N1427" s="7"/>
      <c r="O1427" s="7"/>
      <c r="P1427" s="7"/>
      <c r="Q1427" s="7"/>
      <c r="R1427" s="7"/>
      <c r="S1427" s="7"/>
      <c r="T1427" s="7"/>
      <c r="U1427" s="4"/>
      <c r="V1427" s="7"/>
      <c r="W1427" s="7"/>
      <c r="X1427" s="7"/>
      <c r="Y1427" s="7"/>
      <c r="Z1427" s="7"/>
      <c r="AA1427" s="7"/>
      <c r="AB1427" s="4"/>
      <c r="AC1427" s="7"/>
      <c r="AD1427" s="7"/>
      <c r="AE1427" s="7"/>
      <c r="AF1427" s="7"/>
      <c r="AG1427" s="7"/>
      <c r="AH1427" s="7"/>
      <c r="AI1427" s="8"/>
      <c r="AJ1427" s="7"/>
      <c r="AK1427" s="7"/>
      <c r="AL1427" s="7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>
        <v>303.45124947235479</v>
      </c>
      <c r="AZ1427" s="4"/>
      <c r="BA1427" s="7"/>
      <c r="BB1427" s="4"/>
      <c r="BC1427" s="4"/>
      <c r="BD1427" s="4"/>
      <c r="BE1427" s="7"/>
      <c r="BF1427" s="4">
        <f>BH1427*(1/(BG1427/100))</f>
        <v>303.45124947235485</v>
      </c>
      <c r="BG1427" s="6">
        <v>40.128320761009746</v>
      </c>
      <c r="BH1427" s="4">
        <v>121.76989074155843</v>
      </c>
      <c r="BI1427" s="4">
        <f>BF1427-BH1427</f>
        <v>181.68135873079643</v>
      </c>
      <c r="BJ1427" s="4"/>
      <c r="BK1427" s="4"/>
      <c r="BL1427" s="6">
        <v>5.3643123674695348</v>
      </c>
      <c r="BM1427" s="6"/>
      <c r="BN1427" s="6"/>
      <c r="BO1427" s="6"/>
      <c r="BP1427" s="6"/>
      <c r="BQ1427" s="6"/>
      <c r="BR1427" s="6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7"/>
      <c r="CD1427" s="4"/>
      <c r="CE1427" s="4"/>
      <c r="CF1427" s="7"/>
      <c r="CG1427" s="4"/>
      <c r="CH1427" s="4"/>
      <c r="CI1427" s="4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</row>
    <row r="1428" spans="1:158" x14ac:dyDescent="0.25">
      <c r="A1428" t="s">
        <v>116</v>
      </c>
      <c r="C1428" s="5">
        <v>40895</v>
      </c>
      <c r="D1428" s="4">
        <v>1</v>
      </c>
      <c r="E1428" s="5" t="s">
        <v>167</v>
      </c>
      <c r="F1428">
        <v>0</v>
      </c>
      <c r="G1428" t="s">
        <v>79</v>
      </c>
      <c r="H1428" s="6">
        <v>8</v>
      </c>
      <c r="I1428">
        <v>750</v>
      </c>
      <c r="J1428" s="4">
        <f>1000000/H1428/I1428</f>
        <v>166.66666666666666</v>
      </c>
      <c r="K1428" s="4"/>
      <c r="L1428" s="7"/>
      <c r="M1428" s="7"/>
      <c r="N1428" s="7"/>
      <c r="O1428" s="7"/>
      <c r="P1428" s="7"/>
      <c r="Q1428" s="7"/>
      <c r="R1428" s="7"/>
      <c r="S1428" s="7"/>
      <c r="T1428" s="7"/>
      <c r="U1428" s="4"/>
      <c r="V1428" s="7"/>
      <c r="W1428" s="7"/>
      <c r="X1428" s="7"/>
      <c r="Y1428" s="7"/>
      <c r="Z1428" s="7"/>
      <c r="AA1428" s="7"/>
      <c r="AB1428" s="4"/>
      <c r="AC1428" s="7"/>
      <c r="AD1428" s="7"/>
      <c r="AE1428" s="7"/>
      <c r="AF1428" s="7"/>
      <c r="AG1428" s="7"/>
      <c r="AH1428" s="7"/>
      <c r="AI1428" s="8"/>
      <c r="AJ1428" s="7"/>
      <c r="AK1428" s="7"/>
      <c r="AL1428" s="7"/>
      <c r="AM1428" s="4">
        <v>0</v>
      </c>
      <c r="AN1428" s="4"/>
      <c r="AO1428" s="4"/>
      <c r="AP1428" s="4"/>
      <c r="AQ1428" s="4">
        <v>0</v>
      </c>
      <c r="AR1428" s="4"/>
      <c r="AS1428" s="4"/>
      <c r="AT1428" s="4"/>
      <c r="AU1428" s="4"/>
      <c r="AV1428" s="4"/>
      <c r="AW1428" s="4"/>
      <c r="AX1428" s="4">
        <v>0</v>
      </c>
      <c r="AY1428" s="4">
        <v>0</v>
      </c>
      <c r="AZ1428" s="4"/>
      <c r="BA1428" s="7"/>
      <c r="BB1428" s="4"/>
      <c r="BC1428" s="4"/>
      <c r="BD1428" s="4"/>
      <c r="BE1428" s="7"/>
      <c r="BF1428" s="7"/>
      <c r="BG1428" s="6"/>
      <c r="BH1428" s="4"/>
      <c r="BI1428" s="4"/>
      <c r="BJ1428" s="4"/>
      <c r="BK1428" s="4"/>
      <c r="BL1428" s="6"/>
      <c r="BM1428" s="6"/>
      <c r="BN1428" s="6"/>
      <c r="BO1428" s="6"/>
      <c r="BP1428" s="6"/>
      <c r="BQ1428" s="6"/>
      <c r="BR1428" s="6"/>
      <c r="BS1428" s="4">
        <v>0</v>
      </c>
      <c r="BT1428" s="4">
        <v>0</v>
      </c>
      <c r="BU1428" s="4">
        <v>0</v>
      </c>
      <c r="BV1428" s="4">
        <v>0</v>
      </c>
      <c r="BW1428" s="4"/>
      <c r="BX1428" s="4"/>
      <c r="BY1428" s="4"/>
      <c r="BZ1428" s="4"/>
      <c r="CA1428" s="4">
        <v>0</v>
      </c>
      <c r="CB1428" s="4"/>
      <c r="CC1428" s="7"/>
      <c r="CD1428" s="4"/>
      <c r="CE1428" s="4"/>
      <c r="CF1428" s="7"/>
      <c r="CG1428" s="4"/>
      <c r="CH1428" s="4"/>
      <c r="CI1428" s="4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</row>
    <row r="1429" spans="1:158" x14ac:dyDescent="0.25">
      <c r="A1429" t="s">
        <v>116</v>
      </c>
      <c r="C1429" s="5">
        <v>40924</v>
      </c>
      <c r="D1429" s="4">
        <v>4</v>
      </c>
      <c r="E1429" t="s">
        <v>168</v>
      </c>
      <c r="F1429">
        <v>29</v>
      </c>
      <c r="G1429" t="s">
        <v>79</v>
      </c>
      <c r="H1429" s="6">
        <v>8</v>
      </c>
      <c r="I1429">
        <v>750</v>
      </c>
      <c r="J1429" s="4">
        <f>1000000/H1429/I1429</f>
        <v>166.66666666666666</v>
      </c>
      <c r="K1429" s="4"/>
      <c r="L1429" s="7"/>
      <c r="M1429" s="7"/>
      <c r="N1429" s="7"/>
      <c r="O1429" s="7"/>
      <c r="P1429" s="7"/>
      <c r="Q1429" s="7"/>
      <c r="R1429" s="7"/>
      <c r="S1429" s="7"/>
      <c r="T1429" s="7"/>
      <c r="U1429" s="4"/>
      <c r="V1429" s="7"/>
      <c r="W1429" s="7"/>
      <c r="X1429" s="7"/>
      <c r="Y1429" s="7"/>
      <c r="Z1429" s="7"/>
      <c r="AA1429" s="7"/>
      <c r="AB1429" s="4"/>
      <c r="AC1429" s="7"/>
      <c r="AD1429" s="7"/>
      <c r="AE1429" s="7"/>
      <c r="AF1429" s="7"/>
      <c r="AG1429" s="7"/>
      <c r="AH1429" s="7"/>
      <c r="AI1429" s="8"/>
      <c r="AJ1429" s="7"/>
      <c r="AK1429" s="7"/>
      <c r="AL1429" s="7"/>
      <c r="AM1429" s="4">
        <v>0</v>
      </c>
      <c r="AN1429" s="4"/>
      <c r="AO1429" s="4"/>
      <c r="AP1429" s="4"/>
      <c r="AQ1429" s="4">
        <v>0</v>
      </c>
      <c r="AR1429" s="4"/>
      <c r="AS1429" s="4"/>
      <c r="AT1429" s="4"/>
      <c r="AU1429" s="4"/>
      <c r="AV1429" s="4"/>
      <c r="AW1429" s="4"/>
      <c r="AX1429" s="4">
        <v>0</v>
      </c>
      <c r="AY1429" s="4">
        <v>0</v>
      </c>
      <c r="AZ1429" s="4"/>
      <c r="BA1429" s="7"/>
      <c r="BB1429" s="4"/>
      <c r="BC1429" s="4"/>
      <c r="BD1429" s="4"/>
      <c r="BE1429" s="7"/>
      <c r="BF1429" s="7"/>
      <c r="BG1429" s="6"/>
      <c r="BH1429" s="4"/>
      <c r="BI1429" s="4"/>
      <c r="BJ1429" s="4"/>
      <c r="BK1429" s="4"/>
      <c r="BL1429" s="6"/>
      <c r="BM1429" s="6"/>
      <c r="BN1429" s="6"/>
      <c r="BO1429" s="6"/>
      <c r="BP1429" s="6"/>
      <c r="BQ1429" s="6"/>
      <c r="BR1429" s="6"/>
      <c r="BS1429" s="4">
        <v>0</v>
      </c>
      <c r="BT1429" s="4">
        <v>0</v>
      </c>
      <c r="BU1429" s="4">
        <v>0</v>
      </c>
      <c r="BV1429" s="4">
        <v>0</v>
      </c>
      <c r="BW1429" s="4"/>
      <c r="BX1429" s="4"/>
      <c r="BY1429" s="4"/>
      <c r="BZ1429" s="4"/>
      <c r="CA1429" s="4">
        <v>0</v>
      </c>
      <c r="CB1429" s="4"/>
      <c r="CC1429" s="7"/>
      <c r="CD1429" s="4"/>
      <c r="CE1429" s="4"/>
      <c r="CF1429" s="7"/>
      <c r="CG1429" s="4"/>
      <c r="CH1429" s="4"/>
      <c r="CI1429" s="4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</row>
    <row r="1430" spans="1:158" x14ac:dyDescent="0.25">
      <c r="A1430" t="s">
        <v>116</v>
      </c>
      <c r="C1430" s="5">
        <v>40931</v>
      </c>
      <c r="D1430" s="4"/>
      <c r="E1430" s="5"/>
      <c r="F1430">
        <v>36</v>
      </c>
      <c r="G1430" t="s">
        <v>79</v>
      </c>
      <c r="H1430" s="6">
        <v>8</v>
      </c>
      <c r="I1430">
        <v>750</v>
      </c>
      <c r="J1430" s="4">
        <f>1000000/H1430/I1430</f>
        <v>166.66666666666666</v>
      </c>
      <c r="K1430" s="4"/>
      <c r="L1430" s="7"/>
      <c r="M1430" s="6">
        <v>9.5500000000000007</v>
      </c>
      <c r="N1430" s="6"/>
      <c r="O1430" s="6"/>
      <c r="P1430" s="7"/>
      <c r="Q1430" s="7"/>
      <c r="R1430" s="7"/>
      <c r="S1430" s="7"/>
      <c r="T1430" s="7"/>
      <c r="U1430" s="4"/>
      <c r="V1430" s="7"/>
      <c r="W1430" s="7"/>
      <c r="X1430" s="7"/>
      <c r="Y1430" s="7"/>
      <c r="Z1430" s="7"/>
      <c r="AA1430" s="7"/>
      <c r="AB1430" s="4"/>
      <c r="AC1430" s="7"/>
      <c r="AD1430" s="7"/>
      <c r="AE1430" s="7"/>
      <c r="AF1430" s="7"/>
      <c r="AG1430" s="7"/>
      <c r="AH1430" s="7"/>
      <c r="AI1430" s="8"/>
      <c r="AJ1430" s="7"/>
      <c r="AK1430" s="7"/>
      <c r="AL1430" s="7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7"/>
      <c r="BB1430" s="4"/>
      <c r="BC1430" s="4"/>
      <c r="BD1430" s="4"/>
      <c r="BE1430" s="7"/>
      <c r="BF1430" s="7"/>
      <c r="BG1430" s="6"/>
      <c r="BH1430" s="4"/>
      <c r="BI1430" s="4"/>
      <c r="BJ1430" s="4"/>
      <c r="BK1430" s="4"/>
      <c r="BL1430" s="6"/>
      <c r="BM1430" s="6"/>
      <c r="BN1430" s="6"/>
      <c r="BO1430" s="6"/>
      <c r="BP1430" s="6"/>
      <c r="BQ1430" s="6"/>
      <c r="BR1430" s="6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7"/>
      <c r="CD1430" s="4"/>
      <c r="CE1430" s="4"/>
      <c r="CF1430" s="7"/>
      <c r="CG1430" s="4"/>
      <c r="CH1430" s="4"/>
      <c r="CI1430" s="4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</row>
    <row r="1431" spans="1:158" x14ac:dyDescent="0.25">
      <c r="A1431" t="s">
        <v>116</v>
      </c>
      <c r="C1431" s="5">
        <v>40938</v>
      </c>
      <c r="D1431" s="4"/>
      <c r="E1431" s="5"/>
      <c r="F1431">
        <v>43</v>
      </c>
      <c r="G1431" t="s">
        <v>79</v>
      </c>
      <c r="H1431" s="6">
        <v>8</v>
      </c>
      <c r="I1431">
        <v>750</v>
      </c>
      <c r="J1431" s="4">
        <f>1000000/H1431/I1431</f>
        <v>166.66666666666666</v>
      </c>
      <c r="K1431" s="4"/>
      <c r="L1431" s="7"/>
      <c r="M1431" s="7"/>
      <c r="N1431" s="7"/>
      <c r="O1431" s="7"/>
      <c r="P1431" s="7"/>
      <c r="Q1431" s="7"/>
      <c r="R1431" s="7"/>
      <c r="S1431" s="7"/>
      <c r="T1431" s="7"/>
      <c r="U1431" s="4">
        <v>124.09615580473579</v>
      </c>
      <c r="V1431" s="7"/>
      <c r="W1431" s="7"/>
      <c r="X1431" s="7"/>
      <c r="Y1431" s="7"/>
      <c r="Z1431" s="7"/>
      <c r="AA1431" s="7"/>
      <c r="AB1431" s="4">
        <v>132.09005484686756</v>
      </c>
      <c r="AC1431" s="7">
        <v>1.998037805841637</v>
      </c>
      <c r="AD1431" s="7"/>
      <c r="AE1431" s="7"/>
      <c r="AF1431" s="7"/>
      <c r="AG1431" s="7"/>
      <c r="AH1431" s="7"/>
      <c r="AI1431" s="8">
        <f>AC1431/AB1431</f>
        <v>1.5126330352106893E-2</v>
      </c>
      <c r="AJ1431" s="7"/>
      <c r="AK1431" s="7"/>
      <c r="AL1431" s="7"/>
      <c r="AM1431" s="4">
        <v>13.043007807454861</v>
      </c>
      <c r="AN1431" s="4"/>
      <c r="AO1431" s="4"/>
      <c r="AP1431" s="4"/>
      <c r="AQ1431" s="4">
        <v>0</v>
      </c>
      <c r="AR1431" s="4"/>
      <c r="AS1431" s="4"/>
      <c r="AT1431" s="4"/>
      <c r="AU1431" s="4"/>
      <c r="AV1431" s="4"/>
      <c r="AW1431" s="4"/>
      <c r="AX1431" s="4">
        <v>0</v>
      </c>
      <c r="AY1431" s="4">
        <v>0</v>
      </c>
      <c r="AZ1431" s="4">
        <v>13.043007807454861</v>
      </c>
      <c r="BA1431" s="7"/>
      <c r="BB1431" s="4"/>
      <c r="BC1431" s="4">
        <f>U1431+AB1431+AZ1431</f>
        <v>269.22921845905819</v>
      </c>
      <c r="BD1431" s="4"/>
      <c r="BE1431" s="7">
        <f>AZ1431/BC1431</f>
        <v>4.8445736618435854E-2</v>
      </c>
      <c r="BF1431" s="7"/>
      <c r="BG1431" s="6"/>
      <c r="BH1431" s="4"/>
      <c r="BI1431" s="4"/>
      <c r="BJ1431" s="4"/>
      <c r="BK1431" s="4"/>
      <c r="BL1431" s="6"/>
      <c r="BM1431" s="6"/>
      <c r="BN1431" s="6"/>
      <c r="BO1431" s="6"/>
      <c r="BP1431" s="7">
        <f>U1431/BC1431</f>
        <v>0.46093123367145661</v>
      </c>
      <c r="BQ1431" s="7">
        <f>AB1431/BC1431</f>
        <v>0.49062302971010763</v>
      </c>
      <c r="BR1431" s="7">
        <f>AZ1431/BC1431</f>
        <v>4.8445736618435854E-2</v>
      </c>
      <c r="BS1431" s="4">
        <v>50.681388138244735</v>
      </c>
      <c r="BT1431" s="4">
        <v>50.681388138244735</v>
      </c>
      <c r="BU1431" s="4">
        <v>0</v>
      </c>
      <c r="BV1431" s="4">
        <v>0</v>
      </c>
      <c r="BW1431" s="4"/>
      <c r="BX1431" s="4"/>
      <c r="BY1431" s="4"/>
      <c r="BZ1431" s="4"/>
      <c r="CA1431" s="4">
        <v>0</v>
      </c>
      <c r="CB1431" s="4"/>
      <c r="CC1431" s="7"/>
      <c r="CD1431" s="4"/>
      <c r="CE1431" s="4"/>
      <c r="CF1431" s="7"/>
      <c r="CG1431" s="4"/>
      <c r="CH1431" s="4"/>
      <c r="CI1431" s="4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</row>
    <row r="1432" spans="1:158" x14ac:dyDescent="0.25">
      <c r="A1432" t="s">
        <v>116</v>
      </c>
      <c r="C1432" s="5">
        <v>40939</v>
      </c>
      <c r="D1432" s="4"/>
      <c r="E1432" s="5"/>
      <c r="F1432">
        <v>44</v>
      </c>
      <c r="G1432" t="s">
        <v>79</v>
      </c>
      <c r="H1432" s="6">
        <v>8</v>
      </c>
      <c r="I1432">
        <v>750</v>
      </c>
      <c r="J1432" s="4">
        <f>1000000/H1432/I1432</f>
        <v>166.66666666666666</v>
      </c>
      <c r="K1432" s="4"/>
      <c r="L1432" s="7"/>
      <c r="M1432" s="6">
        <v>12.8</v>
      </c>
      <c r="N1432" s="6"/>
      <c r="O1432" s="6"/>
      <c r="P1432" s="7"/>
      <c r="Q1432" s="7"/>
      <c r="R1432" s="7"/>
      <c r="S1432" s="7"/>
      <c r="T1432" s="7"/>
      <c r="U1432" s="4"/>
      <c r="V1432" s="7"/>
      <c r="W1432" s="7"/>
      <c r="X1432" s="7"/>
      <c r="Y1432" s="7"/>
      <c r="Z1432" s="7"/>
      <c r="AA1432" s="7"/>
      <c r="AB1432" s="4"/>
      <c r="AC1432" s="7"/>
      <c r="AD1432" s="7"/>
      <c r="AE1432" s="7"/>
      <c r="AF1432" s="7"/>
      <c r="AG1432" s="7"/>
      <c r="AH1432" s="7"/>
      <c r="AI1432" s="8"/>
      <c r="AJ1432" s="7"/>
      <c r="AK1432" s="7"/>
      <c r="AL1432" s="7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7"/>
      <c r="BB1432" s="4"/>
      <c r="BC1432" s="4"/>
      <c r="BD1432" s="4"/>
      <c r="BE1432" s="7"/>
      <c r="BF1432" s="7"/>
      <c r="BG1432" s="6"/>
      <c r="BH1432" s="4"/>
      <c r="BI1432" s="4"/>
      <c r="BJ1432" s="4"/>
      <c r="BK1432" s="4"/>
      <c r="BL1432" s="6"/>
      <c r="BM1432" s="6"/>
      <c r="BN1432" s="6"/>
      <c r="BO1432" s="6"/>
      <c r="BP1432" s="6"/>
      <c r="BQ1432" s="6"/>
      <c r="BR1432" s="6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7"/>
      <c r="CD1432" s="4"/>
      <c r="CE1432" s="4"/>
      <c r="CF1432" s="7"/>
      <c r="CG1432" s="4"/>
      <c r="CH1432" s="4"/>
      <c r="CI1432" s="4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</row>
    <row r="1433" spans="1:158" x14ac:dyDescent="0.25">
      <c r="A1433" t="s">
        <v>116</v>
      </c>
      <c r="C1433" s="5">
        <v>40945</v>
      </c>
      <c r="D1433" s="4">
        <v>5</v>
      </c>
      <c r="E1433" t="s">
        <v>164</v>
      </c>
      <c r="F1433">
        <v>50</v>
      </c>
      <c r="G1433" t="s">
        <v>79</v>
      </c>
      <c r="H1433" s="6">
        <v>8</v>
      </c>
      <c r="I1433">
        <v>750</v>
      </c>
      <c r="J1433" s="4">
        <f>1000000/H1433/I1433</f>
        <v>166.66666666666666</v>
      </c>
      <c r="K1433" s="4"/>
      <c r="L1433" s="7"/>
      <c r="M1433" s="7"/>
      <c r="N1433" s="7"/>
      <c r="O1433" s="7"/>
      <c r="P1433" s="7"/>
      <c r="Q1433" s="7"/>
      <c r="R1433" s="7"/>
      <c r="S1433" s="7"/>
      <c r="T1433" s="7"/>
      <c r="U1433" s="4">
        <v>205.32700240120971</v>
      </c>
      <c r="V1433" s="7"/>
      <c r="W1433" s="7"/>
      <c r="X1433" s="7"/>
      <c r="Y1433" s="7"/>
      <c r="Z1433" s="7"/>
      <c r="AA1433" s="7"/>
      <c r="AB1433" s="4">
        <v>223.32253340804522</v>
      </c>
      <c r="AC1433" s="7">
        <v>1.9201441675822148</v>
      </c>
      <c r="AD1433" s="7"/>
      <c r="AE1433" s="7"/>
      <c r="AF1433" s="7"/>
      <c r="AG1433" s="7"/>
      <c r="AH1433" s="7"/>
      <c r="AI1433" s="8">
        <f>AC1433/AB1433</f>
        <v>8.5980762365516026E-3</v>
      </c>
      <c r="AJ1433" s="7"/>
      <c r="AK1433" s="7"/>
      <c r="AL1433" s="7"/>
      <c r="AM1433" s="4">
        <v>50.41480990909551</v>
      </c>
      <c r="AN1433" s="4"/>
      <c r="AO1433" s="4"/>
      <c r="AP1433" s="4"/>
      <c r="AQ1433" s="4">
        <v>0</v>
      </c>
      <c r="AR1433" s="4"/>
      <c r="AS1433" s="4"/>
      <c r="AT1433" s="4"/>
      <c r="AU1433" s="4"/>
      <c r="AV1433" s="4"/>
      <c r="AW1433" s="4"/>
      <c r="AX1433" s="4">
        <v>0</v>
      </c>
      <c r="AY1433" s="4">
        <v>0</v>
      </c>
      <c r="AZ1433" s="4">
        <v>50.41480990909551</v>
      </c>
      <c r="BA1433" s="7"/>
      <c r="BB1433" s="4"/>
      <c r="BC1433" s="4">
        <f>U1433+AB1433+AZ1433</f>
        <v>479.06434571835041</v>
      </c>
      <c r="BD1433" s="4"/>
      <c r="BE1433" s="7">
        <f>AZ1433/BC1433</f>
        <v>0.10523598835872286</v>
      </c>
      <c r="BF1433" s="7"/>
      <c r="BG1433" s="6"/>
      <c r="BH1433" s="4"/>
      <c r="BI1433" s="4"/>
      <c r="BJ1433" s="4"/>
      <c r="BK1433" s="4"/>
      <c r="BL1433" s="6"/>
      <c r="BM1433" s="6"/>
      <c r="BN1433" s="6"/>
      <c r="BO1433" s="6"/>
      <c r="BP1433" s="7">
        <f>U1433/BC1433</f>
        <v>0.42860004973512417</v>
      </c>
      <c r="BQ1433" s="7">
        <f>AB1433/BC1433</f>
        <v>0.466163961906153</v>
      </c>
      <c r="BR1433" s="7">
        <f>AZ1433/BC1433</f>
        <v>0.10523598835872286</v>
      </c>
      <c r="BS1433" s="4">
        <v>57.420078952595169</v>
      </c>
      <c r="BT1433" s="4">
        <v>56.781770394941496</v>
      </c>
      <c r="BU1433" s="4">
        <v>0.63830855765367611</v>
      </c>
      <c r="BV1433" s="4">
        <v>0</v>
      </c>
      <c r="BW1433" s="4"/>
      <c r="BX1433" s="4"/>
      <c r="BY1433" s="4"/>
      <c r="BZ1433" s="4"/>
      <c r="CA1433" s="4">
        <v>0</v>
      </c>
      <c r="CB1433" s="4"/>
      <c r="CC1433" s="7"/>
      <c r="CD1433" s="4"/>
      <c r="CE1433" s="4"/>
      <c r="CF1433" s="7"/>
      <c r="CG1433" s="4"/>
      <c r="CH1433" s="4"/>
      <c r="CI1433" s="4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</row>
    <row r="1434" spans="1:158" x14ac:dyDescent="0.25">
      <c r="A1434" t="s">
        <v>116</v>
      </c>
      <c r="C1434" s="5">
        <v>40948</v>
      </c>
      <c r="D1434" s="4"/>
      <c r="E1434" s="5"/>
      <c r="F1434">
        <v>53</v>
      </c>
      <c r="G1434" t="s">
        <v>79</v>
      </c>
      <c r="H1434" s="6">
        <v>8</v>
      </c>
      <c r="I1434">
        <v>750</v>
      </c>
      <c r="J1434" s="4">
        <f>1000000/H1434/I1434</f>
        <v>166.66666666666666</v>
      </c>
      <c r="K1434" s="4"/>
      <c r="L1434" s="7"/>
      <c r="M1434" s="6">
        <v>15.6</v>
      </c>
      <c r="N1434" s="6"/>
      <c r="O1434" s="6"/>
      <c r="P1434" s="7"/>
      <c r="Q1434" s="7"/>
      <c r="R1434" s="7"/>
      <c r="S1434" s="7"/>
      <c r="T1434" s="7"/>
      <c r="U1434" s="4"/>
      <c r="V1434" s="7"/>
      <c r="W1434" s="7"/>
      <c r="X1434" s="7"/>
      <c r="Y1434" s="7"/>
      <c r="Z1434" s="7"/>
      <c r="AA1434" s="7"/>
      <c r="AB1434" s="4"/>
      <c r="AC1434" s="7"/>
      <c r="AD1434" s="7"/>
      <c r="AE1434" s="7"/>
      <c r="AF1434" s="7"/>
      <c r="AG1434" s="7"/>
      <c r="AH1434" s="7"/>
      <c r="AI1434" s="8"/>
      <c r="AJ1434" s="7"/>
      <c r="AK1434" s="7"/>
      <c r="AL1434" s="7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7"/>
      <c r="BB1434" s="4"/>
      <c r="BC1434" s="4"/>
      <c r="BD1434" s="4"/>
      <c r="BE1434" s="7"/>
      <c r="BF1434" s="7"/>
      <c r="BG1434" s="6"/>
      <c r="BH1434" s="4"/>
      <c r="BI1434" s="4"/>
      <c r="BJ1434" s="4"/>
      <c r="BK1434" s="4"/>
      <c r="BL1434" s="6"/>
      <c r="BM1434" s="6"/>
      <c r="BN1434" s="6"/>
      <c r="BO1434" s="6"/>
      <c r="BP1434" s="6"/>
      <c r="BQ1434" s="6"/>
      <c r="BR1434" s="6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7"/>
      <c r="CD1434" s="4"/>
      <c r="CE1434" s="4"/>
      <c r="CF1434" s="7"/>
      <c r="CG1434" s="4"/>
      <c r="CH1434" s="4"/>
      <c r="CI1434" s="4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</row>
    <row r="1435" spans="1:158" x14ac:dyDescent="0.25">
      <c r="A1435" t="s">
        <v>116</v>
      </c>
      <c r="C1435" s="5">
        <v>40954</v>
      </c>
      <c r="D1435" s="4"/>
      <c r="E1435" s="5"/>
      <c r="F1435">
        <v>59</v>
      </c>
      <c r="G1435" t="s">
        <v>79</v>
      </c>
      <c r="H1435" s="6">
        <v>8</v>
      </c>
      <c r="I1435">
        <v>750</v>
      </c>
      <c r="J1435" s="4">
        <f>1000000/H1435/I1435</f>
        <v>166.66666666666666</v>
      </c>
      <c r="K1435" s="4"/>
      <c r="L1435" s="7"/>
      <c r="M1435" s="6">
        <v>17.649999999999999</v>
      </c>
      <c r="N1435" s="6"/>
      <c r="O1435" s="6"/>
      <c r="P1435" s="7"/>
      <c r="Q1435" s="7"/>
      <c r="R1435" s="7"/>
      <c r="S1435" s="7"/>
      <c r="T1435" s="7"/>
      <c r="U1435" s="4"/>
      <c r="V1435" s="7"/>
      <c r="W1435" s="7"/>
      <c r="X1435" s="7"/>
      <c r="Y1435" s="7"/>
      <c r="Z1435" s="7"/>
      <c r="AA1435" s="7"/>
      <c r="AB1435" s="4"/>
      <c r="AC1435" s="7"/>
      <c r="AD1435" s="7"/>
      <c r="AE1435" s="7"/>
      <c r="AF1435" s="7"/>
      <c r="AG1435" s="7"/>
      <c r="AH1435" s="7"/>
      <c r="AI1435" s="8"/>
      <c r="AJ1435" s="7"/>
      <c r="AK1435" s="7"/>
      <c r="AL1435" s="7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7"/>
      <c r="BB1435" s="4"/>
      <c r="BC1435" s="4"/>
      <c r="BD1435" s="4"/>
      <c r="BE1435" s="7"/>
      <c r="BF1435" s="7"/>
      <c r="BG1435" s="6"/>
      <c r="BH1435" s="4"/>
      <c r="BI1435" s="4"/>
      <c r="BJ1435" s="4"/>
      <c r="BK1435" s="4"/>
      <c r="BL1435" s="6"/>
      <c r="BM1435" s="6"/>
      <c r="BN1435" s="6"/>
      <c r="BO1435" s="6"/>
      <c r="BP1435" s="6"/>
      <c r="BQ1435" s="6"/>
      <c r="BR1435" s="6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7"/>
      <c r="CD1435" s="4"/>
      <c r="CE1435" s="4"/>
      <c r="CF1435" s="7"/>
      <c r="CG1435" s="4"/>
      <c r="CH1435" s="4"/>
      <c r="CI1435" s="4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</row>
    <row r="1436" spans="1:158" x14ac:dyDescent="0.25">
      <c r="A1436" t="s">
        <v>116</v>
      </c>
      <c r="C1436" s="5">
        <v>40959</v>
      </c>
      <c r="D1436" s="4"/>
      <c r="E1436" s="5"/>
      <c r="F1436">
        <v>64</v>
      </c>
      <c r="G1436" t="s">
        <v>79</v>
      </c>
      <c r="H1436" s="6">
        <v>8</v>
      </c>
      <c r="I1436">
        <v>750</v>
      </c>
      <c r="J1436" s="4">
        <f>1000000/H1436/I1436</f>
        <v>166.66666666666666</v>
      </c>
      <c r="K1436" s="4"/>
      <c r="L1436" s="7"/>
      <c r="M1436" s="7"/>
      <c r="N1436" s="7"/>
      <c r="O1436" s="7"/>
      <c r="P1436" s="7"/>
      <c r="Q1436" s="7"/>
      <c r="R1436" s="7"/>
      <c r="S1436" s="7"/>
      <c r="T1436" s="7"/>
      <c r="U1436" s="4">
        <v>381.14463268682283</v>
      </c>
      <c r="V1436" s="7"/>
      <c r="W1436" s="7"/>
      <c r="X1436" s="7"/>
      <c r="Y1436" s="7"/>
      <c r="Z1436" s="7"/>
      <c r="AA1436" s="7"/>
      <c r="AB1436" s="4">
        <v>230.65935513159758</v>
      </c>
      <c r="AC1436" s="7">
        <v>3.6666654379278203</v>
      </c>
      <c r="AD1436" s="7"/>
      <c r="AE1436" s="7"/>
      <c r="AF1436" s="7"/>
      <c r="AG1436" s="7"/>
      <c r="AH1436" s="7"/>
      <c r="AI1436" s="8">
        <f>AC1436/AB1436</f>
        <v>1.5896452306631507E-2</v>
      </c>
      <c r="AJ1436" s="7"/>
      <c r="AK1436" s="7"/>
      <c r="AL1436" s="7"/>
      <c r="AM1436" s="4">
        <v>37.596848369996273</v>
      </c>
      <c r="AN1436" s="4"/>
      <c r="AO1436" s="4"/>
      <c r="AP1436" s="4"/>
      <c r="AQ1436" s="4">
        <v>78.539929331681634</v>
      </c>
      <c r="AR1436" s="4"/>
      <c r="AS1436" s="4"/>
      <c r="AT1436" s="4"/>
      <c r="AU1436" s="4"/>
      <c r="AV1436" s="4"/>
      <c r="AW1436" s="4"/>
      <c r="AX1436" s="4">
        <v>0</v>
      </c>
      <c r="AY1436" s="4">
        <v>0</v>
      </c>
      <c r="AZ1436" s="4">
        <v>116.1367777016779</v>
      </c>
      <c r="BA1436" s="7"/>
      <c r="BB1436" s="4"/>
      <c r="BC1436" s="4">
        <f>U1436+AB1436+AZ1436</f>
        <v>727.94076552009835</v>
      </c>
      <c r="BD1436" s="4"/>
      <c r="BE1436" s="7">
        <f>AZ1436/BC1436</f>
        <v>0.15954152206148342</v>
      </c>
      <c r="BF1436" s="7"/>
      <c r="BG1436" s="6"/>
      <c r="BH1436" s="4"/>
      <c r="BI1436" s="4"/>
      <c r="BJ1436" s="4"/>
      <c r="BK1436" s="4"/>
      <c r="BL1436" s="6"/>
      <c r="BM1436" s="6"/>
      <c r="BN1436" s="6"/>
      <c r="BO1436" s="6"/>
      <c r="BP1436" s="7">
        <f>U1436/BC1436</f>
        <v>0.52359292230941756</v>
      </c>
      <c r="BQ1436" s="7">
        <f>AB1436/BC1436</f>
        <v>0.31686555562909891</v>
      </c>
      <c r="BR1436" s="7">
        <f>AZ1436/BC1436</f>
        <v>0.15954152206148342</v>
      </c>
      <c r="BS1436" s="4">
        <v>188.52466493493944</v>
      </c>
      <c r="BT1436" s="4">
        <v>67.194221436040252</v>
      </c>
      <c r="BU1436" s="4">
        <v>121.33044349889919</v>
      </c>
      <c r="BV1436" s="4">
        <v>0</v>
      </c>
      <c r="BW1436" s="4"/>
      <c r="BX1436" s="4"/>
      <c r="BY1436" s="4"/>
      <c r="BZ1436" s="4"/>
      <c r="CA1436" s="4">
        <v>0</v>
      </c>
      <c r="CB1436" s="4"/>
      <c r="CC1436" s="7"/>
      <c r="CD1436" s="4"/>
      <c r="CE1436" s="4"/>
      <c r="CF1436" s="7"/>
      <c r="CG1436" s="4"/>
      <c r="CH1436" s="4"/>
      <c r="CI1436" s="4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</row>
    <row r="1437" spans="1:158" x14ac:dyDescent="0.25">
      <c r="A1437" t="s">
        <v>116</v>
      </c>
      <c r="C1437" s="5">
        <v>40960</v>
      </c>
      <c r="D1437" s="4"/>
      <c r="E1437" s="5"/>
      <c r="F1437">
        <v>65</v>
      </c>
      <c r="G1437" t="s">
        <v>79</v>
      </c>
      <c r="H1437" s="6">
        <v>8</v>
      </c>
      <c r="I1437">
        <v>750</v>
      </c>
      <c r="J1437" s="4">
        <f>1000000/H1437/I1437</f>
        <v>166.66666666666666</v>
      </c>
      <c r="K1437" s="4"/>
      <c r="L1437" s="7"/>
      <c r="M1437" s="6">
        <v>19.899999999999999</v>
      </c>
      <c r="N1437" s="6"/>
      <c r="O1437" s="6"/>
      <c r="P1437" s="7"/>
      <c r="Q1437" s="7"/>
      <c r="R1437" s="7"/>
      <c r="S1437" s="7"/>
      <c r="T1437" s="7"/>
      <c r="U1437" s="4"/>
      <c r="V1437" s="7"/>
      <c r="W1437" s="7"/>
      <c r="X1437" s="7"/>
      <c r="Y1437" s="7"/>
      <c r="Z1437" s="7"/>
      <c r="AA1437" s="7"/>
      <c r="AB1437" s="4"/>
      <c r="AC1437" s="7"/>
      <c r="AD1437" s="7"/>
      <c r="AE1437" s="7"/>
      <c r="AF1437" s="7"/>
      <c r="AG1437" s="7"/>
      <c r="AH1437" s="7"/>
      <c r="AI1437" s="8"/>
      <c r="AJ1437" s="7"/>
      <c r="AK1437" s="7"/>
      <c r="AL1437" s="7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7"/>
      <c r="BB1437" s="4"/>
      <c r="BC1437" s="4"/>
      <c r="BD1437" s="4"/>
      <c r="BE1437" s="7"/>
      <c r="BF1437" s="7"/>
      <c r="BG1437" s="6"/>
      <c r="BH1437" s="4"/>
      <c r="BI1437" s="4"/>
      <c r="BJ1437" s="4"/>
      <c r="BK1437" s="4"/>
      <c r="BL1437" s="6"/>
      <c r="BM1437" s="6"/>
      <c r="BN1437" s="6"/>
      <c r="BO1437" s="6"/>
      <c r="BP1437" s="6"/>
      <c r="BQ1437" s="6"/>
      <c r="BR1437" s="6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7"/>
      <c r="CD1437" s="4"/>
      <c r="CE1437" s="4"/>
      <c r="CF1437" s="7"/>
      <c r="CG1437" s="4"/>
      <c r="CH1437" s="4"/>
      <c r="CI1437" s="4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</row>
    <row r="1438" spans="1:158" x14ac:dyDescent="0.25">
      <c r="A1438" t="s">
        <v>116</v>
      </c>
      <c r="C1438" s="5">
        <v>40970</v>
      </c>
      <c r="D1438" s="4"/>
      <c r="E1438" s="5"/>
      <c r="F1438">
        <v>75</v>
      </c>
      <c r="G1438" t="s">
        <v>79</v>
      </c>
      <c r="H1438" s="6">
        <v>8</v>
      </c>
      <c r="I1438">
        <v>750</v>
      </c>
      <c r="J1438" s="4">
        <f>1000000/H1438/I1438</f>
        <v>166.66666666666666</v>
      </c>
      <c r="K1438" s="4"/>
      <c r="L1438" s="7"/>
      <c r="M1438" s="6">
        <v>22.05</v>
      </c>
      <c r="N1438" s="6"/>
      <c r="O1438" s="6"/>
      <c r="P1438" s="7"/>
      <c r="Q1438" s="7"/>
      <c r="R1438" s="7"/>
      <c r="S1438" s="7"/>
      <c r="T1438" s="7"/>
      <c r="U1438" s="4"/>
      <c r="V1438" s="7"/>
      <c r="W1438" s="7"/>
      <c r="X1438" s="7"/>
      <c r="Y1438" s="7"/>
      <c r="Z1438" s="7"/>
      <c r="AA1438" s="7"/>
      <c r="AB1438" s="4"/>
      <c r="AC1438" s="7"/>
      <c r="AD1438" s="7"/>
      <c r="AE1438" s="7"/>
      <c r="AF1438" s="7"/>
      <c r="AG1438" s="7"/>
      <c r="AH1438" s="7"/>
      <c r="AI1438" s="8"/>
      <c r="AJ1438" s="7"/>
      <c r="AK1438" s="7"/>
      <c r="AL1438" s="7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7"/>
      <c r="BB1438" s="4"/>
      <c r="BC1438" s="4"/>
      <c r="BD1438" s="4"/>
      <c r="BE1438" s="7"/>
      <c r="BF1438" s="7"/>
      <c r="BG1438" s="6"/>
      <c r="BH1438" s="4"/>
      <c r="BI1438" s="4"/>
      <c r="BJ1438" s="4"/>
      <c r="BK1438" s="4"/>
      <c r="BL1438" s="6"/>
      <c r="BM1438" s="6"/>
      <c r="BN1438" s="6"/>
      <c r="BO1438" s="6"/>
      <c r="BP1438" s="6"/>
      <c r="BQ1438" s="6"/>
      <c r="BR1438" s="6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7"/>
      <c r="CD1438" s="4"/>
      <c r="CE1438" s="4"/>
      <c r="CF1438" s="7"/>
      <c r="CG1438" s="4"/>
      <c r="CH1438" s="4"/>
      <c r="CI1438" s="4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</row>
    <row r="1439" spans="1:158" x14ac:dyDescent="0.25">
      <c r="A1439" t="s">
        <v>116</v>
      </c>
      <c r="C1439" s="5">
        <v>40976</v>
      </c>
      <c r="D1439" s="4"/>
      <c r="E1439" s="5"/>
      <c r="F1439">
        <v>81</v>
      </c>
      <c r="G1439" t="s">
        <v>79</v>
      </c>
      <c r="H1439" s="6">
        <v>8</v>
      </c>
      <c r="I1439">
        <v>750</v>
      </c>
      <c r="J1439" s="4">
        <f>1000000/H1439/I1439</f>
        <v>166.66666666666666</v>
      </c>
      <c r="K1439" s="4"/>
      <c r="L1439" s="7"/>
      <c r="M1439" s="6">
        <v>23.1</v>
      </c>
      <c r="N1439" s="6"/>
      <c r="O1439" s="6"/>
      <c r="P1439" s="7"/>
      <c r="Q1439" s="7"/>
      <c r="R1439" s="7"/>
      <c r="S1439" s="7"/>
      <c r="T1439" s="7"/>
      <c r="U1439" s="4"/>
      <c r="V1439" s="7"/>
      <c r="W1439" s="7"/>
      <c r="X1439" s="7"/>
      <c r="Y1439" s="7"/>
      <c r="Z1439" s="7"/>
      <c r="AA1439" s="7"/>
      <c r="AB1439" s="4"/>
      <c r="AC1439" s="7"/>
      <c r="AD1439" s="7"/>
      <c r="AE1439" s="7"/>
      <c r="AF1439" s="7"/>
      <c r="AG1439" s="7"/>
      <c r="AH1439" s="7"/>
      <c r="AI1439" s="8"/>
      <c r="AJ1439" s="7"/>
      <c r="AK1439" s="7"/>
      <c r="AL1439" s="7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7"/>
      <c r="BB1439" s="4"/>
      <c r="BC1439" s="4"/>
      <c r="BD1439" s="4"/>
      <c r="BE1439" s="7"/>
      <c r="BF1439" s="7"/>
      <c r="BG1439" s="6"/>
      <c r="BH1439" s="4"/>
      <c r="BI1439" s="4"/>
      <c r="BJ1439" s="4"/>
      <c r="BK1439" s="4"/>
      <c r="BL1439" s="6"/>
      <c r="BM1439" s="6"/>
      <c r="BN1439" s="6"/>
      <c r="BO1439" s="6"/>
      <c r="BP1439" s="6"/>
      <c r="BQ1439" s="6"/>
      <c r="BR1439" s="6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7"/>
      <c r="CD1439" s="4"/>
      <c r="CE1439" s="4"/>
      <c r="CF1439" s="7"/>
      <c r="CG1439" s="4"/>
      <c r="CH1439" s="4"/>
      <c r="CI1439" s="4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</row>
    <row r="1440" spans="1:158" x14ac:dyDescent="0.25">
      <c r="A1440" t="s">
        <v>116</v>
      </c>
      <c r="C1440" s="5">
        <v>40980</v>
      </c>
      <c r="D1440" s="4">
        <v>6</v>
      </c>
      <c r="E1440" s="5" t="s">
        <v>183</v>
      </c>
      <c r="F1440">
        <v>85</v>
      </c>
      <c r="G1440" t="s">
        <v>79</v>
      </c>
      <c r="H1440" s="6">
        <v>8</v>
      </c>
      <c r="I1440">
        <v>750</v>
      </c>
      <c r="J1440" s="4">
        <f>1000000/H1440/I1440</f>
        <v>166.66666666666666</v>
      </c>
      <c r="K1440" s="4"/>
      <c r="L1440" s="7"/>
      <c r="M1440" s="7"/>
      <c r="N1440" s="7"/>
      <c r="O1440" s="7"/>
      <c r="P1440" s="7"/>
      <c r="Q1440" s="7"/>
      <c r="R1440" s="7"/>
      <c r="S1440" s="7"/>
      <c r="T1440" s="7"/>
      <c r="U1440" s="4">
        <v>480.07521643120936</v>
      </c>
      <c r="V1440" s="7"/>
      <c r="W1440" s="7"/>
      <c r="X1440" s="7"/>
      <c r="Y1440" s="7"/>
      <c r="Z1440" s="7"/>
      <c r="AA1440" s="7"/>
      <c r="AB1440" s="4">
        <v>247.32554379847042</v>
      </c>
      <c r="AC1440" s="7">
        <v>4.159689123258417</v>
      </c>
      <c r="AD1440" s="7"/>
      <c r="AE1440" s="7"/>
      <c r="AF1440" s="7"/>
      <c r="AG1440" s="7"/>
      <c r="AH1440" s="7"/>
      <c r="AI1440" s="8">
        <f>AC1440/AB1440</f>
        <v>1.6818679782820485E-2</v>
      </c>
      <c r="AJ1440" s="7"/>
      <c r="AK1440" s="7"/>
      <c r="AL1440" s="7"/>
      <c r="AM1440" s="4">
        <v>7.5058133572689512</v>
      </c>
      <c r="AN1440" s="4"/>
      <c r="AO1440" s="4"/>
      <c r="AP1440" s="4"/>
      <c r="AQ1440" s="4">
        <v>324.71747247976487</v>
      </c>
      <c r="AR1440" s="4"/>
      <c r="AS1440" s="4"/>
      <c r="AT1440" s="4"/>
      <c r="AU1440" s="4"/>
      <c r="AV1440" s="4"/>
      <c r="AW1440" s="4"/>
      <c r="AX1440" s="4">
        <v>0</v>
      </c>
      <c r="AY1440" s="4">
        <v>0</v>
      </c>
      <c r="AZ1440" s="4">
        <v>332.22328583703381</v>
      </c>
      <c r="BA1440" s="7"/>
      <c r="BB1440" s="4"/>
      <c r="BC1440" s="4">
        <f>U1440+AB1440+AZ1440</f>
        <v>1059.6240460667136</v>
      </c>
      <c r="BD1440" s="4"/>
      <c r="BE1440" s="7">
        <f>AZ1440/BC1440</f>
        <v>0.31352939476056124</v>
      </c>
      <c r="BF1440" s="7"/>
      <c r="BG1440" s="6"/>
      <c r="BH1440" s="4"/>
      <c r="BI1440" s="4"/>
      <c r="BJ1440" s="4"/>
      <c r="BK1440" s="4"/>
      <c r="BL1440" s="6"/>
      <c r="BM1440" s="6"/>
      <c r="BN1440" s="6"/>
      <c r="BO1440" s="6"/>
      <c r="BP1440" s="7">
        <f>U1440/BC1440</f>
        <v>0.45306183661387384</v>
      </c>
      <c r="BQ1440" s="7">
        <f>AB1440/BC1440</f>
        <v>0.23340876862556484</v>
      </c>
      <c r="BR1440" s="7">
        <f>AZ1440/BC1440</f>
        <v>0.31352939476056124</v>
      </c>
      <c r="BS1440" s="4">
        <v>162.05887659581816</v>
      </c>
      <c r="BT1440" s="4">
        <v>12.243168311429885</v>
      </c>
      <c r="BU1440" s="4">
        <v>149.81570828438828</v>
      </c>
      <c r="BV1440" s="4">
        <v>0</v>
      </c>
      <c r="BW1440" s="4"/>
      <c r="BX1440" s="4"/>
      <c r="BY1440" s="4"/>
      <c r="BZ1440" s="4"/>
      <c r="CA1440" s="4">
        <v>0</v>
      </c>
      <c r="CB1440" s="4"/>
      <c r="CC1440" s="7"/>
      <c r="CD1440" s="4"/>
      <c r="CE1440" s="4"/>
      <c r="CF1440" s="7"/>
      <c r="CG1440" s="4"/>
      <c r="CH1440" s="4"/>
      <c r="CI1440" s="4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</row>
    <row r="1441" spans="1:158" x14ac:dyDescent="0.25">
      <c r="A1441" t="s">
        <v>116</v>
      </c>
      <c r="C1441" s="5">
        <v>40982</v>
      </c>
      <c r="D1441" s="4"/>
      <c r="E1441" s="5"/>
      <c r="F1441">
        <v>87</v>
      </c>
      <c r="G1441" t="s">
        <v>79</v>
      </c>
      <c r="H1441" s="6">
        <v>8</v>
      </c>
      <c r="I1441">
        <v>750</v>
      </c>
      <c r="J1441" s="4">
        <f>1000000/H1441/I1441</f>
        <v>166.66666666666666</v>
      </c>
      <c r="K1441" s="4"/>
      <c r="L1441" s="7"/>
      <c r="M1441" s="6">
        <v>24</v>
      </c>
      <c r="N1441" s="6"/>
      <c r="O1441" s="6"/>
      <c r="P1441" s="7"/>
      <c r="Q1441" s="7"/>
      <c r="R1441" s="7"/>
      <c r="S1441" s="7"/>
      <c r="T1441" s="7"/>
      <c r="U1441" s="4"/>
      <c r="V1441" s="7"/>
      <c r="W1441" s="7"/>
      <c r="X1441" s="7"/>
      <c r="Y1441" s="7"/>
      <c r="Z1441" s="7"/>
      <c r="AA1441" s="7"/>
      <c r="AB1441" s="4"/>
      <c r="AC1441" s="7"/>
      <c r="AD1441" s="7"/>
      <c r="AE1441" s="7"/>
      <c r="AF1441" s="7"/>
      <c r="AG1441" s="7"/>
      <c r="AH1441" s="7"/>
      <c r="AI1441" s="8"/>
      <c r="AJ1441" s="7"/>
      <c r="AK1441" s="7"/>
      <c r="AL1441" s="7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7"/>
      <c r="BB1441" s="4"/>
      <c r="BC1441" s="4"/>
      <c r="BD1441" s="4"/>
      <c r="BE1441" s="7"/>
      <c r="BF1441" s="7"/>
      <c r="BG1441" s="6"/>
      <c r="BH1441" s="4"/>
      <c r="BI1441" s="4"/>
      <c r="BJ1441" s="4"/>
      <c r="BK1441" s="4"/>
      <c r="BL1441" s="6"/>
      <c r="BM1441" s="6"/>
      <c r="BN1441" s="6"/>
      <c r="BO1441" s="6"/>
      <c r="BP1441" s="6"/>
      <c r="BQ1441" s="6"/>
      <c r="BR1441" s="6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7"/>
      <c r="CD1441" s="4"/>
      <c r="CE1441" s="4"/>
      <c r="CF1441" s="7"/>
      <c r="CG1441" s="4"/>
      <c r="CH1441" s="4"/>
      <c r="CI1441" s="4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</row>
    <row r="1442" spans="1:158" x14ac:dyDescent="0.25">
      <c r="A1442" t="s">
        <v>116</v>
      </c>
      <c r="C1442" s="5">
        <v>40997</v>
      </c>
      <c r="D1442" s="4">
        <v>7</v>
      </c>
      <c r="E1442" t="s">
        <v>166</v>
      </c>
      <c r="F1442">
        <v>102</v>
      </c>
      <c r="G1442" t="s">
        <v>79</v>
      </c>
      <c r="H1442" s="6">
        <v>8</v>
      </c>
      <c r="I1442">
        <v>750</v>
      </c>
      <c r="J1442" s="4">
        <f>1000000/H1442/I1442</f>
        <v>166.66666666666666</v>
      </c>
      <c r="K1442" s="4"/>
      <c r="L1442" s="7"/>
      <c r="M1442" s="7"/>
      <c r="N1442" s="7"/>
      <c r="O1442" s="7"/>
      <c r="P1442" s="7"/>
      <c r="Q1442" s="7"/>
      <c r="R1442" s="7"/>
      <c r="S1442" s="7"/>
      <c r="T1442" s="7"/>
      <c r="U1442" s="4">
        <v>821.3295967675906</v>
      </c>
      <c r="V1442" s="7"/>
      <c r="W1442" s="7"/>
      <c r="X1442" s="7"/>
      <c r="Y1442" s="7"/>
      <c r="Z1442" s="7"/>
      <c r="AA1442" s="7"/>
      <c r="AB1442" s="4">
        <v>294.49042761472077</v>
      </c>
      <c r="AC1442" s="7">
        <v>3.9011052205692156</v>
      </c>
      <c r="AD1442" s="7"/>
      <c r="AE1442" s="7"/>
      <c r="AF1442" s="7"/>
      <c r="AG1442" s="7"/>
      <c r="AH1442" s="7"/>
      <c r="AI1442" s="8">
        <f>AC1442/AB1442</f>
        <v>1.3246967829029054E-2</v>
      </c>
      <c r="AJ1442" s="7"/>
      <c r="AK1442" s="7"/>
      <c r="AL1442" s="7"/>
      <c r="AM1442" s="4">
        <v>0</v>
      </c>
      <c r="AN1442" s="4"/>
      <c r="AO1442" s="4"/>
      <c r="AP1442" s="4"/>
      <c r="AQ1442" s="4">
        <v>477.25536863195447</v>
      </c>
      <c r="AR1442" s="4"/>
      <c r="AS1442" s="4"/>
      <c r="AT1442" s="4"/>
      <c r="AU1442" s="4"/>
      <c r="AV1442" s="4"/>
      <c r="AW1442" s="4"/>
      <c r="AX1442" s="4">
        <v>21.783406961486307</v>
      </c>
      <c r="AY1442" s="4">
        <v>40.923893092683684</v>
      </c>
      <c r="AZ1442" s="4">
        <v>539.96266868612452</v>
      </c>
      <c r="BA1442" s="7"/>
      <c r="BB1442" s="4"/>
      <c r="BC1442" s="4">
        <f>U1442+AB1442+AZ1442</f>
        <v>1655.7826930684359</v>
      </c>
      <c r="BD1442" s="4"/>
      <c r="BE1442" s="7">
        <f>AZ1442/BC1442</f>
        <v>0.3261072065474277</v>
      </c>
      <c r="BF1442" s="7"/>
      <c r="BG1442" s="6"/>
      <c r="BH1442" s="4"/>
      <c r="BI1442" s="4"/>
      <c r="BJ1442" s="4"/>
      <c r="BK1442" s="4"/>
      <c r="BL1442" s="6"/>
      <c r="BM1442" s="6"/>
      <c r="BN1442" s="6"/>
      <c r="BO1442" s="6"/>
      <c r="BP1442" s="7">
        <f>U1442/BC1442</f>
        <v>0.49603707068922953</v>
      </c>
      <c r="BQ1442" s="7">
        <f>AB1442/BC1442</f>
        <v>0.17785572276334274</v>
      </c>
      <c r="BR1442" s="7">
        <f>AZ1442/BC1442</f>
        <v>0.3261072065474277</v>
      </c>
      <c r="BS1442" s="4">
        <v>135.36447773731305</v>
      </c>
      <c r="BT1442" s="4">
        <v>0</v>
      </c>
      <c r="BU1442" s="4">
        <v>121.96285938609603</v>
      </c>
      <c r="BV1442" s="4">
        <v>7.8328555181746893</v>
      </c>
      <c r="BW1442" s="4"/>
      <c r="BX1442" s="4"/>
      <c r="BY1442" s="4"/>
      <c r="BZ1442" s="4"/>
      <c r="CA1442" s="4">
        <v>5.568762833042336</v>
      </c>
      <c r="CB1442" s="4"/>
      <c r="CC1442" s="7"/>
      <c r="CD1442" s="4"/>
      <c r="CE1442" s="4"/>
      <c r="CF1442" s="7"/>
      <c r="CG1442" s="4"/>
      <c r="CH1442" s="4"/>
      <c r="CI1442" s="4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</row>
    <row r="1443" spans="1:158" x14ac:dyDescent="0.25">
      <c r="A1443" t="s">
        <v>116</v>
      </c>
      <c r="C1443" s="5">
        <v>41001</v>
      </c>
      <c r="D1443" s="4"/>
      <c r="E1443" s="5"/>
      <c r="F1443">
        <v>106</v>
      </c>
      <c r="G1443" t="s">
        <v>79</v>
      </c>
      <c r="H1443" s="6">
        <v>8</v>
      </c>
      <c r="I1443">
        <v>750</v>
      </c>
      <c r="J1443" s="4">
        <f>1000000/H1443/I1443</f>
        <v>166.66666666666666</v>
      </c>
      <c r="K1443" s="4"/>
      <c r="L1443" s="7"/>
      <c r="M1443" s="6">
        <v>25.7</v>
      </c>
      <c r="N1443" s="6"/>
      <c r="O1443" s="6"/>
      <c r="P1443" s="7"/>
      <c r="Q1443" s="7"/>
      <c r="R1443" s="7"/>
      <c r="S1443" s="7"/>
      <c r="T1443" s="7"/>
      <c r="U1443" s="4"/>
      <c r="V1443" s="7"/>
      <c r="W1443" s="7"/>
      <c r="X1443" s="7"/>
      <c r="Y1443" s="7"/>
      <c r="Z1443" s="7"/>
      <c r="AA1443" s="7"/>
      <c r="AB1443" s="4"/>
      <c r="AC1443" s="7"/>
      <c r="AD1443" s="7"/>
      <c r="AE1443" s="7"/>
      <c r="AF1443" s="7"/>
      <c r="AG1443" s="7"/>
      <c r="AH1443" s="7"/>
      <c r="AI1443" s="8"/>
      <c r="AJ1443" s="7"/>
      <c r="AK1443" s="7"/>
      <c r="AL1443" s="7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7"/>
      <c r="BB1443" s="4"/>
      <c r="BC1443" s="4"/>
      <c r="BD1443" s="4"/>
      <c r="BE1443" s="7"/>
      <c r="BF1443" s="7"/>
      <c r="BG1443" s="6"/>
      <c r="BH1443" s="4"/>
      <c r="BI1443" s="4"/>
      <c r="BJ1443" s="4"/>
      <c r="BK1443" s="4"/>
      <c r="BL1443" s="6"/>
      <c r="BM1443" s="6"/>
      <c r="BN1443" s="6"/>
      <c r="BO1443" s="6"/>
      <c r="BP1443" s="6"/>
      <c r="BQ1443" s="6"/>
      <c r="BR1443" s="6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7"/>
      <c r="CD1443" s="4"/>
      <c r="CE1443" s="4"/>
      <c r="CF1443" s="7"/>
      <c r="CG1443" s="4"/>
      <c r="CH1443" s="4"/>
      <c r="CI1443" s="4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</row>
    <row r="1444" spans="1:158" x14ac:dyDescent="0.25">
      <c r="A1444" t="s">
        <v>116</v>
      </c>
      <c r="C1444" s="5">
        <v>41009</v>
      </c>
      <c r="D1444" s="4"/>
      <c r="E1444" s="5"/>
      <c r="F1444">
        <v>114</v>
      </c>
      <c r="G1444" t="s">
        <v>79</v>
      </c>
      <c r="H1444" s="6">
        <v>8</v>
      </c>
      <c r="I1444">
        <v>750</v>
      </c>
      <c r="J1444" s="4">
        <f>1000000/H1444/I1444</f>
        <v>166.66666666666666</v>
      </c>
      <c r="K1444" s="4"/>
      <c r="L1444" s="7"/>
      <c r="M1444" s="7"/>
      <c r="N1444" s="7"/>
      <c r="O1444" s="7"/>
      <c r="P1444" s="7"/>
      <c r="Q1444" s="7"/>
      <c r="R1444" s="7"/>
      <c r="S1444" s="7"/>
      <c r="T1444" s="7"/>
      <c r="U1444" s="4"/>
      <c r="V1444" s="7"/>
      <c r="W1444" s="7"/>
      <c r="X1444" s="7"/>
      <c r="Y1444" s="7"/>
      <c r="Z1444" s="7"/>
      <c r="AA1444" s="7"/>
      <c r="AB1444" s="4"/>
      <c r="AC1444" s="7"/>
      <c r="AD1444" s="7"/>
      <c r="AE1444" s="7"/>
      <c r="AF1444" s="7"/>
      <c r="AG1444" s="7"/>
      <c r="AH1444" s="7"/>
      <c r="AI1444" s="8"/>
      <c r="AJ1444" s="7"/>
      <c r="AK1444" s="7"/>
      <c r="AL1444" s="7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7"/>
      <c r="BB1444" s="4"/>
      <c r="BC1444" s="4"/>
      <c r="BD1444" s="4"/>
      <c r="BE1444" s="7"/>
      <c r="BF1444" s="7"/>
      <c r="BG1444" s="6"/>
      <c r="BH1444" s="4"/>
      <c r="BI1444" s="4"/>
      <c r="BJ1444" s="4"/>
      <c r="BK1444" s="4"/>
      <c r="BL1444" s="6"/>
      <c r="BM1444" s="6"/>
      <c r="BN1444" s="6"/>
      <c r="BO1444" s="6"/>
      <c r="BP1444" s="6"/>
      <c r="BQ1444" s="6"/>
      <c r="BR1444" s="6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>
        <v>19.230769230769234</v>
      </c>
      <c r="CC1444" s="7">
        <v>4.2640000000000002</v>
      </c>
      <c r="CD1444" s="4"/>
      <c r="CE1444" s="4"/>
      <c r="CF1444" s="7"/>
      <c r="CG1444" s="4"/>
      <c r="CH1444" s="4"/>
      <c r="CI1444" s="4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</row>
    <row r="1445" spans="1:158" x14ac:dyDescent="0.25">
      <c r="A1445" t="s">
        <v>116</v>
      </c>
      <c r="C1445" s="5">
        <v>41018</v>
      </c>
      <c r="D1445" s="4"/>
      <c r="E1445" s="5"/>
      <c r="F1445">
        <v>123</v>
      </c>
      <c r="G1445" t="s">
        <v>79</v>
      </c>
      <c r="H1445" s="6">
        <v>8</v>
      </c>
      <c r="I1445">
        <v>750</v>
      </c>
      <c r="J1445" s="4">
        <f>1000000/H1445/I1445</f>
        <v>166.66666666666666</v>
      </c>
      <c r="K1445" s="4"/>
      <c r="L1445" s="7"/>
      <c r="M1445" s="7"/>
      <c r="N1445" s="7"/>
      <c r="O1445" s="7"/>
      <c r="P1445" s="7"/>
      <c r="Q1445" s="7"/>
      <c r="R1445" s="7"/>
      <c r="S1445" s="7"/>
      <c r="T1445" s="7"/>
      <c r="U1445" s="4"/>
      <c r="V1445" s="7"/>
      <c r="W1445" s="7"/>
      <c r="X1445" s="7"/>
      <c r="Y1445" s="7"/>
      <c r="Z1445" s="7"/>
      <c r="AA1445" s="7"/>
      <c r="AB1445" s="4"/>
      <c r="AC1445" s="7"/>
      <c r="AD1445" s="7"/>
      <c r="AE1445" s="7"/>
      <c r="AF1445" s="7"/>
      <c r="AG1445" s="7"/>
      <c r="AH1445" s="7"/>
      <c r="AI1445" s="8"/>
      <c r="AJ1445" s="7"/>
      <c r="AK1445" s="7"/>
      <c r="AL1445" s="7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7"/>
      <c r="BB1445" s="4"/>
      <c r="BC1445" s="4"/>
      <c r="BD1445" s="4"/>
      <c r="BE1445" s="7"/>
      <c r="BF1445" s="7"/>
      <c r="BG1445" s="6"/>
      <c r="BH1445" s="4"/>
      <c r="BI1445" s="4"/>
      <c r="BJ1445" s="4"/>
      <c r="BK1445" s="4"/>
      <c r="BL1445" s="6"/>
      <c r="BM1445" s="6"/>
      <c r="BN1445" s="6"/>
      <c r="BO1445" s="6"/>
      <c r="BP1445" s="6"/>
      <c r="BQ1445" s="6"/>
      <c r="BR1445" s="6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>
        <v>49.230769230769234</v>
      </c>
      <c r="CC1445" s="7">
        <v>4.0999999999999996</v>
      </c>
      <c r="CD1445" s="4"/>
      <c r="CE1445" s="4"/>
      <c r="CF1445" s="7"/>
      <c r="CG1445" s="4"/>
      <c r="CH1445" s="4"/>
      <c r="CI1445" s="4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</row>
    <row r="1446" spans="1:158" x14ac:dyDescent="0.25">
      <c r="A1446" t="s">
        <v>116</v>
      </c>
      <c r="C1446" s="5">
        <v>41025</v>
      </c>
      <c r="D1446" s="4"/>
      <c r="E1446" s="5"/>
      <c r="F1446">
        <v>130</v>
      </c>
      <c r="G1446" t="s">
        <v>79</v>
      </c>
      <c r="H1446" s="6">
        <v>8</v>
      </c>
      <c r="I1446">
        <v>750</v>
      </c>
      <c r="J1446" s="4">
        <f>1000000/H1446/I1446</f>
        <v>166.66666666666666</v>
      </c>
      <c r="K1446" s="4"/>
      <c r="L1446" s="7"/>
      <c r="M1446" s="7"/>
      <c r="N1446" s="7"/>
      <c r="O1446" s="7"/>
      <c r="P1446" s="7"/>
      <c r="Q1446" s="7"/>
      <c r="R1446" s="7"/>
      <c r="S1446" s="7"/>
      <c r="T1446" s="7"/>
      <c r="U1446" s="4"/>
      <c r="V1446" s="7"/>
      <c r="W1446" s="7"/>
      <c r="X1446" s="7"/>
      <c r="Y1446" s="7"/>
      <c r="Z1446" s="7"/>
      <c r="AA1446" s="7"/>
      <c r="AB1446" s="4"/>
      <c r="AC1446" s="7"/>
      <c r="AD1446" s="7"/>
      <c r="AE1446" s="7"/>
      <c r="AF1446" s="7"/>
      <c r="AG1446" s="7"/>
      <c r="AH1446" s="7"/>
      <c r="AI1446" s="8"/>
      <c r="AJ1446" s="7"/>
      <c r="AK1446" s="7"/>
      <c r="AL1446" s="7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7"/>
      <c r="BB1446" s="4"/>
      <c r="BC1446" s="4"/>
      <c r="BD1446" s="4"/>
      <c r="BE1446" s="7"/>
      <c r="BF1446" s="7"/>
      <c r="BG1446" s="6"/>
      <c r="BH1446" s="4"/>
      <c r="BI1446" s="4"/>
      <c r="BJ1446" s="4"/>
      <c r="BK1446" s="4"/>
      <c r="BL1446" s="6"/>
      <c r="BM1446" s="6"/>
      <c r="BN1446" s="6"/>
      <c r="BO1446" s="6"/>
      <c r="BP1446" s="6"/>
      <c r="BQ1446" s="6"/>
      <c r="BR1446" s="6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>
        <v>58.15384615384616</v>
      </c>
      <c r="CC1446" s="7">
        <v>3.7413793103448274</v>
      </c>
      <c r="CD1446" s="4"/>
      <c r="CE1446" s="4"/>
      <c r="CF1446" s="7"/>
      <c r="CG1446" s="4"/>
      <c r="CH1446" s="4"/>
      <c r="CI1446" s="4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</row>
    <row r="1447" spans="1:158" x14ac:dyDescent="0.25">
      <c r="A1447" t="s">
        <v>116</v>
      </c>
      <c r="C1447" s="5">
        <v>41030</v>
      </c>
      <c r="D1447" s="4">
        <v>8</v>
      </c>
      <c r="E1447" s="5" t="s">
        <v>165</v>
      </c>
      <c r="F1447">
        <v>135</v>
      </c>
      <c r="G1447" t="s">
        <v>79</v>
      </c>
      <c r="H1447" s="6">
        <v>8</v>
      </c>
      <c r="I1447">
        <v>750</v>
      </c>
      <c r="J1447" s="4">
        <f>1000000/H1447/I1447</f>
        <v>166.66666666666666</v>
      </c>
      <c r="K1447" s="4"/>
      <c r="L1447" s="7"/>
      <c r="M1447" s="7"/>
      <c r="N1447" s="7"/>
      <c r="O1447" s="7"/>
      <c r="P1447" s="7"/>
      <c r="Q1447" s="7"/>
      <c r="R1447" s="7"/>
      <c r="S1447" s="7"/>
      <c r="T1447" s="7"/>
      <c r="U1447" s="4"/>
      <c r="V1447" s="7"/>
      <c r="W1447" s="7"/>
      <c r="X1447" s="7"/>
      <c r="Y1447" s="7"/>
      <c r="Z1447" s="7"/>
      <c r="AA1447" s="7"/>
      <c r="AB1447" s="4"/>
      <c r="AC1447" s="7"/>
      <c r="AD1447" s="7"/>
      <c r="AE1447" s="7"/>
      <c r="AF1447" s="7"/>
      <c r="AG1447" s="7"/>
      <c r="AH1447" s="7"/>
      <c r="AI1447" s="8"/>
      <c r="AJ1447" s="7"/>
      <c r="AK1447" s="7"/>
      <c r="AL1447" s="7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7"/>
      <c r="BB1447" s="4"/>
      <c r="BC1447" s="4"/>
      <c r="BD1447" s="4"/>
      <c r="BE1447" s="7"/>
      <c r="BF1447" s="7"/>
      <c r="BG1447" s="6"/>
      <c r="BH1447" s="4"/>
      <c r="BI1447" s="4"/>
      <c r="BJ1447" s="4"/>
      <c r="BK1447" s="4"/>
      <c r="BL1447" s="6"/>
      <c r="BM1447" s="6"/>
      <c r="BN1447" s="6"/>
      <c r="BO1447" s="6"/>
      <c r="BP1447" s="6"/>
      <c r="BQ1447" s="6"/>
      <c r="BR1447" s="6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7"/>
      <c r="CD1447" s="4"/>
      <c r="CE1447" s="4"/>
      <c r="CF1447" s="7"/>
      <c r="CG1447" s="4"/>
      <c r="CH1447" s="4"/>
      <c r="CI1447" s="4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</row>
    <row r="1448" spans="1:158" x14ac:dyDescent="0.25">
      <c r="A1448" t="s">
        <v>116</v>
      </c>
      <c r="C1448" s="5">
        <v>41032</v>
      </c>
      <c r="D1448" s="4"/>
      <c r="E1448" s="5"/>
      <c r="F1448">
        <v>137</v>
      </c>
      <c r="G1448" t="s">
        <v>79</v>
      </c>
      <c r="H1448" s="6">
        <v>8</v>
      </c>
      <c r="I1448">
        <v>750</v>
      </c>
      <c r="J1448" s="4">
        <f>1000000/H1448/I1448</f>
        <v>166.66666666666666</v>
      </c>
      <c r="K1448" s="4"/>
      <c r="L1448" s="7"/>
      <c r="M1448" s="7"/>
      <c r="N1448" s="7"/>
      <c r="O1448" s="7"/>
      <c r="P1448" s="7"/>
      <c r="Q1448" s="7"/>
      <c r="R1448" s="7"/>
      <c r="S1448" s="7"/>
      <c r="T1448" s="7"/>
      <c r="U1448" s="4"/>
      <c r="V1448" s="7"/>
      <c r="W1448" s="7"/>
      <c r="X1448" s="7"/>
      <c r="Y1448" s="7"/>
      <c r="Z1448" s="7"/>
      <c r="AA1448" s="7"/>
      <c r="AB1448" s="4"/>
      <c r="AC1448" s="7"/>
      <c r="AD1448" s="7"/>
      <c r="AE1448" s="7"/>
      <c r="AF1448" s="7"/>
      <c r="AG1448" s="7"/>
      <c r="AH1448" s="7"/>
      <c r="AI1448" s="8"/>
      <c r="AJ1448" s="7"/>
      <c r="AK1448" s="7"/>
      <c r="AL1448" s="7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7"/>
      <c r="BB1448" s="4"/>
      <c r="BC1448" s="4"/>
      <c r="BD1448" s="4"/>
      <c r="BE1448" s="7"/>
      <c r="BF1448" s="7"/>
      <c r="BG1448" s="6"/>
      <c r="BH1448" s="4"/>
      <c r="BI1448" s="4"/>
      <c r="BJ1448" s="4"/>
      <c r="BK1448" s="4"/>
      <c r="BL1448" s="6"/>
      <c r="BM1448" s="6"/>
      <c r="BN1448" s="6"/>
      <c r="BO1448" s="6"/>
      <c r="BP1448" s="6"/>
      <c r="BQ1448" s="6"/>
      <c r="BR1448" s="6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>
        <v>66.615384615384627</v>
      </c>
      <c r="CC1448" s="7">
        <v>4.4636363636363638</v>
      </c>
      <c r="CD1448" s="4"/>
      <c r="CE1448" s="4"/>
      <c r="CF1448" s="7"/>
      <c r="CG1448" s="4"/>
      <c r="CH1448" s="4"/>
      <c r="CI1448" s="4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</row>
    <row r="1449" spans="1:158" x14ac:dyDescent="0.25">
      <c r="A1449" t="s">
        <v>116</v>
      </c>
      <c r="C1449" s="5">
        <v>41038</v>
      </c>
      <c r="D1449" s="4"/>
      <c r="E1449" s="5"/>
      <c r="F1449">
        <v>143</v>
      </c>
      <c r="G1449" t="s">
        <v>79</v>
      </c>
      <c r="H1449" s="6">
        <v>8</v>
      </c>
      <c r="I1449">
        <v>750</v>
      </c>
      <c r="J1449" s="4">
        <f>1000000/H1449/I1449</f>
        <v>166.66666666666666</v>
      </c>
      <c r="K1449" s="4"/>
      <c r="L1449" s="7"/>
      <c r="M1449" s="7"/>
      <c r="N1449" s="7"/>
      <c r="O1449" s="7"/>
      <c r="P1449" s="7"/>
      <c r="Q1449" s="7"/>
      <c r="R1449" s="7"/>
      <c r="S1449" s="7"/>
      <c r="T1449" s="7"/>
      <c r="U1449" s="4">
        <v>873.19815046743349</v>
      </c>
      <c r="V1449" s="7"/>
      <c r="W1449" s="7"/>
      <c r="X1449" s="7"/>
      <c r="Y1449" s="7"/>
      <c r="Z1449" s="7"/>
      <c r="AA1449" s="7"/>
      <c r="AB1449" s="4">
        <v>201.76502240444839</v>
      </c>
      <c r="AC1449" s="7">
        <v>2.8165281958826176</v>
      </c>
      <c r="AD1449" s="7"/>
      <c r="AE1449" s="7"/>
      <c r="AF1449" s="7"/>
      <c r="AG1449" s="7"/>
      <c r="AH1449" s="7"/>
      <c r="AI1449" s="8">
        <f>AC1449/AB1449</f>
        <v>1.3959447293281298E-2</v>
      </c>
      <c r="AJ1449" s="7"/>
      <c r="AK1449" s="7"/>
      <c r="AL1449" s="7"/>
      <c r="AM1449" s="4">
        <v>0</v>
      </c>
      <c r="AN1449" s="4"/>
      <c r="AO1449" s="4"/>
      <c r="AP1449" s="4"/>
      <c r="AQ1449" s="4">
        <v>190.32918007569529</v>
      </c>
      <c r="AR1449" s="4"/>
      <c r="AS1449" s="4"/>
      <c r="AT1449" s="4"/>
      <c r="AU1449" s="4"/>
      <c r="AV1449" s="4"/>
      <c r="AW1449" s="4"/>
      <c r="AX1449" s="4">
        <v>36.170429085090163</v>
      </c>
      <c r="AY1449" s="4">
        <v>557.58261681964143</v>
      </c>
      <c r="AZ1449" s="4">
        <v>784.08222598042687</v>
      </c>
      <c r="BA1449" s="7"/>
      <c r="BB1449" s="4"/>
      <c r="BC1449" s="4">
        <f>U1449+AB1449+AZ1449</f>
        <v>1859.0453988523086</v>
      </c>
      <c r="BD1449" s="4"/>
      <c r="BE1449" s="7">
        <f>AZ1449/BC1449</f>
        <v>0.42176604533944362</v>
      </c>
      <c r="BF1449" s="7"/>
      <c r="BG1449" s="6"/>
      <c r="BH1449" s="4"/>
      <c r="BI1449" s="4"/>
      <c r="BJ1449" s="4"/>
      <c r="BK1449" s="4"/>
      <c r="BL1449" s="6"/>
      <c r="BM1449" s="6"/>
      <c r="BN1449" s="6"/>
      <c r="BO1449" s="6"/>
      <c r="BP1449" s="7">
        <f>U1449/BC1449</f>
        <v>0.46970243491982872</v>
      </c>
      <c r="BQ1449" s="7">
        <f>AB1449/BC1449</f>
        <v>0.10853151974072774</v>
      </c>
      <c r="BR1449" s="7">
        <f>AZ1449/BC1449</f>
        <v>0.42176604533944362</v>
      </c>
      <c r="BS1449" s="4">
        <v>159.87189497970812</v>
      </c>
      <c r="BT1449" s="4">
        <v>0</v>
      </c>
      <c r="BU1449" s="4">
        <v>35.432899724571648</v>
      </c>
      <c r="BV1449" s="4">
        <v>110.58849722714274</v>
      </c>
      <c r="BW1449" s="4"/>
      <c r="BX1449" s="4"/>
      <c r="BY1449" s="4"/>
      <c r="BZ1449" s="4"/>
      <c r="CA1449" s="4">
        <v>13.850498027993723</v>
      </c>
      <c r="CB1449" s="4"/>
      <c r="CC1449" s="7"/>
      <c r="CD1449" s="4"/>
      <c r="CE1449" s="4"/>
      <c r="CF1449" s="7"/>
      <c r="CG1449" s="4"/>
      <c r="CH1449" s="4"/>
      <c r="CI1449" s="4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</row>
    <row r="1450" spans="1:158" x14ac:dyDescent="0.25">
      <c r="A1450" t="s">
        <v>116</v>
      </c>
      <c r="C1450" s="5">
        <v>41039</v>
      </c>
      <c r="D1450" s="4"/>
      <c r="E1450" s="5"/>
      <c r="F1450">
        <v>144</v>
      </c>
      <c r="G1450" t="s">
        <v>79</v>
      </c>
      <c r="H1450" s="6">
        <v>8</v>
      </c>
      <c r="I1450">
        <v>750</v>
      </c>
      <c r="J1450" s="4">
        <f>1000000/H1450/I1450</f>
        <v>166.66666666666666</v>
      </c>
      <c r="K1450" s="4"/>
      <c r="L1450" s="7"/>
      <c r="M1450" s="7"/>
      <c r="N1450" s="7"/>
      <c r="O1450" s="7"/>
      <c r="P1450" s="7"/>
      <c r="Q1450" s="7"/>
      <c r="R1450" s="7"/>
      <c r="S1450" s="7"/>
      <c r="T1450" s="7"/>
      <c r="U1450" s="4"/>
      <c r="V1450" s="7"/>
      <c r="W1450" s="7"/>
      <c r="X1450" s="7"/>
      <c r="Y1450" s="7"/>
      <c r="Z1450" s="7"/>
      <c r="AA1450" s="7"/>
      <c r="AB1450" s="4"/>
      <c r="AC1450" s="7"/>
      <c r="AD1450" s="7"/>
      <c r="AE1450" s="7"/>
      <c r="AF1450" s="7"/>
      <c r="AG1450" s="7"/>
      <c r="AH1450" s="7"/>
      <c r="AI1450" s="8"/>
      <c r="AJ1450" s="7"/>
      <c r="AK1450" s="7"/>
      <c r="AL1450" s="7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7"/>
      <c r="BB1450" s="4"/>
      <c r="BC1450" s="4"/>
      <c r="BD1450" s="4"/>
      <c r="BE1450" s="7"/>
      <c r="BF1450" s="7"/>
      <c r="BG1450" s="6"/>
      <c r="BH1450" s="4"/>
      <c r="BI1450" s="4"/>
      <c r="BJ1450" s="4"/>
      <c r="BK1450" s="4"/>
      <c r="BL1450" s="6"/>
      <c r="BM1450" s="6"/>
      <c r="BN1450" s="6"/>
      <c r="BO1450" s="6"/>
      <c r="BP1450" s="6"/>
      <c r="BQ1450" s="6"/>
      <c r="BR1450" s="6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>
        <v>76.923076923076934</v>
      </c>
      <c r="CC1450" s="7">
        <v>4.7014925373134329</v>
      </c>
      <c r="CD1450" s="4"/>
      <c r="CE1450" s="4"/>
      <c r="CF1450" s="7"/>
      <c r="CG1450" s="4"/>
      <c r="CH1450" s="4"/>
      <c r="CI1450" s="4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</row>
    <row r="1451" spans="1:158" x14ac:dyDescent="0.25">
      <c r="A1451" t="s">
        <v>116</v>
      </c>
      <c r="C1451" s="5">
        <v>41043</v>
      </c>
      <c r="D1451" s="4"/>
      <c r="E1451" s="5"/>
      <c r="F1451">
        <v>148</v>
      </c>
      <c r="G1451" t="s">
        <v>79</v>
      </c>
      <c r="H1451" s="6">
        <v>8</v>
      </c>
      <c r="I1451">
        <v>750</v>
      </c>
      <c r="J1451" s="4">
        <f>1000000/H1451/I1451</f>
        <v>166.66666666666666</v>
      </c>
      <c r="K1451" s="4"/>
      <c r="L1451" s="7"/>
      <c r="M1451" s="7"/>
      <c r="N1451" s="7"/>
      <c r="O1451" s="7"/>
      <c r="P1451" s="7"/>
      <c r="Q1451" s="7"/>
      <c r="R1451" s="7"/>
      <c r="S1451" s="7"/>
      <c r="T1451" s="7"/>
      <c r="U1451" s="4"/>
      <c r="V1451" s="7"/>
      <c r="W1451" s="7"/>
      <c r="X1451" s="7"/>
      <c r="Y1451" s="7"/>
      <c r="Z1451" s="7"/>
      <c r="AA1451" s="7"/>
      <c r="AB1451" s="4"/>
      <c r="AC1451" s="7"/>
      <c r="AD1451" s="7"/>
      <c r="AE1451" s="7"/>
      <c r="AF1451" s="7"/>
      <c r="AG1451" s="7"/>
      <c r="AH1451" s="7"/>
      <c r="AI1451" s="8"/>
      <c r="AJ1451" s="7"/>
      <c r="AK1451" s="7"/>
      <c r="AL1451" s="7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7"/>
      <c r="BB1451" s="4"/>
      <c r="BC1451" s="4"/>
      <c r="BD1451" s="4"/>
      <c r="BE1451" s="7"/>
      <c r="BF1451" s="7"/>
      <c r="BG1451" s="6"/>
      <c r="BH1451" s="4"/>
      <c r="BI1451" s="4"/>
      <c r="BJ1451" s="4"/>
      <c r="BK1451" s="4"/>
      <c r="BL1451" s="6"/>
      <c r="BM1451" s="6"/>
      <c r="BN1451" s="6"/>
      <c r="BO1451" s="6"/>
      <c r="BP1451" s="6"/>
      <c r="BQ1451" s="6"/>
      <c r="BR1451" s="6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>
        <v>85.230769230769241</v>
      </c>
      <c r="CC1451" s="7">
        <v>4.416666666666667</v>
      </c>
      <c r="CD1451" s="4"/>
      <c r="CE1451" s="4"/>
      <c r="CF1451" s="7"/>
      <c r="CG1451" s="4"/>
      <c r="CH1451" s="4"/>
      <c r="CI1451" s="4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</row>
    <row r="1452" spans="1:158" x14ac:dyDescent="0.25">
      <c r="A1452" t="s">
        <v>116</v>
      </c>
      <c r="C1452" s="5">
        <v>41050</v>
      </c>
      <c r="D1452" s="4"/>
      <c r="E1452" s="5"/>
      <c r="F1452">
        <v>155</v>
      </c>
      <c r="G1452" t="s">
        <v>79</v>
      </c>
      <c r="H1452" s="6">
        <v>8</v>
      </c>
      <c r="I1452">
        <v>750</v>
      </c>
      <c r="J1452" s="4">
        <f>1000000/H1452/I1452</f>
        <v>166.66666666666666</v>
      </c>
      <c r="K1452" s="4"/>
      <c r="L1452" s="7"/>
      <c r="M1452" s="7"/>
      <c r="N1452" s="7"/>
      <c r="O1452" s="7"/>
      <c r="P1452" s="7"/>
      <c r="Q1452" s="7"/>
      <c r="R1452" s="7"/>
      <c r="S1452" s="7"/>
      <c r="T1452" s="7"/>
      <c r="U1452" s="4"/>
      <c r="V1452" s="7"/>
      <c r="W1452" s="7"/>
      <c r="X1452" s="7"/>
      <c r="Y1452" s="7"/>
      <c r="Z1452" s="7"/>
      <c r="AA1452" s="7"/>
      <c r="AB1452" s="4"/>
      <c r="AC1452" s="7"/>
      <c r="AD1452" s="7"/>
      <c r="AE1452" s="7"/>
      <c r="AF1452" s="7"/>
      <c r="AG1452" s="7"/>
      <c r="AH1452" s="7"/>
      <c r="AI1452" s="8"/>
      <c r="AJ1452" s="7"/>
      <c r="AK1452" s="7"/>
      <c r="AL1452" s="7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7"/>
      <c r="BB1452" s="4"/>
      <c r="BC1452" s="4"/>
      <c r="BD1452" s="4"/>
      <c r="BE1452" s="7"/>
      <c r="BF1452" s="7"/>
      <c r="BG1452" s="6"/>
      <c r="BH1452" s="4"/>
      <c r="BI1452" s="4"/>
      <c r="BJ1452" s="4"/>
      <c r="BK1452" s="4"/>
      <c r="BL1452" s="6"/>
      <c r="BM1452" s="6"/>
      <c r="BN1452" s="6"/>
      <c r="BO1452" s="6"/>
      <c r="BP1452" s="6"/>
      <c r="BQ1452" s="6"/>
      <c r="BR1452" s="6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>
        <v>94.615384615384627</v>
      </c>
      <c r="CC1452" s="7">
        <v>5.7295081967213113</v>
      </c>
      <c r="CD1452" s="4"/>
      <c r="CE1452" s="4"/>
      <c r="CF1452" s="7"/>
      <c r="CG1452" s="4"/>
      <c r="CH1452" s="4"/>
      <c r="CI1452" s="4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</row>
    <row r="1453" spans="1:158" x14ac:dyDescent="0.25">
      <c r="A1453" t="s">
        <v>116</v>
      </c>
      <c r="C1453" s="5">
        <v>41057</v>
      </c>
      <c r="D1453" s="4">
        <v>9</v>
      </c>
      <c r="E1453" s="5" t="s">
        <v>70</v>
      </c>
      <c r="F1453">
        <v>162</v>
      </c>
      <c r="G1453" t="s">
        <v>79</v>
      </c>
      <c r="H1453" s="6">
        <v>8</v>
      </c>
      <c r="I1453">
        <v>750</v>
      </c>
      <c r="J1453" s="4">
        <f>1000000/H1453/I1453</f>
        <v>166.66666666666666</v>
      </c>
      <c r="K1453" s="4"/>
      <c r="L1453" s="7"/>
      <c r="M1453" s="7"/>
      <c r="N1453" s="7"/>
      <c r="O1453" s="7"/>
      <c r="P1453" s="7"/>
      <c r="Q1453" s="7"/>
      <c r="R1453" s="7"/>
      <c r="S1453" s="7"/>
      <c r="T1453" s="7"/>
      <c r="U1453" s="4"/>
      <c r="V1453" s="7"/>
      <c r="W1453" s="7"/>
      <c r="X1453" s="7"/>
      <c r="Y1453" s="7"/>
      <c r="Z1453" s="7"/>
      <c r="AA1453" s="7"/>
      <c r="AB1453" s="4"/>
      <c r="AC1453" s="7"/>
      <c r="AD1453" s="7"/>
      <c r="AE1453" s="7"/>
      <c r="AF1453" s="7"/>
      <c r="AG1453" s="7"/>
      <c r="AH1453" s="7"/>
      <c r="AI1453" s="8"/>
      <c r="AJ1453" s="7"/>
      <c r="AK1453" s="7"/>
      <c r="AL1453" s="7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>
        <v>310.43356339065809</v>
      </c>
      <c r="AZ1453" s="4"/>
      <c r="BA1453" s="7"/>
      <c r="BB1453" s="4"/>
      <c r="BC1453" s="4"/>
      <c r="BD1453" s="4"/>
      <c r="BE1453" s="7"/>
      <c r="BF1453" s="4">
        <f>BH1453*(1/(BG1453/100))</f>
        <v>310.43356339065809</v>
      </c>
      <c r="BG1453" s="6">
        <v>36.822298502296881</v>
      </c>
      <c r="BH1453" s="4">
        <v>114.30877336302513</v>
      </c>
      <c r="BI1453" s="4">
        <f>BF1453-BH1453</f>
        <v>196.12479002763297</v>
      </c>
      <c r="BJ1453" s="4"/>
      <c r="BK1453" s="4"/>
      <c r="BL1453" s="6">
        <v>5.03562878251212</v>
      </c>
      <c r="BM1453" s="6"/>
      <c r="BN1453" s="6"/>
      <c r="BO1453" s="6"/>
      <c r="BP1453" s="6"/>
      <c r="BQ1453" s="6"/>
      <c r="BR1453" s="6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>
        <v>100</v>
      </c>
      <c r="CC1453" s="7">
        <v>6.4571428571428573</v>
      </c>
      <c r="CD1453" s="4"/>
      <c r="CE1453" s="4"/>
      <c r="CF1453" s="7"/>
      <c r="CG1453" s="4"/>
      <c r="CH1453" s="4"/>
      <c r="CI1453" s="4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</row>
    <row r="1454" spans="1:158" x14ac:dyDescent="0.25">
      <c r="A1454" t="s">
        <v>124</v>
      </c>
      <c r="C1454" s="5">
        <v>40912</v>
      </c>
      <c r="D1454" s="4">
        <v>1</v>
      </c>
      <c r="E1454" s="5" t="s">
        <v>167</v>
      </c>
      <c r="F1454">
        <v>0</v>
      </c>
      <c r="G1454" t="s">
        <v>77</v>
      </c>
      <c r="H1454" s="6">
        <v>8</v>
      </c>
      <c r="I1454">
        <v>750</v>
      </c>
      <c r="J1454" s="4">
        <f>1000000/H1454/I1454</f>
        <v>166.66666666666666</v>
      </c>
      <c r="K1454" s="4"/>
      <c r="L1454" s="7"/>
      <c r="M1454" s="7"/>
      <c r="N1454" s="7"/>
      <c r="O1454" s="7"/>
      <c r="P1454" s="7"/>
      <c r="Q1454" s="7"/>
      <c r="R1454" s="7"/>
      <c r="S1454" s="7"/>
      <c r="T1454" s="7"/>
      <c r="U1454" s="4"/>
      <c r="V1454" s="7"/>
      <c r="W1454" s="7"/>
      <c r="X1454" s="7"/>
      <c r="Y1454" s="7"/>
      <c r="Z1454" s="7"/>
      <c r="AA1454" s="7"/>
      <c r="AB1454" s="4"/>
      <c r="AC1454" s="7"/>
      <c r="AD1454" s="7"/>
      <c r="AE1454" s="7"/>
      <c r="AF1454" s="7"/>
      <c r="AG1454" s="7"/>
      <c r="AH1454" s="7"/>
      <c r="AI1454" s="8"/>
      <c r="AJ1454" s="7"/>
      <c r="AK1454" s="7"/>
      <c r="AL1454" s="7"/>
      <c r="AM1454" s="4">
        <v>0</v>
      </c>
      <c r="AN1454" s="4"/>
      <c r="AO1454" s="4"/>
      <c r="AP1454" s="4"/>
      <c r="AQ1454" s="4">
        <v>0</v>
      </c>
      <c r="AR1454" s="4"/>
      <c r="AS1454" s="4"/>
      <c r="AT1454" s="4"/>
      <c r="AU1454" s="4"/>
      <c r="AV1454" s="4"/>
      <c r="AW1454" s="4"/>
      <c r="AX1454" s="4">
        <v>0</v>
      </c>
      <c r="AY1454" s="4">
        <v>0</v>
      </c>
      <c r="AZ1454" s="4"/>
      <c r="BA1454" s="7"/>
      <c r="BB1454" s="4"/>
      <c r="BC1454" s="4"/>
      <c r="BD1454" s="4"/>
      <c r="BE1454" s="7"/>
      <c r="BF1454" s="7"/>
      <c r="BG1454" s="6"/>
      <c r="BH1454" s="4"/>
      <c r="BI1454" s="4"/>
      <c r="BJ1454" s="4"/>
      <c r="BK1454" s="4"/>
      <c r="BL1454" s="6"/>
      <c r="BM1454" s="6"/>
      <c r="BN1454" s="6"/>
      <c r="BO1454" s="6"/>
      <c r="BP1454" s="6"/>
      <c r="BQ1454" s="6"/>
      <c r="BR1454" s="6"/>
      <c r="BS1454" s="4">
        <v>0</v>
      </c>
      <c r="BT1454" s="4">
        <v>0</v>
      </c>
      <c r="BU1454" s="4">
        <v>0</v>
      </c>
      <c r="BV1454" s="4">
        <v>0</v>
      </c>
      <c r="BW1454" s="4"/>
      <c r="BX1454" s="4"/>
      <c r="BY1454" s="4"/>
      <c r="BZ1454" s="4"/>
      <c r="CA1454" s="4">
        <v>0</v>
      </c>
      <c r="CB1454" s="4"/>
      <c r="CC1454" s="7"/>
      <c r="CD1454" s="4"/>
      <c r="CE1454" s="4"/>
      <c r="CF1454" s="7"/>
      <c r="CG1454" s="4"/>
      <c r="CH1454" s="4"/>
      <c r="CI1454" s="4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</row>
    <row r="1455" spans="1:158" x14ac:dyDescent="0.25">
      <c r="A1455" t="s">
        <v>124</v>
      </c>
      <c r="C1455" s="5">
        <v>40945</v>
      </c>
      <c r="D1455" s="4"/>
      <c r="E1455" s="5"/>
      <c r="F1455">
        <v>33</v>
      </c>
      <c r="G1455" t="s">
        <v>77</v>
      </c>
      <c r="H1455" s="6">
        <v>8</v>
      </c>
      <c r="I1455">
        <v>750</v>
      </c>
      <c r="J1455" s="4">
        <f>1000000/H1455/I1455</f>
        <v>166.66666666666666</v>
      </c>
      <c r="K1455" s="4"/>
      <c r="L1455" s="7"/>
      <c r="M1455" s="7"/>
      <c r="N1455" s="7"/>
      <c r="O1455" s="7"/>
      <c r="P1455" s="7"/>
      <c r="Q1455" s="7"/>
      <c r="R1455" s="7"/>
      <c r="S1455" s="7"/>
      <c r="T1455" s="7"/>
      <c r="U1455" s="4">
        <v>27.993421052631579</v>
      </c>
      <c r="V1455" s="7"/>
      <c r="W1455" s="7"/>
      <c r="X1455" s="7"/>
      <c r="Y1455" s="7"/>
      <c r="Z1455" s="7"/>
      <c r="AA1455" s="7"/>
      <c r="AB1455" s="4">
        <v>33.289473684210527</v>
      </c>
      <c r="AC1455" s="7">
        <v>0.269125</v>
      </c>
      <c r="AD1455" s="7"/>
      <c r="AE1455" s="7"/>
      <c r="AF1455" s="7"/>
      <c r="AG1455" s="7"/>
      <c r="AH1455" s="7"/>
      <c r="AI1455" s="8">
        <f>AC1455/AB1455</f>
        <v>8.0843873517786567E-3</v>
      </c>
      <c r="AJ1455" s="7"/>
      <c r="AK1455" s="7"/>
      <c r="AL1455" s="7"/>
      <c r="AM1455" s="4">
        <v>0</v>
      </c>
      <c r="AN1455" s="4"/>
      <c r="AO1455" s="4"/>
      <c r="AP1455" s="4"/>
      <c r="AQ1455" s="4">
        <v>0</v>
      </c>
      <c r="AR1455" s="4"/>
      <c r="AS1455" s="4"/>
      <c r="AT1455" s="4"/>
      <c r="AU1455" s="4"/>
      <c r="AV1455" s="4"/>
      <c r="AW1455" s="4"/>
      <c r="AX1455" s="4">
        <v>0</v>
      </c>
      <c r="AY1455" s="4">
        <v>0</v>
      </c>
      <c r="AZ1455" s="4">
        <v>0</v>
      </c>
      <c r="BA1455" s="7"/>
      <c r="BB1455" s="4"/>
      <c r="BC1455" s="4">
        <f>U1455+AB1455+AZ1455</f>
        <v>61.28289473684211</v>
      </c>
      <c r="BD1455" s="4"/>
      <c r="BE1455" s="7">
        <f>AZ1455/BC1455</f>
        <v>0</v>
      </c>
      <c r="BF1455" s="7"/>
      <c r="BG1455" s="6"/>
      <c r="BH1455" s="4"/>
      <c r="BI1455" s="4"/>
      <c r="BJ1455" s="4"/>
      <c r="BK1455" s="4"/>
      <c r="BL1455" s="6"/>
      <c r="BM1455" s="6"/>
      <c r="BN1455" s="6"/>
      <c r="BO1455" s="6"/>
      <c r="BP1455" s="7">
        <f>U1455/BC1455</f>
        <v>0.4567901234567901</v>
      </c>
      <c r="BQ1455" s="7">
        <f>AB1455/BC1455</f>
        <v>0.54320987654320985</v>
      </c>
      <c r="BR1455" s="7">
        <f>AZ1455/BC1455</f>
        <v>0</v>
      </c>
      <c r="BS1455" s="4">
        <v>0</v>
      </c>
      <c r="BT1455" s="4">
        <v>0</v>
      </c>
      <c r="BU1455" s="4">
        <v>0</v>
      </c>
      <c r="BV1455" s="4">
        <v>0</v>
      </c>
      <c r="BW1455" s="4"/>
      <c r="BX1455" s="4"/>
      <c r="BY1455" s="4"/>
      <c r="BZ1455" s="4"/>
      <c r="CA1455" s="4">
        <v>0</v>
      </c>
      <c r="CB1455" s="4"/>
      <c r="CC1455" s="7"/>
      <c r="CD1455" s="4"/>
      <c r="CE1455" s="4"/>
      <c r="CF1455" s="7"/>
      <c r="CG1455" s="4"/>
      <c r="CH1455" s="4"/>
      <c r="CI1455" s="4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</row>
    <row r="1456" spans="1:158" x14ac:dyDescent="0.25">
      <c r="A1456" t="s">
        <v>124</v>
      </c>
      <c r="C1456" s="5">
        <v>40947</v>
      </c>
      <c r="D1456" s="4">
        <v>4</v>
      </c>
      <c r="E1456" t="s">
        <v>168</v>
      </c>
      <c r="F1456">
        <v>35</v>
      </c>
      <c r="G1456" t="s">
        <v>77</v>
      </c>
      <c r="H1456" s="6">
        <v>8</v>
      </c>
      <c r="I1456">
        <v>750</v>
      </c>
      <c r="J1456" s="4">
        <f>1000000/H1456/I1456</f>
        <v>166.66666666666666</v>
      </c>
      <c r="K1456" s="4"/>
      <c r="L1456" s="7"/>
      <c r="M1456" s="7"/>
      <c r="N1456" s="7"/>
      <c r="O1456" s="7"/>
      <c r="P1456" s="7"/>
      <c r="Q1456" s="7"/>
      <c r="R1456" s="7"/>
      <c r="S1456" s="7"/>
      <c r="T1456" s="7"/>
      <c r="U1456" s="4"/>
      <c r="V1456" s="7"/>
      <c r="W1456" s="7"/>
      <c r="X1456" s="7"/>
      <c r="Y1456" s="7"/>
      <c r="Z1456" s="7"/>
      <c r="AA1456" s="7"/>
      <c r="AB1456" s="4"/>
      <c r="AC1456" s="7"/>
      <c r="AD1456" s="7"/>
      <c r="AE1456" s="7"/>
      <c r="AF1456" s="7"/>
      <c r="AG1456" s="7"/>
      <c r="AH1456" s="7"/>
      <c r="AI1456" s="8"/>
      <c r="AJ1456" s="7"/>
      <c r="AK1456" s="7"/>
      <c r="AL1456" s="7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7"/>
      <c r="BB1456" s="4"/>
      <c r="BC1456" s="4"/>
      <c r="BD1456" s="4"/>
      <c r="BE1456" s="7"/>
      <c r="BF1456" s="7"/>
      <c r="BG1456" s="6"/>
      <c r="BH1456" s="4"/>
      <c r="BI1456" s="4"/>
      <c r="BJ1456" s="4"/>
      <c r="BK1456" s="4"/>
      <c r="BL1456" s="6"/>
      <c r="BM1456" s="6"/>
      <c r="BN1456" s="6"/>
      <c r="BO1456" s="6"/>
      <c r="BP1456" s="6"/>
      <c r="BQ1456" s="6"/>
      <c r="BR1456" s="6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7"/>
      <c r="CD1456" s="4"/>
      <c r="CE1456" s="4"/>
      <c r="CF1456" s="7"/>
      <c r="CG1456" s="4"/>
      <c r="CH1456" s="4"/>
      <c r="CI1456" s="4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</row>
    <row r="1457" spans="1:158" x14ac:dyDescent="0.25">
      <c r="A1457" t="s">
        <v>124</v>
      </c>
      <c r="C1457" s="5">
        <v>40956</v>
      </c>
      <c r="D1457" s="4"/>
      <c r="E1457" s="5"/>
      <c r="F1457">
        <v>44</v>
      </c>
      <c r="G1457" t="s">
        <v>77</v>
      </c>
      <c r="H1457" s="6">
        <v>8</v>
      </c>
      <c r="I1457">
        <v>750</v>
      </c>
      <c r="J1457" s="4">
        <f>1000000/H1457/I1457</f>
        <v>166.66666666666666</v>
      </c>
      <c r="K1457" s="4"/>
      <c r="L1457" s="7"/>
      <c r="M1457" s="7"/>
      <c r="N1457" s="7"/>
      <c r="O1457" s="7"/>
      <c r="P1457" s="7"/>
      <c r="Q1457" s="7"/>
      <c r="R1457" s="7"/>
      <c r="S1457" s="7"/>
      <c r="T1457" s="7"/>
      <c r="U1457" s="4">
        <v>33.771944030385491</v>
      </c>
      <c r="V1457" s="7"/>
      <c r="W1457" s="7"/>
      <c r="X1457" s="7"/>
      <c r="Y1457" s="7"/>
      <c r="Z1457" s="7"/>
      <c r="AA1457" s="7"/>
      <c r="AB1457" s="4">
        <v>51.039530075765548</v>
      </c>
      <c r="AC1457" s="7">
        <v>0.72301832921477316</v>
      </c>
      <c r="AD1457" s="7"/>
      <c r="AE1457" s="7"/>
      <c r="AF1457" s="7"/>
      <c r="AG1457" s="7"/>
      <c r="AH1457" s="7"/>
      <c r="AI1457" s="8">
        <f>AC1457/AB1457</f>
        <v>1.4165850040968046E-2</v>
      </c>
      <c r="AJ1457" s="7"/>
      <c r="AK1457" s="7"/>
      <c r="AL1457" s="7"/>
      <c r="AM1457" s="4">
        <v>3.3290371477634366</v>
      </c>
      <c r="AN1457" s="4"/>
      <c r="AO1457" s="4"/>
      <c r="AP1457" s="4"/>
      <c r="AQ1457" s="4">
        <v>0</v>
      </c>
      <c r="AR1457" s="4"/>
      <c r="AS1457" s="4"/>
      <c r="AT1457" s="4"/>
      <c r="AU1457" s="4"/>
      <c r="AV1457" s="4"/>
      <c r="AW1457" s="4"/>
      <c r="AX1457" s="4">
        <v>0</v>
      </c>
      <c r="AY1457" s="4">
        <v>0</v>
      </c>
      <c r="AZ1457" s="4">
        <v>3.3290371477634366</v>
      </c>
      <c r="BA1457" s="7"/>
      <c r="BB1457" s="4"/>
      <c r="BC1457" s="4">
        <f>U1457+AB1457+AZ1457</f>
        <v>88.140511253914468</v>
      </c>
      <c r="BD1457" s="4"/>
      <c r="BE1457" s="7">
        <f>AZ1457/BC1457</f>
        <v>3.7769660062138437E-2</v>
      </c>
      <c r="BF1457" s="7"/>
      <c r="BG1457" s="6"/>
      <c r="BH1457" s="4"/>
      <c r="BI1457" s="4"/>
      <c r="BJ1457" s="4"/>
      <c r="BK1457" s="4"/>
      <c r="BL1457" s="6"/>
      <c r="BM1457" s="6"/>
      <c r="BN1457" s="6"/>
      <c r="BO1457" s="6"/>
      <c r="BP1457" s="7">
        <f>U1457/BC1457</f>
        <v>0.3831602920148211</v>
      </c>
      <c r="BQ1457" s="7">
        <f>AB1457/BC1457</f>
        <v>0.57907004792304062</v>
      </c>
      <c r="BR1457" s="7">
        <f>AZ1457/BC1457</f>
        <v>3.7769660062138437E-2</v>
      </c>
      <c r="BS1457" s="4">
        <v>45.535713958396968</v>
      </c>
      <c r="BT1457" s="4">
        <v>45.535713958396968</v>
      </c>
      <c r="BU1457" s="4">
        <v>0</v>
      </c>
      <c r="BV1457" s="4">
        <v>0</v>
      </c>
      <c r="BW1457" s="4"/>
      <c r="BX1457" s="4"/>
      <c r="BY1457" s="4"/>
      <c r="BZ1457" s="4"/>
      <c r="CA1457" s="4">
        <v>0</v>
      </c>
      <c r="CB1457" s="4"/>
      <c r="CC1457" s="7"/>
      <c r="CD1457" s="4"/>
      <c r="CE1457" s="4"/>
      <c r="CF1457" s="7"/>
      <c r="CG1457" s="4"/>
      <c r="CH1457" s="4"/>
      <c r="CI1457" s="4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</row>
    <row r="1458" spans="1:158" x14ac:dyDescent="0.25">
      <c r="A1458" t="s">
        <v>124</v>
      </c>
      <c r="C1458" s="5">
        <v>40960</v>
      </c>
      <c r="D1458" s="4"/>
      <c r="E1458" s="5"/>
      <c r="F1458">
        <v>48</v>
      </c>
      <c r="G1458" t="s">
        <v>77</v>
      </c>
      <c r="H1458" s="6">
        <v>8</v>
      </c>
      <c r="I1458">
        <v>750</v>
      </c>
      <c r="J1458" s="4">
        <f>1000000/H1458/I1458</f>
        <v>166.66666666666666</v>
      </c>
      <c r="K1458" s="4"/>
      <c r="L1458" s="7"/>
      <c r="M1458" s="6">
        <v>11.1</v>
      </c>
      <c r="N1458" s="6"/>
      <c r="O1458" s="6"/>
      <c r="P1458" s="7"/>
      <c r="Q1458" s="7"/>
      <c r="R1458" s="7"/>
      <c r="S1458" s="7"/>
      <c r="T1458" s="7"/>
      <c r="U1458" s="4"/>
      <c r="V1458" s="7"/>
      <c r="W1458" s="7"/>
      <c r="X1458" s="7"/>
      <c r="Y1458" s="7"/>
      <c r="Z1458" s="7"/>
      <c r="AA1458" s="7"/>
      <c r="AB1458" s="4"/>
      <c r="AC1458" s="7"/>
      <c r="AD1458" s="7"/>
      <c r="AE1458" s="7"/>
      <c r="AF1458" s="7"/>
      <c r="AG1458" s="7"/>
      <c r="AH1458" s="7"/>
      <c r="AI1458" s="8"/>
      <c r="AJ1458" s="7"/>
      <c r="AK1458" s="7"/>
      <c r="AL1458" s="7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7"/>
      <c r="BB1458" s="4"/>
      <c r="BC1458" s="4"/>
      <c r="BD1458" s="4"/>
      <c r="BE1458" s="7"/>
      <c r="BF1458" s="7"/>
      <c r="BG1458" s="6"/>
      <c r="BH1458" s="4"/>
      <c r="BI1458" s="4"/>
      <c r="BJ1458" s="4"/>
      <c r="BK1458" s="4"/>
      <c r="BL1458" s="6"/>
      <c r="BM1458" s="6"/>
      <c r="BN1458" s="6"/>
      <c r="BO1458" s="6"/>
      <c r="BP1458" s="6"/>
      <c r="BQ1458" s="6"/>
      <c r="BR1458" s="6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7"/>
      <c r="CD1458" s="4"/>
      <c r="CE1458" s="4"/>
      <c r="CF1458" s="7"/>
      <c r="CG1458" s="4"/>
      <c r="CH1458" s="4"/>
      <c r="CI1458" s="4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</row>
    <row r="1459" spans="1:158" x14ac:dyDescent="0.25">
      <c r="A1459" t="s">
        <v>124</v>
      </c>
      <c r="C1459" s="5">
        <v>40963</v>
      </c>
      <c r="D1459" s="4">
        <v>5</v>
      </c>
      <c r="E1459" t="s">
        <v>164</v>
      </c>
      <c r="F1459">
        <v>51</v>
      </c>
      <c r="G1459" t="s">
        <v>77</v>
      </c>
      <c r="H1459" s="6">
        <v>8</v>
      </c>
      <c r="I1459">
        <v>750</v>
      </c>
      <c r="J1459" s="4">
        <f>1000000/H1459/I1459</f>
        <v>166.66666666666666</v>
      </c>
      <c r="K1459" s="4"/>
      <c r="L1459" s="7"/>
      <c r="M1459" s="7"/>
      <c r="N1459" s="7"/>
      <c r="O1459" s="7"/>
      <c r="P1459" s="7"/>
      <c r="Q1459" s="7"/>
      <c r="R1459" s="7"/>
      <c r="S1459" s="7"/>
      <c r="T1459" s="7"/>
      <c r="U1459" s="4">
        <v>86.871664942815514</v>
      </c>
      <c r="V1459" s="7"/>
      <c r="W1459" s="7"/>
      <c r="X1459" s="7"/>
      <c r="Y1459" s="7"/>
      <c r="Z1459" s="7"/>
      <c r="AA1459" s="7"/>
      <c r="AB1459" s="4">
        <v>98.817236676169898</v>
      </c>
      <c r="AC1459" s="7">
        <v>1.9358835315470539</v>
      </c>
      <c r="AD1459" s="7"/>
      <c r="AE1459" s="7"/>
      <c r="AF1459" s="7"/>
      <c r="AG1459" s="7"/>
      <c r="AH1459" s="7"/>
      <c r="AI1459" s="8">
        <f>AC1459/AB1459</f>
        <v>1.9590545097826022E-2</v>
      </c>
      <c r="AJ1459" s="7"/>
      <c r="AK1459" s="7"/>
      <c r="AL1459" s="7"/>
      <c r="AM1459" s="4">
        <v>12.348010327131929</v>
      </c>
      <c r="AN1459" s="4"/>
      <c r="AO1459" s="4"/>
      <c r="AP1459" s="4"/>
      <c r="AQ1459" s="4">
        <v>0</v>
      </c>
      <c r="AR1459" s="4"/>
      <c r="AS1459" s="4"/>
      <c r="AT1459" s="4"/>
      <c r="AU1459" s="4"/>
      <c r="AV1459" s="4"/>
      <c r="AW1459" s="4"/>
      <c r="AX1459" s="4">
        <v>0</v>
      </c>
      <c r="AY1459" s="4">
        <v>0</v>
      </c>
      <c r="AZ1459" s="4">
        <v>12.348010327131929</v>
      </c>
      <c r="BA1459" s="7"/>
      <c r="BB1459" s="4"/>
      <c r="BC1459" s="4">
        <f>U1459+AB1459+AZ1459</f>
        <v>198.03691194611736</v>
      </c>
      <c r="BD1459" s="4"/>
      <c r="BE1459" s="7">
        <f>AZ1459/BC1459</f>
        <v>6.2352064601429572E-2</v>
      </c>
      <c r="BF1459" s="7"/>
      <c r="BG1459" s="6"/>
      <c r="BH1459" s="4"/>
      <c r="BI1459" s="4"/>
      <c r="BJ1459" s="4"/>
      <c r="BK1459" s="4"/>
      <c r="BL1459" s="6"/>
      <c r="BM1459" s="6"/>
      <c r="BN1459" s="6"/>
      <c r="BO1459" s="6"/>
      <c r="BP1459" s="7">
        <f>U1459/BC1459</f>
        <v>0.43866400505402697</v>
      </c>
      <c r="BQ1459" s="7">
        <f>AB1459/BC1459</f>
        <v>0.49898393034454341</v>
      </c>
      <c r="BR1459" s="7">
        <f>AZ1459/BC1459</f>
        <v>6.2352064601429572E-2</v>
      </c>
      <c r="BS1459" s="4">
        <v>144.17957337496759</v>
      </c>
      <c r="BT1459" s="4">
        <v>144.17957337496759</v>
      </c>
      <c r="BU1459" s="4">
        <v>0</v>
      </c>
      <c r="BV1459" s="4">
        <v>0</v>
      </c>
      <c r="BW1459" s="4"/>
      <c r="BX1459" s="4"/>
      <c r="BY1459" s="4"/>
      <c r="BZ1459" s="4"/>
      <c r="CA1459" s="4">
        <v>0</v>
      </c>
      <c r="CB1459" s="4"/>
      <c r="CC1459" s="7"/>
      <c r="CD1459" s="4"/>
      <c r="CE1459" s="4"/>
      <c r="CF1459" s="7"/>
      <c r="CG1459" s="4"/>
      <c r="CH1459" s="4"/>
      <c r="CI1459" s="4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</row>
    <row r="1460" spans="1:158" x14ac:dyDescent="0.25">
      <c r="A1460" t="s">
        <v>124</v>
      </c>
      <c r="C1460" s="5">
        <v>40970</v>
      </c>
      <c r="D1460" s="4"/>
      <c r="E1460" s="5"/>
      <c r="F1460">
        <v>58</v>
      </c>
      <c r="G1460" t="s">
        <v>77</v>
      </c>
      <c r="H1460" s="6">
        <v>8</v>
      </c>
      <c r="I1460">
        <v>750</v>
      </c>
      <c r="J1460" s="4">
        <f>1000000/H1460/I1460</f>
        <v>166.66666666666666</v>
      </c>
      <c r="K1460" s="4"/>
      <c r="L1460" s="7"/>
      <c r="M1460" s="6">
        <v>14.2</v>
      </c>
      <c r="N1460" s="6"/>
      <c r="O1460" s="6"/>
      <c r="P1460" s="7"/>
      <c r="Q1460" s="7"/>
      <c r="R1460" s="7"/>
      <c r="S1460" s="7"/>
      <c r="T1460" s="7"/>
      <c r="U1460" s="4"/>
      <c r="V1460" s="7"/>
      <c r="W1460" s="7"/>
      <c r="X1460" s="7"/>
      <c r="Y1460" s="7"/>
      <c r="Z1460" s="7"/>
      <c r="AA1460" s="7"/>
      <c r="AB1460" s="4"/>
      <c r="AC1460" s="7"/>
      <c r="AD1460" s="7"/>
      <c r="AE1460" s="7"/>
      <c r="AF1460" s="7"/>
      <c r="AG1460" s="7"/>
      <c r="AH1460" s="7"/>
      <c r="AI1460" s="8"/>
      <c r="AJ1460" s="7"/>
      <c r="AK1460" s="7"/>
      <c r="AL1460" s="7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7"/>
      <c r="BB1460" s="4"/>
      <c r="BC1460" s="4"/>
      <c r="BD1460" s="4"/>
      <c r="BE1460" s="7"/>
      <c r="BF1460" s="7"/>
      <c r="BG1460" s="6"/>
      <c r="BH1460" s="4"/>
      <c r="BI1460" s="4"/>
      <c r="BJ1460" s="4"/>
      <c r="BK1460" s="4"/>
      <c r="BL1460" s="6"/>
      <c r="BM1460" s="6"/>
      <c r="BN1460" s="6"/>
      <c r="BO1460" s="6"/>
      <c r="BP1460" s="6"/>
      <c r="BQ1460" s="6"/>
      <c r="BR1460" s="6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7"/>
      <c r="CD1460" s="4"/>
      <c r="CE1460" s="4"/>
      <c r="CF1460" s="7"/>
      <c r="CG1460" s="4"/>
      <c r="CH1460" s="4"/>
      <c r="CI1460" s="4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</row>
    <row r="1461" spans="1:158" x14ac:dyDescent="0.25">
      <c r="A1461" t="s">
        <v>124</v>
      </c>
      <c r="C1461" s="5">
        <v>40976</v>
      </c>
      <c r="D1461" s="4"/>
      <c r="E1461" s="5"/>
      <c r="F1461">
        <v>64</v>
      </c>
      <c r="G1461" t="s">
        <v>77</v>
      </c>
      <c r="H1461" s="6">
        <v>8</v>
      </c>
      <c r="I1461">
        <v>750</v>
      </c>
      <c r="J1461" s="4">
        <f>1000000/H1461/I1461</f>
        <v>166.66666666666666</v>
      </c>
      <c r="K1461" s="4"/>
      <c r="L1461" s="7"/>
      <c r="M1461" s="6">
        <v>15.8</v>
      </c>
      <c r="N1461" s="6"/>
      <c r="O1461" s="6"/>
      <c r="P1461" s="7"/>
      <c r="Q1461" s="7"/>
      <c r="R1461" s="7"/>
      <c r="S1461" s="7"/>
      <c r="T1461" s="7"/>
      <c r="U1461" s="4"/>
      <c r="V1461" s="7"/>
      <c r="W1461" s="7"/>
      <c r="X1461" s="7"/>
      <c r="Y1461" s="7"/>
      <c r="Z1461" s="7"/>
      <c r="AA1461" s="7"/>
      <c r="AB1461" s="4"/>
      <c r="AC1461" s="7"/>
      <c r="AD1461" s="7"/>
      <c r="AE1461" s="7"/>
      <c r="AF1461" s="7"/>
      <c r="AG1461" s="7"/>
      <c r="AH1461" s="7"/>
      <c r="AI1461" s="8"/>
      <c r="AJ1461" s="7"/>
      <c r="AK1461" s="7"/>
      <c r="AL1461" s="7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7"/>
      <c r="BB1461" s="4"/>
      <c r="BC1461" s="4"/>
      <c r="BD1461" s="4"/>
      <c r="BE1461" s="7"/>
      <c r="BF1461" s="7"/>
      <c r="BG1461" s="6"/>
      <c r="BH1461" s="4"/>
      <c r="BI1461" s="4"/>
      <c r="BJ1461" s="4"/>
      <c r="BK1461" s="4"/>
      <c r="BL1461" s="6"/>
      <c r="BM1461" s="6"/>
      <c r="BN1461" s="6"/>
      <c r="BO1461" s="6"/>
      <c r="BP1461" s="6"/>
      <c r="BQ1461" s="6"/>
      <c r="BR1461" s="6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7"/>
      <c r="CD1461" s="4"/>
      <c r="CE1461" s="4"/>
      <c r="CF1461" s="7"/>
      <c r="CG1461" s="4"/>
      <c r="CH1461" s="4"/>
      <c r="CI1461" s="4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</row>
    <row r="1462" spans="1:158" x14ac:dyDescent="0.25">
      <c r="A1462" t="s">
        <v>124</v>
      </c>
      <c r="C1462" s="5">
        <v>40980</v>
      </c>
      <c r="D1462" s="4">
        <v>6</v>
      </c>
      <c r="E1462" s="5" t="s">
        <v>183</v>
      </c>
      <c r="F1462">
        <v>68</v>
      </c>
      <c r="G1462" t="s">
        <v>77</v>
      </c>
      <c r="H1462" s="6">
        <v>8</v>
      </c>
      <c r="I1462">
        <v>750</v>
      </c>
      <c r="J1462" s="4">
        <f>1000000/H1462/I1462</f>
        <v>166.66666666666666</v>
      </c>
      <c r="K1462" s="4"/>
      <c r="L1462" s="7"/>
      <c r="M1462" s="7"/>
      <c r="N1462" s="7"/>
      <c r="O1462" s="7"/>
      <c r="P1462" s="7"/>
      <c r="Q1462" s="7"/>
      <c r="R1462" s="7"/>
      <c r="S1462" s="7"/>
      <c r="T1462" s="7"/>
      <c r="U1462" s="4">
        <v>240.75019449984975</v>
      </c>
      <c r="V1462" s="7"/>
      <c r="W1462" s="7"/>
      <c r="X1462" s="7"/>
      <c r="Y1462" s="7"/>
      <c r="Z1462" s="7"/>
      <c r="AA1462" s="7"/>
      <c r="AB1462" s="4">
        <v>211.34179470436402</v>
      </c>
      <c r="AC1462" s="7">
        <v>3.9155990390775237</v>
      </c>
      <c r="AD1462" s="7"/>
      <c r="AE1462" s="7"/>
      <c r="AF1462" s="7"/>
      <c r="AG1462" s="7"/>
      <c r="AH1462" s="7"/>
      <c r="AI1462" s="8">
        <f>AC1462/AB1462</f>
        <v>1.8527329364997912E-2</v>
      </c>
      <c r="AJ1462" s="7"/>
      <c r="AK1462" s="7"/>
      <c r="AL1462" s="7"/>
      <c r="AM1462" s="4">
        <v>25.730864299344557</v>
      </c>
      <c r="AN1462" s="4"/>
      <c r="AO1462" s="4"/>
      <c r="AP1462" s="4"/>
      <c r="AQ1462" s="4">
        <v>21.98268434423812</v>
      </c>
      <c r="AR1462" s="4"/>
      <c r="AS1462" s="4"/>
      <c r="AT1462" s="4"/>
      <c r="AU1462" s="4"/>
      <c r="AV1462" s="4"/>
      <c r="AW1462" s="4"/>
      <c r="AX1462" s="4">
        <v>0</v>
      </c>
      <c r="AY1462" s="4">
        <v>0</v>
      </c>
      <c r="AZ1462" s="4">
        <v>47.713548643582683</v>
      </c>
      <c r="BA1462" s="7"/>
      <c r="BB1462" s="4"/>
      <c r="BC1462" s="4">
        <f>U1462+AB1462+AZ1462</f>
        <v>499.80553784779642</v>
      </c>
      <c r="BD1462" s="4"/>
      <c r="BE1462" s="7">
        <f>AZ1462/BC1462</f>
        <v>9.5464225644720013E-2</v>
      </c>
      <c r="BF1462" s="7"/>
      <c r="BG1462" s="6"/>
      <c r="BH1462" s="4"/>
      <c r="BI1462" s="4"/>
      <c r="BJ1462" s="4"/>
      <c r="BK1462" s="4"/>
      <c r="BL1462" s="6"/>
      <c r="BM1462" s="6"/>
      <c r="BN1462" s="6"/>
      <c r="BO1462" s="6"/>
      <c r="BP1462" s="7">
        <f>U1462/BC1462</f>
        <v>0.48168772906466745</v>
      </c>
      <c r="BQ1462" s="7">
        <f>AB1462/BC1462</f>
        <v>0.4228480452906126</v>
      </c>
      <c r="BR1462" s="7">
        <f>AZ1462/BC1462</f>
        <v>9.5464225644720013E-2</v>
      </c>
      <c r="BS1462" s="4">
        <v>336.03952782047315</v>
      </c>
      <c r="BT1462" s="4">
        <v>282.78917617607425</v>
      </c>
      <c r="BU1462" s="4">
        <v>53.250351644398933</v>
      </c>
      <c r="BV1462" s="4">
        <v>0</v>
      </c>
      <c r="BW1462" s="4"/>
      <c r="BX1462" s="4"/>
      <c r="BY1462" s="4"/>
      <c r="BZ1462" s="4"/>
      <c r="CA1462" s="4">
        <v>0</v>
      </c>
      <c r="CB1462" s="4"/>
      <c r="CC1462" s="7"/>
      <c r="CD1462" s="4"/>
      <c r="CE1462" s="4"/>
      <c r="CF1462" s="7"/>
      <c r="CG1462" s="4"/>
      <c r="CH1462" s="4"/>
      <c r="CI1462" s="4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</row>
    <row r="1463" spans="1:158" x14ac:dyDescent="0.25">
      <c r="A1463" t="s">
        <v>124</v>
      </c>
      <c r="C1463" s="5">
        <v>40982</v>
      </c>
      <c r="D1463" s="4"/>
      <c r="E1463" s="5"/>
      <c r="F1463">
        <v>70</v>
      </c>
      <c r="G1463" t="s">
        <v>77</v>
      </c>
      <c r="H1463" s="6">
        <v>8</v>
      </c>
      <c r="I1463">
        <v>750</v>
      </c>
      <c r="J1463" s="4">
        <f>1000000/H1463/I1463</f>
        <v>166.66666666666666</v>
      </c>
      <c r="K1463" s="4"/>
      <c r="L1463" s="7"/>
      <c r="M1463" s="6">
        <v>17.649999999999999</v>
      </c>
      <c r="N1463" s="6"/>
      <c r="O1463" s="6"/>
      <c r="P1463" s="7"/>
      <c r="Q1463" s="7"/>
      <c r="R1463" s="7"/>
      <c r="S1463" s="7"/>
      <c r="T1463" s="7"/>
      <c r="U1463" s="4"/>
      <c r="V1463" s="7"/>
      <c r="W1463" s="7"/>
      <c r="X1463" s="7"/>
      <c r="Y1463" s="7"/>
      <c r="Z1463" s="7"/>
      <c r="AA1463" s="7"/>
      <c r="AB1463" s="4"/>
      <c r="AC1463" s="7"/>
      <c r="AD1463" s="7"/>
      <c r="AE1463" s="7"/>
      <c r="AF1463" s="7"/>
      <c r="AG1463" s="7"/>
      <c r="AH1463" s="7"/>
      <c r="AI1463" s="8"/>
      <c r="AJ1463" s="7"/>
      <c r="AK1463" s="7"/>
      <c r="AL1463" s="7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7"/>
      <c r="BB1463" s="4"/>
      <c r="BC1463" s="4"/>
      <c r="BD1463" s="4"/>
      <c r="BE1463" s="7"/>
      <c r="BF1463" s="7"/>
      <c r="BG1463" s="6"/>
      <c r="BH1463" s="4"/>
      <c r="BI1463" s="4"/>
      <c r="BJ1463" s="4"/>
      <c r="BK1463" s="4"/>
      <c r="BL1463" s="6"/>
      <c r="BM1463" s="6"/>
      <c r="BN1463" s="6"/>
      <c r="BO1463" s="6"/>
      <c r="BP1463" s="6"/>
      <c r="BQ1463" s="6"/>
      <c r="BR1463" s="6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7"/>
      <c r="CD1463" s="4"/>
      <c r="CE1463" s="4"/>
      <c r="CF1463" s="7"/>
      <c r="CG1463" s="4"/>
      <c r="CH1463" s="4"/>
      <c r="CI1463" s="4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</row>
    <row r="1464" spans="1:158" x14ac:dyDescent="0.25">
      <c r="A1464" t="s">
        <v>124</v>
      </c>
      <c r="C1464" s="5">
        <v>40994</v>
      </c>
      <c r="D1464" s="4"/>
      <c r="E1464" s="5"/>
      <c r="F1464">
        <v>82</v>
      </c>
      <c r="G1464" t="s">
        <v>77</v>
      </c>
      <c r="H1464" s="6">
        <v>8</v>
      </c>
      <c r="I1464">
        <v>750</v>
      </c>
      <c r="J1464" s="4">
        <f>1000000/H1464/I1464</f>
        <v>166.66666666666666</v>
      </c>
      <c r="K1464" s="4"/>
      <c r="L1464" s="7"/>
      <c r="M1464" s="6">
        <v>19.899999999999999</v>
      </c>
      <c r="N1464" s="6"/>
      <c r="O1464" s="6"/>
      <c r="P1464" s="7"/>
      <c r="Q1464" s="7"/>
      <c r="R1464" s="7"/>
      <c r="S1464" s="7"/>
      <c r="T1464" s="7"/>
      <c r="U1464" s="4"/>
      <c r="V1464" s="7"/>
      <c r="W1464" s="7"/>
      <c r="X1464" s="7"/>
      <c r="Y1464" s="7"/>
      <c r="Z1464" s="7"/>
      <c r="AA1464" s="7"/>
      <c r="AB1464" s="4"/>
      <c r="AC1464" s="7"/>
      <c r="AD1464" s="7"/>
      <c r="AE1464" s="7"/>
      <c r="AF1464" s="7"/>
      <c r="AG1464" s="7"/>
      <c r="AH1464" s="7"/>
      <c r="AI1464" s="8"/>
      <c r="AJ1464" s="7"/>
      <c r="AK1464" s="7"/>
      <c r="AL1464" s="7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7"/>
      <c r="BB1464" s="4"/>
      <c r="BC1464" s="4"/>
      <c r="BD1464" s="4"/>
      <c r="BE1464" s="7"/>
      <c r="BF1464" s="7"/>
      <c r="BG1464" s="6"/>
      <c r="BH1464" s="4"/>
      <c r="BI1464" s="4"/>
      <c r="BJ1464" s="4"/>
      <c r="BK1464" s="4"/>
      <c r="BL1464" s="6"/>
      <c r="BM1464" s="6"/>
      <c r="BN1464" s="6"/>
      <c r="BO1464" s="6"/>
      <c r="BP1464" s="6"/>
      <c r="BQ1464" s="6"/>
      <c r="BR1464" s="6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7"/>
      <c r="CD1464" s="4"/>
      <c r="CE1464" s="4"/>
      <c r="CF1464" s="7"/>
      <c r="CG1464" s="4"/>
      <c r="CH1464" s="4"/>
      <c r="CI1464" s="4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</row>
    <row r="1465" spans="1:158" x14ac:dyDescent="0.25">
      <c r="A1465" t="s">
        <v>124</v>
      </c>
      <c r="C1465" s="5">
        <v>40998</v>
      </c>
      <c r="D1465" s="4">
        <v>7</v>
      </c>
      <c r="E1465" t="s">
        <v>166</v>
      </c>
      <c r="F1465">
        <v>86</v>
      </c>
      <c r="G1465" t="s">
        <v>77</v>
      </c>
      <c r="H1465" s="6">
        <v>8</v>
      </c>
      <c r="I1465">
        <v>750</v>
      </c>
      <c r="J1465" s="4">
        <f>1000000/H1465/I1465</f>
        <v>166.66666666666666</v>
      </c>
      <c r="K1465" s="4"/>
      <c r="L1465" s="7"/>
      <c r="M1465" s="7"/>
      <c r="N1465" s="7"/>
      <c r="O1465" s="7"/>
      <c r="P1465" s="7"/>
      <c r="Q1465" s="7"/>
      <c r="R1465" s="7"/>
      <c r="S1465" s="7"/>
      <c r="T1465" s="7"/>
      <c r="U1465" s="4"/>
      <c r="V1465" s="7"/>
      <c r="W1465" s="7"/>
      <c r="X1465" s="7"/>
      <c r="Y1465" s="7"/>
      <c r="Z1465" s="7"/>
      <c r="AA1465" s="7"/>
      <c r="AB1465" s="4"/>
      <c r="AC1465" s="7"/>
      <c r="AD1465" s="7"/>
      <c r="AE1465" s="7"/>
      <c r="AF1465" s="7"/>
      <c r="AG1465" s="7"/>
      <c r="AH1465" s="7"/>
      <c r="AI1465" s="8"/>
      <c r="AJ1465" s="7"/>
      <c r="AK1465" s="7"/>
      <c r="AL1465" s="7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7"/>
      <c r="BB1465" s="4"/>
      <c r="BC1465" s="4"/>
      <c r="BD1465" s="4"/>
      <c r="BE1465" s="7"/>
      <c r="BF1465" s="7"/>
      <c r="BG1465" s="6"/>
      <c r="BH1465" s="4"/>
      <c r="BI1465" s="4"/>
      <c r="BJ1465" s="4"/>
      <c r="BK1465" s="4"/>
      <c r="BL1465" s="6"/>
      <c r="BM1465" s="6"/>
      <c r="BN1465" s="6"/>
      <c r="BO1465" s="6"/>
      <c r="BP1465" s="6"/>
      <c r="BQ1465" s="6"/>
      <c r="BR1465" s="6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7"/>
      <c r="CD1465" s="4"/>
      <c r="CE1465" s="4"/>
      <c r="CF1465" s="7"/>
      <c r="CG1465" s="4"/>
      <c r="CH1465" s="4"/>
      <c r="CI1465" s="4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</row>
    <row r="1466" spans="1:158" x14ac:dyDescent="0.25">
      <c r="A1466" t="s">
        <v>124</v>
      </c>
      <c r="C1466" s="5">
        <v>41001</v>
      </c>
      <c r="D1466" s="4"/>
      <c r="E1466" s="5"/>
      <c r="F1466">
        <v>89</v>
      </c>
      <c r="G1466" t="s">
        <v>77</v>
      </c>
      <c r="H1466" s="6">
        <v>8</v>
      </c>
      <c r="I1466">
        <v>750</v>
      </c>
      <c r="J1466" s="4">
        <f>1000000/H1466/I1466</f>
        <v>166.66666666666666</v>
      </c>
      <c r="K1466" s="4"/>
      <c r="L1466" s="7"/>
      <c r="M1466" s="6">
        <v>20.7</v>
      </c>
      <c r="N1466" s="6"/>
      <c r="O1466" s="6"/>
      <c r="P1466" s="7"/>
      <c r="Q1466" s="7"/>
      <c r="R1466" s="7"/>
      <c r="S1466" s="7"/>
      <c r="T1466" s="7"/>
      <c r="U1466" s="4"/>
      <c r="V1466" s="7"/>
      <c r="W1466" s="7"/>
      <c r="X1466" s="7"/>
      <c r="Y1466" s="7"/>
      <c r="Z1466" s="7"/>
      <c r="AA1466" s="7"/>
      <c r="AB1466" s="4"/>
      <c r="AC1466" s="7"/>
      <c r="AD1466" s="7"/>
      <c r="AE1466" s="7"/>
      <c r="AF1466" s="7"/>
      <c r="AG1466" s="7"/>
      <c r="AH1466" s="7"/>
      <c r="AI1466" s="8"/>
      <c r="AJ1466" s="7"/>
      <c r="AK1466" s="7"/>
      <c r="AL1466" s="7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7"/>
      <c r="BB1466" s="4"/>
      <c r="BC1466" s="4"/>
      <c r="BD1466" s="4"/>
      <c r="BE1466" s="7"/>
      <c r="BF1466" s="7"/>
      <c r="BG1466" s="6"/>
      <c r="BH1466" s="4"/>
      <c r="BI1466" s="4"/>
      <c r="BJ1466" s="4"/>
      <c r="BK1466" s="4"/>
      <c r="BL1466" s="6"/>
      <c r="BM1466" s="6"/>
      <c r="BN1466" s="6"/>
      <c r="BO1466" s="6"/>
      <c r="BP1466" s="6"/>
      <c r="BQ1466" s="6"/>
      <c r="BR1466" s="6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7"/>
      <c r="CD1466" s="4"/>
      <c r="CE1466" s="4"/>
      <c r="CF1466" s="7"/>
      <c r="CG1466" s="4"/>
      <c r="CH1466" s="4"/>
      <c r="CI1466" s="4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</row>
    <row r="1467" spans="1:158" x14ac:dyDescent="0.25">
      <c r="A1467" t="s">
        <v>124</v>
      </c>
      <c r="C1467" s="5">
        <v>41011</v>
      </c>
      <c r="D1467" s="4"/>
      <c r="E1467" s="5"/>
      <c r="F1467">
        <v>99</v>
      </c>
      <c r="G1467" t="s">
        <v>77</v>
      </c>
      <c r="H1467" s="6">
        <v>8</v>
      </c>
      <c r="I1467">
        <v>750</v>
      </c>
      <c r="J1467" s="4">
        <f>1000000/H1467/I1467</f>
        <v>166.66666666666666</v>
      </c>
      <c r="K1467" s="4"/>
      <c r="L1467" s="7"/>
      <c r="M1467" s="7"/>
      <c r="N1467" s="7"/>
      <c r="O1467" s="7"/>
      <c r="P1467" s="7"/>
      <c r="Q1467" s="7"/>
      <c r="R1467" s="7"/>
      <c r="S1467" s="7"/>
      <c r="T1467" s="7"/>
      <c r="U1467" s="4">
        <v>498.82388380027589</v>
      </c>
      <c r="V1467" s="7"/>
      <c r="W1467" s="7"/>
      <c r="X1467" s="7"/>
      <c r="Y1467" s="7"/>
      <c r="Z1467" s="7"/>
      <c r="AA1467" s="7"/>
      <c r="AB1467" s="4">
        <v>293.64545402332175</v>
      </c>
      <c r="AC1467" s="7">
        <v>4.5814640577027275</v>
      </c>
      <c r="AD1467" s="7"/>
      <c r="AE1467" s="7"/>
      <c r="AF1467" s="7"/>
      <c r="AG1467" s="7"/>
      <c r="AH1467" s="7"/>
      <c r="AI1467" s="8">
        <f>AC1467/AB1467</f>
        <v>1.5602026167716054E-2</v>
      </c>
      <c r="AJ1467" s="7"/>
      <c r="AK1467" s="7"/>
      <c r="AL1467" s="7"/>
      <c r="AM1467" s="4">
        <v>5.3725229131605721</v>
      </c>
      <c r="AN1467" s="4"/>
      <c r="AO1467" s="4"/>
      <c r="AP1467" s="4"/>
      <c r="AQ1467" s="4">
        <v>383.13128448995928</v>
      </c>
      <c r="AR1467" s="4"/>
      <c r="AS1467" s="4"/>
      <c r="AT1467" s="4"/>
      <c r="AU1467" s="4"/>
      <c r="AV1467" s="4"/>
      <c r="AW1467" s="4"/>
      <c r="AX1467" s="4">
        <v>0</v>
      </c>
      <c r="AY1467" s="4">
        <v>0</v>
      </c>
      <c r="AZ1467" s="4">
        <v>388.50380740311988</v>
      </c>
      <c r="BA1467" s="7"/>
      <c r="BB1467" s="4"/>
      <c r="BC1467" s="4">
        <f>U1467+AB1467+AZ1467</f>
        <v>1180.9731452267176</v>
      </c>
      <c r="BD1467" s="4"/>
      <c r="BE1467" s="7">
        <f>AZ1467/BC1467</f>
        <v>0.32896921405315849</v>
      </c>
      <c r="BF1467" s="7"/>
      <c r="BG1467" s="6"/>
      <c r="BH1467" s="4"/>
      <c r="BI1467" s="4"/>
      <c r="BJ1467" s="4"/>
      <c r="BK1467" s="4"/>
      <c r="BL1467" s="6"/>
      <c r="BM1467" s="6"/>
      <c r="BN1467" s="6"/>
      <c r="BO1467" s="6"/>
      <c r="BP1467" s="7">
        <f>U1467/BC1467</f>
        <v>0.42238376530104249</v>
      </c>
      <c r="BQ1467" s="7">
        <f>AB1467/BC1467</f>
        <v>0.24864702064579891</v>
      </c>
      <c r="BR1467" s="7">
        <f>AZ1467/BC1467</f>
        <v>0.32896921405315849</v>
      </c>
      <c r="BS1467" s="4">
        <v>216.03030558369869</v>
      </c>
      <c r="BT1467" s="4">
        <v>55.250361774765778</v>
      </c>
      <c r="BU1467" s="4">
        <v>160.7799438089329</v>
      </c>
      <c r="BV1467" s="4">
        <v>0</v>
      </c>
      <c r="BW1467" s="4"/>
      <c r="BX1467" s="4"/>
      <c r="BY1467" s="4"/>
      <c r="BZ1467" s="4"/>
      <c r="CA1467" s="4">
        <v>0</v>
      </c>
      <c r="CB1467" s="4"/>
      <c r="CC1467" s="7"/>
      <c r="CD1467" s="4"/>
      <c r="CE1467" s="4"/>
      <c r="CF1467" s="7"/>
      <c r="CG1467" s="4"/>
      <c r="CH1467" s="4"/>
      <c r="CI1467" s="4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</row>
    <row r="1468" spans="1:158" x14ac:dyDescent="0.25">
      <c r="A1468" t="s">
        <v>124</v>
      </c>
      <c r="C1468" s="5">
        <v>41016</v>
      </c>
      <c r="D1468" s="4"/>
      <c r="E1468" s="5"/>
      <c r="F1468">
        <v>104</v>
      </c>
      <c r="G1468" t="s">
        <v>77</v>
      </c>
      <c r="H1468" s="6">
        <v>8</v>
      </c>
      <c r="I1468">
        <v>750</v>
      </c>
      <c r="J1468" s="4">
        <f>1000000/H1468/I1468</f>
        <v>166.66666666666666</v>
      </c>
      <c r="K1468" s="4"/>
      <c r="L1468" s="7"/>
      <c r="M1468" s="6">
        <v>21.7</v>
      </c>
      <c r="N1468" s="6"/>
      <c r="O1468" s="6"/>
      <c r="P1468" s="7"/>
      <c r="Q1468" s="7"/>
      <c r="R1468" s="7"/>
      <c r="S1468" s="7"/>
      <c r="T1468" s="7"/>
      <c r="U1468" s="4"/>
      <c r="V1468" s="7"/>
      <c r="W1468" s="7"/>
      <c r="X1468" s="7"/>
      <c r="Y1468" s="7"/>
      <c r="Z1468" s="7"/>
      <c r="AA1468" s="7"/>
      <c r="AB1468" s="4"/>
      <c r="AC1468" s="7"/>
      <c r="AD1468" s="7"/>
      <c r="AE1468" s="7"/>
      <c r="AF1468" s="7"/>
      <c r="AG1468" s="7"/>
      <c r="AH1468" s="7"/>
      <c r="AI1468" s="8"/>
      <c r="AJ1468" s="7"/>
      <c r="AK1468" s="7"/>
      <c r="AL1468" s="7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7"/>
      <c r="BB1468" s="4"/>
      <c r="BC1468" s="4"/>
      <c r="BD1468" s="4"/>
      <c r="BE1468" s="7"/>
      <c r="BF1468" s="7"/>
      <c r="BG1468" s="6"/>
      <c r="BH1468" s="4"/>
      <c r="BI1468" s="4"/>
      <c r="BJ1468" s="4"/>
      <c r="BK1468" s="4"/>
      <c r="BL1468" s="6"/>
      <c r="BM1468" s="6"/>
      <c r="BN1468" s="6"/>
      <c r="BO1468" s="6"/>
      <c r="BP1468" s="6"/>
      <c r="BQ1468" s="6"/>
      <c r="BR1468" s="6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7"/>
      <c r="CD1468" s="4"/>
      <c r="CE1468" s="4"/>
      <c r="CF1468" s="7"/>
      <c r="CG1468" s="4"/>
      <c r="CH1468" s="4"/>
      <c r="CI1468" s="4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</row>
    <row r="1469" spans="1:158" x14ac:dyDescent="0.25">
      <c r="A1469" t="s">
        <v>124</v>
      </c>
      <c r="C1469" s="5">
        <v>41029</v>
      </c>
      <c r="D1469" s="4"/>
      <c r="E1469" s="5"/>
      <c r="F1469">
        <v>117</v>
      </c>
      <c r="G1469" t="s">
        <v>77</v>
      </c>
      <c r="H1469" s="6">
        <v>8</v>
      </c>
      <c r="I1469">
        <v>750</v>
      </c>
      <c r="J1469" s="4">
        <f>1000000/H1469/I1469</f>
        <v>166.66666666666666</v>
      </c>
      <c r="K1469" s="4"/>
      <c r="L1469" s="7"/>
      <c r="M1469" s="7"/>
      <c r="N1469" s="7"/>
      <c r="O1469" s="7"/>
      <c r="P1469" s="7"/>
      <c r="Q1469" s="7"/>
      <c r="R1469" s="7"/>
      <c r="S1469" s="7"/>
      <c r="T1469" s="7"/>
      <c r="U1469" s="4">
        <v>463.51482706349935</v>
      </c>
      <c r="V1469" s="7"/>
      <c r="W1469" s="7"/>
      <c r="X1469" s="7"/>
      <c r="Y1469" s="7"/>
      <c r="Z1469" s="7"/>
      <c r="AA1469" s="7"/>
      <c r="AB1469" s="4">
        <v>266.88819209876891</v>
      </c>
      <c r="AC1469" s="7">
        <v>3.8501553909125779</v>
      </c>
      <c r="AD1469" s="7"/>
      <c r="AE1469" s="7"/>
      <c r="AF1469" s="7"/>
      <c r="AG1469" s="7"/>
      <c r="AH1469" s="7"/>
      <c r="AI1469" s="8">
        <f>AC1469/AB1469</f>
        <v>1.4426098661898567E-2</v>
      </c>
      <c r="AJ1469" s="7"/>
      <c r="AK1469" s="7"/>
      <c r="AL1469" s="7"/>
      <c r="AM1469" s="4">
        <v>1.8547367692377101</v>
      </c>
      <c r="AN1469" s="4"/>
      <c r="AO1469" s="4"/>
      <c r="AP1469" s="4"/>
      <c r="AQ1469" s="4">
        <v>643.67408517623073</v>
      </c>
      <c r="AR1469" s="4"/>
      <c r="AS1469" s="4"/>
      <c r="AT1469" s="4"/>
      <c r="AU1469" s="4"/>
      <c r="AV1469" s="4"/>
      <c r="AW1469" s="4"/>
      <c r="AX1469" s="4">
        <v>6.6279908181892981</v>
      </c>
      <c r="AY1469" s="4">
        <v>49.007919722795705</v>
      </c>
      <c r="AZ1469" s="4">
        <v>701.16473248645343</v>
      </c>
      <c r="BA1469" s="7"/>
      <c r="BB1469" s="4"/>
      <c r="BC1469" s="4">
        <f>U1469+AB1469+AZ1469</f>
        <v>1431.5677516487217</v>
      </c>
      <c r="BD1469" s="4"/>
      <c r="BE1469" s="7">
        <f>AZ1469/BC1469</f>
        <v>0.48978801854046328</v>
      </c>
      <c r="BF1469" s="7"/>
      <c r="BG1469" s="6"/>
      <c r="BH1469" s="4"/>
      <c r="BI1469" s="4"/>
      <c r="BJ1469" s="4"/>
      <c r="BK1469" s="4"/>
      <c r="BL1469" s="6"/>
      <c r="BM1469" s="6"/>
      <c r="BN1469" s="6"/>
      <c r="BO1469" s="6"/>
      <c r="BP1469" s="7">
        <f>U1469/BC1469</f>
        <v>0.32378127163710846</v>
      </c>
      <c r="BQ1469" s="7">
        <f>AB1469/BC1469</f>
        <v>0.18643070982242829</v>
      </c>
      <c r="BR1469" s="7">
        <f>AZ1469/BC1469</f>
        <v>0.48978801854046328</v>
      </c>
      <c r="BS1469" s="4">
        <v>189.98370836847735</v>
      </c>
      <c r="BT1469" s="4">
        <v>9.7818624772505363</v>
      </c>
      <c r="BU1469" s="4">
        <v>165.32514506777204</v>
      </c>
      <c r="BV1469" s="4">
        <v>12.588773029423706</v>
      </c>
      <c r="BW1469" s="4"/>
      <c r="BX1469" s="4"/>
      <c r="BY1469" s="4"/>
      <c r="BZ1469" s="4"/>
      <c r="CA1469" s="4">
        <v>2.2879277940310376</v>
      </c>
      <c r="CB1469" s="4"/>
      <c r="CC1469" s="7"/>
      <c r="CD1469" s="4"/>
      <c r="CE1469" s="4"/>
      <c r="CF1469" s="7"/>
      <c r="CG1469" s="4"/>
      <c r="CH1469" s="4"/>
      <c r="CI1469" s="4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</row>
    <row r="1470" spans="1:158" x14ac:dyDescent="0.25">
      <c r="A1470" t="s">
        <v>124</v>
      </c>
      <c r="C1470" s="5">
        <v>41043</v>
      </c>
      <c r="D1470" s="4"/>
      <c r="E1470" s="5"/>
      <c r="F1470">
        <v>131</v>
      </c>
      <c r="G1470" t="s">
        <v>77</v>
      </c>
      <c r="H1470" s="6">
        <v>8</v>
      </c>
      <c r="I1470">
        <v>750</v>
      </c>
      <c r="J1470" s="4">
        <f>1000000/H1470/I1470</f>
        <v>166.66666666666666</v>
      </c>
      <c r="K1470" s="4"/>
      <c r="L1470" s="7"/>
      <c r="M1470" s="7"/>
      <c r="N1470" s="7"/>
      <c r="O1470" s="7"/>
      <c r="P1470" s="7"/>
      <c r="Q1470" s="7"/>
      <c r="R1470" s="7"/>
      <c r="S1470" s="7"/>
      <c r="T1470" s="7"/>
      <c r="U1470" s="4"/>
      <c r="V1470" s="7"/>
      <c r="W1470" s="7"/>
      <c r="X1470" s="7"/>
      <c r="Y1470" s="7"/>
      <c r="Z1470" s="7"/>
      <c r="AA1470" s="7"/>
      <c r="AB1470" s="4"/>
      <c r="AC1470" s="7"/>
      <c r="AD1470" s="7"/>
      <c r="AE1470" s="7"/>
      <c r="AF1470" s="7"/>
      <c r="AG1470" s="7"/>
      <c r="AH1470" s="7"/>
      <c r="AI1470" s="8"/>
      <c r="AJ1470" s="7"/>
      <c r="AK1470" s="7"/>
      <c r="AL1470" s="7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7"/>
      <c r="BB1470" s="4"/>
      <c r="BC1470" s="4"/>
      <c r="BD1470" s="4"/>
      <c r="BE1470" s="7"/>
      <c r="BF1470" s="7"/>
      <c r="BG1470" s="6"/>
      <c r="BH1470" s="4"/>
      <c r="BI1470" s="4"/>
      <c r="BJ1470" s="4"/>
      <c r="BK1470" s="4"/>
      <c r="BL1470" s="6"/>
      <c r="BM1470" s="6"/>
      <c r="BN1470" s="6"/>
      <c r="BO1470" s="6"/>
      <c r="BP1470" s="6"/>
      <c r="BQ1470" s="6"/>
      <c r="BR1470" s="6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>
        <v>13.213885778275476</v>
      </c>
      <c r="CC1470" s="7">
        <v>4.7288135593220337</v>
      </c>
      <c r="CD1470" s="4"/>
      <c r="CE1470" s="4"/>
      <c r="CF1470" s="7"/>
      <c r="CG1470" s="4"/>
      <c r="CH1470" s="4"/>
      <c r="CI1470" s="4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</row>
    <row r="1471" spans="1:158" x14ac:dyDescent="0.25">
      <c r="A1471" t="s">
        <v>124</v>
      </c>
      <c r="C1471" s="5">
        <v>41050</v>
      </c>
      <c r="D1471" s="4"/>
      <c r="E1471" s="5"/>
      <c r="F1471">
        <v>138</v>
      </c>
      <c r="G1471" t="s">
        <v>77</v>
      </c>
      <c r="H1471" s="6">
        <v>8</v>
      </c>
      <c r="I1471">
        <v>750</v>
      </c>
      <c r="J1471" s="4">
        <f>1000000/H1471/I1471</f>
        <v>166.66666666666666</v>
      </c>
      <c r="K1471" s="4"/>
      <c r="L1471" s="7"/>
      <c r="M1471" s="7"/>
      <c r="N1471" s="7"/>
      <c r="O1471" s="7"/>
      <c r="P1471" s="7"/>
      <c r="Q1471" s="7"/>
      <c r="R1471" s="7"/>
      <c r="S1471" s="7"/>
      <c r="T1471" s="7"/>
      <c r="U1471" s="4"/>
      <c r="V1471" s="7"/>
      <c r="W1471" s="7"/>
      <c r="X1471" s="7"/>
      <c r="Y1471" s="7"/>
      <c r="Z1471" s="7"/>
      <c r="AA1471" s="7"/>
      <c r="AB1471" s="4"/>
      <c r="AC1471" s="7"/>
      <c r="AD1471" s="7"/>
      <c r="AE1471" s="7"/>
      <c r="AF1471" s="7"/>
      <c r="AG1471" s="7"/>
      <c r="AH1471" s="7"/>
      <c r="AI1471" s="8"/>
      <c r="AJ1471" s="7"/>
      <c r="AK1471" s="7"/>
      <c r="AL1471" s="7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7"/>
      <c r="BB1471" s="4"/>
      <c r="BC1471" s="4"/>
      <c r="BD1471" s="4"/>
      <c r="BE1471" s="7"/>
      <c r="BF1471" s="7"/>
      <c r="BG1471" s="6"/>
      <c r="BH1471" s="4"/>
      <c r="BI1471" s="4"/>
      <c r="BJ1471" s="4"/>
      <c r="BK1471" s="4"/>
      <c r="BL1471" s="6"/>
      <c r="BM1471" s="6"/>
      <c r="BN1471" s="6"/>
      <c r="BO1471" s="6"/>
      <c r="BP1471" s="6"/>
      <c r="BQ1471" s="6"/>
      <c r="BR1471" s="6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>
        <v>19.932810750279955</v>
      </c>
      <c r="CC1471" s="7">
        <v>6.375</v>
      </c>
      <c r="CD1471" s="4"/>
      <c r="CE1471" s="4"/>
      <c r="CF1471" s="7"/>
      <c r="CG1471" s="4"/>
      <c r="CH1471" s="4"/>
      <c r="CI1471" s="4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</row>
    <row r="1472" spans="1:158" x14ac:dyDescent="0.25">
      <c r="A1472" t="s">
        <v>124</v>
      </c>
      <c r="C1472" s="5">
        <v>41057</v>
      </c>
      <c r="D1472" s="4"/>
      <c r="E1472" s="5"/>
      <c r="F1472">
        <v>145</v>
      </c>
      <c r="G1472" t="s">
        <v>77</v>
      </c>
      <c r="H1472" s="6">
        <v>8</v>
      </c>
      <c r="I1472">
        <v>750</v>
      </c>
      <c r="J1472" s="4">
        <f>1000000/H1472/I1472</f>
        <v>166.66666666666666</v>
      </c>
      <c r="K1472" s="4"/>
      <c r="L1472" s="7"/>
      <c r="M1472" s="7"/>
      <c r="N1472" s="7"/>
      <c r="O1472" s="7"/>
      <c r="P1472" s="7"/>
      <c r="Q1472" s="7"/>
      <c r="R1472" s="7"/>
      <c r="S1472" s="7"/>
      <c r="T1472" s="7"/>
      <c r="U1472" s="4"/>
      <c r="V1472" s="7"/>
      <c r="W1472" s="7"/>
      <c r="X1472" s="7"/>
      <c r="Y1472" s="7"/>
      <c r="Z1472" s="7"/>
      <c r="AA1472" s="7"/>
      <c r="AB1472" s="4"/>
      <c r="AC1472" s="7"/>
      <c r="AD1472" s="7"/>
      <c r="AE1472" s="7"/>
      <c r="AF1472" s="7"/>
      <c r="AG1472" s="7"/>
      <c r="AH1472" s="7"/>
      <c r="AI1472" s="8"/>
      <c r="AJ1472" s="7"/>
      <c r="AK1472" s="7"/>
      <c r="AL1472" s="7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7"/>
      <c r="BB1472" s="4"/>
      <c r="BC1472" s="4"/>
      <c r="BD1472" s="4"/>
      <c r="BE1472" s="7"/>
      <c r="BF1472" s="7"/>
      <c r="BG1472" s="6"/>
      <c r="BH1472" s="4"/>
      <c r="BI1472" s="4"/>
      <c r="BJ1472" s="4"/>
      <c r="BK1472" s="4"/>
      <c r="BL1472" s="6"/>
      <c r="BM1472" s="6"/>
      <c r="BN1472" s="6"/>
      <c r="BO1472" s="6"/>
      <c r="BP1472" s="6"/>
      <c r="BQ1472" s="6"/>
      <c r="BR1472" s="6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>
        <v>31.131019036954086</v>
      </c>
      <c r="CC1472" s="7">
        <v>6.4249999999999998</v>
      </c>
      <c r="CD1472" s="4"/>
      <c r="CE1472" s="4"/>
      <c r="CF1472" s="7"/>
      <c r="CG1472" s="4"/>
      <c r="CH1472" s="4"/>
      <c r="CI1472" s="4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</row>
    <row r="1473" spans="1:158" x14ac:dyDescent="0.25">
      <c r="A1473" t="s">
        <v>124</v>
      </c>
      <c r="C1473" s="5">
        <v>41064</v>
      </c>
      <c r="D1473" s="4"/>
      <c r="E1473" s="5"/>
      <c r="F1473">
        <v>152</v>
      </c>
      <c r="G1473" t="s">
        <v>77</v>
      </c>
      <c r="H1473" s="6">
        <v>8</v>
      </c>
      <c r="I1473">
        <v>750</v>
      </c>
      <c r="J1473" s="4">
        <f>1000000/H1473/I1473</f>
        <v>166.66666666666666</v>
      </c>
      <c r="K1473" s="4"/>
      <c r="L1473" s="7"/>
      <c r="M1473" s="7"/>
      <c r="N1473" s="7"/>
      <c r="O1473" s="7"/>
      <c r="P1473" s="7"/>
      <c r="Q1473" s="7"/>
      <c r="R1473" s="7"/>
      <c r="S1473" s="7"/>
      <c r="T1473" s="7"/>
      <c r="U1473" s="4"/>
      <c r="V1473" s="7"/>
      <c r="W1473" s="7"/>
      <c r="X1473" s="7"/>
      <c r="Y1473" s="7"/>
      <c r="Z1473" s="7"/>
      <c r="AA1473" s="7"/>
      <c r="AB1473" s="4"/>
      <c r="AC1473" s="7"/>
      <c r="AD1473" s="7"/>
      <c r="AE1473" s="7"/>
      <c r="AF1473" s="7"/>
      <c r="AG1473" s="7"/>
      <c r="AH1473" s="7"/>
      <c r="AI1473" s="8"/>
      <c r="AJ1473" s="7"/>
      <c r="AK1473" s="7"/>
      <c r="AL1473" s="7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7"/>
      <c r="BB1473" s="4"/>
      <c r="BC1473" s="4"/>
      <c r="BD1473" s="4"/>
      <c r="BE1473" s="7"/>
      <c r="BF1473" s="7"/>
      <c r="BG1473" s="6"/>
      <c r="BH1473" s="4"/>
      <c r="BI1473" s="4"/>
      <c r="BJ1473" s="4"/>
      <c r="BK1473" s="4"/>
      <c r="BL1473" s="6"/>
      <c r="BM1473" s="6"/>
      <c r="BN1473" s="6"/>
      <c r="BO1473" s="6"/>
      <c r="BP1473" s="6"/>
      <c r="BQ1473" s="6"/>
      <c r="BR1473" s="6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>
        <v>45.688689809630461</v>
      </c>
      <c r="CC1473" s="7">
        <v>6.226923076923077</v>
      </c>
      <c r="CD1473" s="4"/>
      <c r="CE1473" s="4"/>
      <c r="CF1473" s="7"/>
      <c r="CG1473" s="4"/>
      <c r="CH1473" s="4"/>
      <c r="CI1473" s="4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</row>
    <row r="1474" spans="1:158" x14ac:dyDescent="0.25">
      <c r="A1474" t="s">
        <v>124</v>
      </c>
      <c r="C1474" s="5">
        <v>41066</v>
      </c>
      <c r="D1474" s="4"/>
      <c r="E1474" s="5"/>
      <c r="F1474">
        <v>154</v>
      </c>
      <c r="G1474" t="s">
        <v>77</v>
      </c>
      <c r="H1474" s="6">
        <v>8</v>
      </c>
      <c r="I1474">
        <v>750</v>
      </c>
      <c r="J1474" s="4">
        <f>1000000/H1474/I1474</f>
        <v>166.66666666666666</v>
      </c>
      <c r="K1474" s="4"/>
      <c r="L1474" s="7"/>
      <c r="M1474" s="7"/>
      <c r="N1474" s="7"/>
      <c r="O1474" s="7"/>
      <c r="P1474" s="7"/>
      <c r="Q1474" s="7"/>
      <c r="R1474" s="7"/>
      <c r="S1474" s="7"/>
      <c r="T1474" s="7"/>
      <c r="U1474" s="4">
        <v>701.80058714761583</v>
      </c>
      <c r="V1474" s="7"/>
      <c r="W1474" s="7"/>
      <c r="X1474" s="7"/>
      <c r="Y1474" s="7"/>
      <c r="Z1474" s="7"/>
      <c r="AA1474" s="7"/>
      <c r="AB1474" s="4">
        <v>235.34749577541737</v>
      </c>
      <c r="AC1474" s="7">
        <v>2.4684440682420541</v>
      </c>
      <c r="AD1474" s="7"/>
      <c r="AE1474" s="7"/>
      <c r="AF1474" s="7"/>
      <c r="AG1474" s="7"/>
      <c r="AH1474" s="7"/>
      <c r="AI1474" s="8">
        <f>AC1474/AB1474</f>
        <v>1.0488507898115011E-2</v>
      </c>
      <c r="AJ1474" s="7"/>
      <c r="AK1474" s="7"/>
      <c r="AL1474" s="7"/>
      <c r="AM1474" s="4">
        <v>0</v>
      </c>
      <c r="AN1474" s="4"/>
      <c r="AO1474" s="4"/>
      <c r="AP1474" s="4"/>
      <c r="AQ1474" s="4">
        <v>371.61691359624308</v>
      </c>
      <c r="AR1474" s="4"/>
      <c r="AS1474" s="4"/>
      <c r="AT1474" s="4"/>
      <c r="AU1474" s="4"/>
      <c r="AV1474" s="4"/>
      <c r="AW1474" s="4"/>
      <c r="AX1474" s="4">
        <v>33.278201221631861</v>
      </c>
      <c r="AY1474" s="4">
        <v>810.95931797697006</v>
      </c>
      <c r="AZ1474" s="4">
        <v>1215.854432794845</v>
      </c>
      <c r="BA1474" s="7"/>
      <c r="BB1474" s="4"/>
      <c r="BC1474" s="4">
        <f>U1474+AB1474+AZ1474</f>
        <v>2153.0025157178779</v>
      </c>
      <c r="BD1474" s="4"/>
      <c r="BE1474" s="7">
        <f>AZ1474/BC1474</f>
        <v>0.56472504045794925</v>
      </c>
      <c r="BF1474" s="7"/>
      <c r="BG1474" s="6"/>
      <c r="BH1474" s="4"/>
      <c r="BI1474" s="4"/>
      <c r="BJ1474" s="4"/>
      <c r="BK1474" s="4"/>
      <c r="BL1474" s="6"/>
      <c r="BM1474" s="6"/>
      <c r="BN1474" s="6"/>
      <c r="BO1474" s="6"/>
      <c r="BP1474" s="7">
        <f>U1474/BC1474</f>
        <v>0.32596366331398069</v>
      </c>
      <c r="BQ1474" s="7">
        <f>AB1474/BC1474</f>
        <v>0.10931129622807022</v>
      </c>
      <c r="BR1474" s="7">
        <f>AZ1474/BC1474</f>
        <v>0.56472504045794925</v>
      </c>
      <c r="BS1474" s="4">
        <v>188.50720336215699</v>
      </c>
      <c r="BT1474" s="4">
        <v>0</v>
      </c>
      <c r="BU1474" s="4">
        <v>75.505992212485239</v>
      </c>
      <c r="BV1474" s="4">
        <v>103.74209618178212</v>
      </c>
      <c r="BW1474" s="4"/>
      <c r="BX1474" s="4"/>
      <c r="BY1474" s="4"/>
      <c r="BZ1474" s="4"/>
      <c r="CA1474" s="4">
        <v>9.2591149678896265</v>
      </c>
      <c r="CB1474" s="4"/>
      <c r="CC1474" s="7"/>
      <c r="CD1474" s="4"/>
      <c r="CE1474" s="4"/>
      <c r="CF1474" s="7"/>
      <c r="CG1474" s="4"/>
      <c r="CH1474" s="4"/>
      <c r="CI1474" s="4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</row>
    <row r="1475" spans="1:158" x14ac:dyDescent="0.25">
      <c r="A1475" t="s">
        <v>124</v>
      </c>
      <c r="C1475" s="5">
        <v>41067</v>
      </c>
      <c r="D1475" s="4">
        <v>8</v>
      </c>
      <c r="E1475" s="5" t="s">
        <v>165</v>
      </c>
      <c r="F1475">
        <v>155</v>
      </c>
      <c r="G1475" t="s">
        <v>77</v>
      </c>
      <c r="H1475" s="6">
        <v>8</v>
      </c>
      <c r="I1475">
        <v>750</v>
      </c>
      <c r="J1475" s="4">
        <f>1000000/H1475/I1475</f>
        <v>166.66666666666666</v>
      </c>
      <c r="K1475" s="4"/>
      <c r="L1475" s="7"/>
      <c r="M1475" s="7"/>
      <c r="N1475" s="7"/>
      <c r="O1475" s="7"/>
      <c r="P1475" s="7"/>
      <c r="Q1475" s="7"/>
      <c r="R1475" s="7"/>
      <c r="S1475" s="7"/>
      <c r="T1475" s="7"/>
      <c r="U1475" s="4"/>
      <c r="V1475" s="7"/>
      <c r="W1475" s="7"/>
      <c r="X1475" s="7"/>
      <c r="Y1475" s="7"/>
      <c r="Z1475" s="7"/>
      <c r="AA1475" s="7"/>
      <c r="AB1475" s="4"/>
      <c r="AC1475" s="7"/>
      <c r="AD1475" s="7"/>
      <c r="AE1475" s="7"/>
      <c r="AF1475" s="7"/>
      <c r="AG1475" s="7"/>
      <c r="AH1475" s="7"/>
      <c r="AI1475" s="8"/>
      <c r="AJ1475" s="7"/>
      <c r="AK1475" s="7"/>
      <c r="AL1475" s="7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7"/>
      <c r="BB1475" s="4"/>
      <c r="BC1475" s="4"/>
      <c r="BD1475" s="4"/>
      <c r="BE1475" s="7"/>
      <c r="BF1475" s="7"/>
      <c r="BG1475" s="6"/>
      <c r="BH1475" s="4"/>
      <c r="BI1475" s="4"/>
      <c r="BJ1475" s="4"/>
      <c r="BK1475" s="4"/>
      <c r="BL1475" s="6"/>
      <c r="BM1475" s="6"/>
      <c r="BN1475" s="6"/>
      <c r="BO1475" s="6"/>
      <c r="BP1475" s="6"/>
      <c r="BQ1475" s="6"/>
      <c r="BR1475" s="6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7"/>
      <c r="CD1475" s="4"/>
      <c r="CE1475" s="4"/>
      <c r="CF1475" s="7"/>
      <c r="CG1475" s="4"/>
      <c r="CH1475" s="4"/>
      <c r="CI1475" s="4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/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</row>
    <row r="1476" spans="1:158" x14ac:dyDescent="0.25">
      <c r="A1476" t="s">
        <v>124</v>
      </c>
      <c r="C1476" s="5">
        <v>41072</v>
      </c>
      <c r="D1476" s="4"/>
      <c r="E1476" s="5"/>
      <c r="F1476">
        <v>160</v>
      </c>
      <c r="G1476" t="s">
        <v>77</v>
      </c>
      <c r="H1476" s="6">
        <v>8</v>
      </c>
      <c r="I1476">
        <v>750</v>
      </c>
      <c r="J1476" s="4">
        <f>1000000/H1476/I1476</f>
        <v>166.66666666666666</v>
      </c>
      <c r="K1476" s="4"/>
      <c r="L1476" s="7"/>
      <c r="M1476" s="7"/>
      <c r="N1476" s="7"/>
      <c r="O1476" s="7"/>
      <c r="P1476" s="7"/>
      <c r="Q1476" s="7"/>
      <c r="R1476" s="7"/>
      <c r="S1476" s="7"/>
      <c r="T1476" s="7"/>
      <c r="U1476" s="4"/>
      <c r="V1476" s="7"/>
      <c r="W1476" s="7"/>
      <c r="X1476" s="7"/>
      <c r="Y1476" s="7"/>
      <c r="Z1476" s="7"/>
      <c r="AA1476" s="7"/>
      <c r="AB1476" s="4"/>
      <c r="AC1476" s="7"/>
      <c r="AD1476" s="7"/>
      <c r="AE1476" s="7"/>
      <c r="AF1476" s="7"/>
      <c r="AG1476" s="7"/>
      <c r="AH1476" s="7"/>
      <c r="AI1476" s="8"/>
      <c r="AJ1476" s="7"/>
      <c r="AK1476" s="7"/>
      <c r="AL1476" s="7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7"/>
      <c r="BB1476" s="4"/>
      <c r="BC1476" s="4"/>
      <c r="BD1476" s="4"/>
      <c r="BE1476" s="7"/>
      <c r="BF1476" s="7"/>
      <c r="BG1476" s="6"/>
      <c r="BH1476" s="4"/>
      <c r="BI1476" s="4"/>
      <c r="BJ1476" s="4"/>
      <c r="BK1476" s="4"/>
      <c r="BL1476" s="6"/>
      <c r="BM1476" s="6"/>
      <c r="BN1476" s="6"/>
      <c r="BO1476" s="6"/>
      <c r="BP1476" s="6"/>
      <c r="BQ1476" s="6"/>
      <c r="BR1476" s="6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>
        <v>82.194848824188128</v>
      </c>
      <c r="CC1476" s="7">
        <v>5.4294478527607364</v>
      </c>
      <c r="CD1476" s="4"/>
      <c r="CE1476" s="4"/>
      <c r="CF1476" s="7"/>
      <c r="CG1476" s="4"/>
      <c r="CH1476" s="4"/>
      <c r="CI1476" s="4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</row>
    <row r="1477" spans="1:158" x14ac:dyDescent="0.25">
      <c r="A1477" t="s">
        <v>124</v>
      </c>
      <c r="C1477" s="5">
        <v>41092</v>
      </c>
      <c r="D1477" s="4"/>
      <c r="E1477" s="5"/>
      <c r="F1477">
        <v>180</v>
      </c>
      <c r="G1477" t="s">
        <v>77</v>
      </c>
      <c r="H1477" s="6">
        <v>8</v>
      </c>
      <c r="I1477">
        <v>750</v>
      </c>
      <c r="J1477" s="4">
        <f>1000000/H1477/I1477</f>
        <v>166.66666666666666</v>
      </c>
      <c r="K1477" s="4"/>
      <c r="L1477" s="7"/>
      <c r="M1477" s="7"/>
      <c r="N1477" s="7"/>
      <c r="O1477" s="7"/>
      <c r="P1477" s="7"/>
      <c r="Q1477" s="7"/>
      <c r="R1477" s="7"/>
      <c r="S1477" s="7"/>
      <c r="T1477" s="7"/>
      <c r="U1477" s="4"/>
      <c r="V1477" s="7"/>
      <c r="W1477" s="7"/>
      <c r="X1477" s="7"/>
      <c r="Y1477" s="7"/>
      <c r="Z1477" s="7"/>
      <c r="AA1477" s="7"/>
      <c r="AB1477" s="4"/>
      <c r="AC1477" s="7"/>
      <c r="AD1477" s="7"/>
      <c r="AE1477" s="7"/>
      <c r="AF1477" s="7"/>
      <c r="AG1477" s="7"/>
      <c r="AH1477" s="7"/>
      <c r="AI1477" s="8"/>
      <c r="AJ1477" s="7"/>
      <c r="AK1477" s="7"/>
      <c r="AL1477" s="7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7"/>
      <c r="BB1477" s="4"/>
      <c r="BC1477" s="4"/>
      <c r="BD1477" s="4"/>
      <c r="BE1477" s="7"/>
      <c r="BF1477" s="7"/>
      <c r="BG1477" s="6"/>
      <c r="BH1477" s="4"/>
      <c r="BI1477" s="4"/>
      <c r="BJ1477" s="4"/>
      <c r="BK1477" s="4"/>
      <c r="BL1477" s="6"/>
      <c r="BM1477" s="6"/>
      <c r="BN1477" s="6"/>
      <c r="BO1477" s="6"/>
      <c r="BP1477" s="6"/>
      <c r="BQ1477" s="6"/>
      <c r="BR1477" s="6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>
        <v>100</v>
      </c>
      <c r="CC1477" s="7">
        <v>4.7295597484276728</v>
      </c>
      <c r="CD1477" s="4"/>
      <c r="CE1477" s="4"/>
      <c r="CF1477" s="7"/>
      <c r="CG1477" s="4"/>
      <c r="CH1477" s="4"/>
      <c r="CI1477" s="4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</row>
    <row r="1478" spans="1:158" x14ac:dyDescent="0.25">
      <c r="A1478" t="s">
        <v>124</v>
      </c>
      <c r="C1478" s="5">
        <v>41096</v>
      </c>
      <c r="D1478" s="4">
        <v>9</v>
      </c>
      <c r="E1478" s="5" t="s">
        <v>70</v>
      </c>
      <c r="F1478">
        <v>184</v>
      </c>
      <c r="G1478" t="s">
        <v>77</v>
      </c>
      <c r="H1478" s="6">
        <v>8</v>
      </c>
      <c r="I1478">
        <v>750</v>
      </c>
      <c r="J1478" s="4">
        <f>1000000/H1478/I1478</f>
        <v>166.66666666666666</v>
      </c>
      <c r="K1478" s="4"/>
      <c r="L1478" s="7"/>
      <c r="M1478" s="7"/>
      <c r="N1478" s="7"/>
      <c r="O1478" s="7"/>
      <c r="P1478" s="7"/>
      <c r="Q1478" s="7"/>
      <c r="R1478" s="7"/>
      <c r="S1478" s="7"/>
      <c r="T1478" s="7"/>
      <c r="U1478" s="4"/>
      <c r="V1478" s="7"/>
      <c r="W1478" s="7"/>
      <c r="X1478" s="7"/>
      <c r="Y1478" s="7"/>
      <c r="Z1478" s="7"/>
      <c r="AA1478" s="7"/>
      <c r="AB1478" s="4"/>
      <c r="AC1478" s="7"/>
      <c r="AD1478" s="7"/>
      <c r="AE1478" s="7"/>
      <c r="AF1478" s="7"/>
      <c r="AG1478" s="7"/>
      <c r="AH1478" s="7"/>
      <c r="AI1478" s="8"/>
      <c r="AJ1478" s="7"/>
      <c r="AK1478" s="7"/>
      <c r="AL1478" s="7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>
        <v>424.18939499999999</v>
      </c>
      <c r="AZ1478" s="4"/>
      <c r="BA1478" s="7"/>
      <c r="BB1478" s="4"/>
      <c r="BC1478" s="4"/>
      <c r="BD1478" s="4"/>
      <c r="BE1478" s="7"/>
      <c r="BF1478" s="4">
        <f>BH1478*(1/(BG1478/100))</f>
        <v>424.18939500000005</v>
      </c>
      <c r="BG1478" s="6">
        <v>36.35782246081429</v>
      </c>
      <c r="BH1478" s="4">
        <v>154.22602713170227</v>
      </c>
      <c r="BI1478" s="4">
        <f>BF1478-BH1478</f>
        <v>269.96336786829778</v>
      </c>
      <c r="BJ1478" s="4"/>
      <c r="BK1478" s="4"/>
      <c r="BL1478" s="6">
        <v>6.7940981115287347</v>
      </c>
      <c r="BM1478" s="6"/>
      <c r="BN1478" s="6"/>
      <c r="BO1478" s="6"/>
      <c r="BP1478" s="6"/>
      <c r="BQ1478" s="6"/>
      <c r="BR1478" s="6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7"/>
      <c r="CD1478" s="4"/>
      <c r="CE1478" s="4"/>
      <c r="CF1478" s="7"/>
      <c r="CG1478" s="4"/>
      <c r="CH1478" s="4"/>
      <c r="CI1478" s="4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</row>
    <row r="1479" spans="1:158" x14ac:dyDescent="0.25">
      <c r="A1479" t="s">
        <v>110</v>
      </c>
      <c r="C1479" s="5">
        <v>40912</v>
      </c>
      <c r="D1479" s="4">
        <v>1</v>
      </c>
      <c r="E1479" s="5" t="s">
        <v>167</v>
      </c>
      <c r="F1479">
        <v>0</v>
      </c>
      <c r="G1479" t="s">
        <v>78</v>
      </c>
      <c r="H1479" s="6">
        <v>8</v>
      </c>
      <c r="I1479">
        <v>750</v>
      </c>
      <c r="J1479" s="4">
        <f>1000000/H1479/I1479</f>
        <v>166.66666666666666</v>
      </c>
      <c r="K1479" s="4"/>
      <c r="L1479" s="7"/>
      <c r="M1479" s="7"/>
      <c r="N1479" s="7"/>
      <c r="O1479" s="7"/>
      <c r="P1479" s="7"/>
      <c r="Q1479" s="7"/>
      <c r="R1479" s="7"/>
      <c r="S1479" s="7"/>
      <c r="T1479" s="7"/>
      <c r="U1479" s="4"/>
      <c r="V1479" s="7"/>
      <c r="W1479" s="7"/>
      <c r="X1479" s="7"/>
      <c r="Y1479" s="7"/>
      <c r="Z1479" s="7"/>
      <c r="AA1479" s="7"/>
      <c r="AB1479" s="4"/>
      <c r="AC1479" s="7"/>
      <c r="AD1479" s="7"/>
      <c r="AE1479" s="7"/>
      <c r="AF1479" s="7"/>
      <c r="AG1479" s="7"/>
      <c r="AH1479" s="7"/>
      <c r="AI1479" s="8"/>
      <c r="AJ1479" s="7"/>
      <c r="AK1479" s="7"/>
      <c r="AL1479" s="7"/>
      <c r="AM1479" s="4">
        <v>0</v>
      </c>
      <c r="AN1479" s="4"/>
      <c r="AO1479" s="4"/>
      <c r="AP1479" s="4"/>
      <c r="AQ1479" s="4">
        <v>0</v>
      </c>
      <c r="AR1479" s="4"/>
      <c r="AS1479" s="4"/>
      <c r="AT1479" s="4"/>
      <c r="AU1479" s="4"/>
      <c r="AV1479" s="4"/>
      <c r="AW1479" s="4"/>
      <c r="AX1479" s="4">
        <v>0</v>
      </c>
      <c r="AY1479" s="4">
        <v>0</v>
      </c>
      <c r="AZ1479" s="4"/>
      <c r="BA1479" s="7"/>
      <c r="BB1479" s="4"/>
      <c r="BC1479" s="4"/>
      <c r="BD1479" s="4"/>
      <c r="BE1479" s="7"/>
      <c r="BF1479" s="7"/>
      <c r="BG1479" s="6"/>
      <c r="BH1479" s="4"/>
      <c r="BI1479" s="4"/>
      <c r="BJ1479" s="4"/>
      <c r="BK1479" s="4"/>
      <c r="BL1479" s="6"/>
      <c r="BM1479" s="6"/>
      <c r="BN1479" s="6"/>
      <c r="BO1479" s="6"/>
      <c r="BP1479" s="6"/>
      <c r="BQ1479" s="6"/>
      <c r="BR1479" s="6"/>
      <c r="BS1479" s="4">
        <v>0</v>
      </c>
      <c r="BT1479" s="4">
        <v>0</v>
      </c>
      <c r="BU1479" s="4">
        <v>0</v>
      </c>
      <c r="BV1479" s="4">
        <v>0</v>
      </c>
      <c r="BW1479" s="4"/>
      <c r="BX1479" s="4"/>
      <c r="BY1479" s="4"/>
      <c r="BZ1479" s="4"/>
      <c r="CA1479" s="4">
        <v>0</v>
      </c>
      <c r="CB1479" s="4"/>
      <c r="CC1479" s="7"/>
      <c r="CD1479" s="4"/>
      <c r="CE1479" s="4"/>
      <c r="CF1479" s="7"/>
      <c r="CG1479" s="4"/>
      <c r="CH1479" s="4"/>
      <c r="CI1479" s="4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</row>
    <row r="1480" spans="1:158" x14ac:dyDescent="0.25">
      <c r="A1480" t="s">
        <v>110</v>
      </c>
      <c r="C1480" s="5">
        <v>40945</v>
      </c>
      <c r="D1480" s="4"/>
      <c r="E1480" s="5"/>
      <c r="F1480">
        <v>33</v>
      </c>
      <c r="G1480" t="s">
        <v>78</v>
      </c>
      <c r="H1480" s="6">
        <v>8</v>
      </c>
      <c r="I1480">
        <v>750</v>
      </c>
      <c r="J1480" s="4">
        <f>1000000/H1480/I1480</f>
        <v>166.66666666666666</v>
      </c>
      <c r="K1480" s="4"/>
      <c r="L1480" s="7"/>
      <c r="M1480" s="7"/>
      <c r="N1480" s="7"/>
      <c r="O1480" s="7"/>
      <c r="P1480" s="7"/>
      <c r="Q1480" s="7"/>
      <c r="R1480" s="7"/>
      <c r="S1480" s="7"/>
      <c r="T1480" s="7"/>
      <c r="U1480" s="4">
        <v>35.032894736842103</v>
      </c>
      <c r="V1480" s="7"/>
      <c r="W1480" s="7"/>
      <c r="X1480" s="7"/>
      <c r="Y1480" s="7"/>
      <c r="Z1480" s="7"/>
      <c r="AA1480" s="7"/>
      <c r="AB1480" s="4">
        <v>41.875</v>
      </c>
      <c r="AC1480" s="7">
        <v>0.39594736842105266</v>
      </c>
      <c r="AD1480" s="7"/>
      <c r="AE1480" s="7"/>
      <c r="AF1480" s="7"/>
      <c r="AG1480" s="7"/>
      <c r="AH1480" s="7"/>
      <c r="AI1480" s="8">
        <f>AC1480/AB1480</f>
        <v>9.4554595443833468E-3</v>
      </c>
      <c r="AJ1480" s="7"/>
      <c r="AK1480" s="7"/>
      <c r="AL1480" s="7"/>
      <c r="AM1480" s="4">
        <v>0</v>
      </c>
      <c r="AN1480" s="4"/>
      <c r="AO1480" s="4"/>
      <c r="AP1480" s="4"/>
      <c r="AQ1480" s="4">
        <v>0</v>
      </c>
      <c r="AR1480" s="4"/>
      <c r="AS1480" s="4"/>
      <c r="AT1480" s="4"/>
      <c r="AU1480" s="4"/>
      <c r="AV1480" s="4"/>
      <c r="AW1480" s="4"/>
      <c r="AX1480" s="4">
        <v>0</v>
      </c>
      <c r="AY1480" s="4">
        <v>0</v>
      </c>
      <c r="AZ1480" s="4">
        <v>0</v>
      </c>
      <c r="BA1480" s="7"/>
      <c r="BB1480" s="4"/>
      <c r="BC1480" s="4">
        <f>U1480+AB1480+AZ1480</f>
        <v>76.90789473684211</v>
      </c>
      <c r="BD1480" s="4"/>
      <c r="BE1480" s="7">
        <f>AZ1480/BC1480</f>
        <v>0</v>
      </c>
      <c r="BF1480" s="7"/>
      <c r="BG1480" s="6"/>
      <c r="BH1480" s="4"/>
      <c r="BI1480" s="4"/>
      <c r="BJ1480" s="4"/>
      <c r="BK1480" s="4"/>
      <c r="BL1480" s="6"/>
      <c r="BM1480" s="6"/>
      <c r="BN1480" s="6"/>
      <c r="BO1480" s="6"/>
      <c r="BP1480" s="7">
        <f>U1480/BC1480</f>
        <v>0.45551753635585968</v>
      </c>
      <c r="BQ1480" s="7">
        <f>AB1480/BC1480</f>
        <v>0.54448246364414021</v>
      </c>
      <c r="BR1480" s="7">
        <f>AZ1480/BC1480</f>
        <v>0</v>
      </c>
      <c r="BS1480" s="4">
        <v>0</v>
      </c>
      <c r="BT1480" s="4">
        <v>0</v>
      </c>
      <c r="BU1480" s="4">
        <v>0</v>
      </c>
      <c r="BV1480" s="4">
        <v>0</v>
      </c>
      <c r="BW1480" s="4"/>
      <c r="BX1480" s="4"/>
      <c r="BY1480" s="4"/>
      <c r="BZ1480" s="4"/>
      <c r="CA1480" s="4">
        <v>0</v>
      </c>
      <c r="CB1480" s="4"/>
      <c r="CC1480" s="7"/>
      <c r="CD1480" s="4"/>
      <c r="CE1480" s="4"/>
      <c r="CF1480" s="7"/>
      <c r="CG1480" s="4"/>
      <c r="CH1480" s="4"/>
      <c r="CI1480" s="4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</row>
    <row r="1481" spans="1:158" x14ac:dyDescent="0.25">
      <c r="A1481" t="s">
        <v>110</v>
      </c>
      <c r="C1481" s="5">
        <v>40947</v>
      </c>
      <c r="D1481" s="4">
        <v>4</v>
      </c>
      <c r="E1481" t="s">
        <v>168</v>
      </c>
      <c r="F1481">
        <v>35</v>
      </c>
      <c r="G1481" t="s">
        <v>78</v>
      </c>
      <c r="H1481" s="6">
        <v>8</v>
      </c>
      <c r="I1481">
        <v>750</v>
      </c>
      <c r="J1481" s="4">
        <f>1000000/H1481/I1481</f>
        <v>166.66666666666666</v>
      </c>
      <c r="K1481" s="4"/>
      <c r="L1481" s="7"/>
      <c r="M1481" s="7"/>
      <c r="N1481" s="7"/>
      <c r="O1481" s="7"/>
      <c r="P1481" s="7"/>
      <c r="Q1481" s="7"/>
      <c r="R1481" s="7"/>
      <c r="S1481" s="7"/>
      <c r="T1481" s="7"/>
      <c r="U1481" s="4"/>
      <c r="V1481" s="7"/>
      <c r="W1481" s="7"/>
      <c r="X1481" s="7"/>
      <c r="Y1481" s="7"/>
      <c r="Z1481" s="7"/>
      <c r="AA1481" s="7"/>
      <c r="AB1481" s="4"/>
      <c r="AC1481" s="7"/>
      <c r="AD1481" s="7"/>
      <c r="AE1481" s="7"/>
      <c r="AF1481" s="7"/>
      <c r="AG1481" s="7"/>
      <c r="AH1481" s="7"/>
      <c r="AI1481" s="8"/>
      <c r="AJ1481" s="7"/>
      <c r="AK1481" s="7"/>
      <c r="AL1481" s="7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7"/>
      <c r="BB1481" s="4"/>
      <c r="BC1481" s="4"/>
      <c r="BD1481" s="4"/>
      <c r="BE1481" s="7"/>
      <c r="BF1481" s="7"/>
      <c r="BG1481" s="6"/>
      <c r="BH1481" s="4"/>
      <c r="BI1481" s="4"/>
      <c r="BJ1481" s="4"/>
      <c r="BK1481" s="4"/>
      <c r="BL1481" s="6"/>
      <c r="BM1481" s="6"/>
      <c r="BN1481" s="6"/>
      <c r="BO1481" s="6"/>
      <c r="BP1481" s="6"/>
      <c r="BQ1481" s="6"/>
      <c r="BR1481" s="6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7"/>
      <c r="CD1481" s="4"/>
      <c r="CE1481" s="4"/>
      <c r="CF1481" s="7"/>
      <c r="CG1481" s="4"/>
      <c r="CH1481" s="4"/>
      <c r="CI1481" s="4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</row>
    <row r="1482" spans="1:158" x14ac:dyDescent="0.25">
      <c r="A1482" t="s">
        <v>110</v>
      </c>
      <c r="C1482" s="5">
        <v>40956</v>
      </c>
      <c r="D1482" s="4"/>
      <c r="E1482" s="5"/>
      <c r="F1482">
        <v>44</v>
      </c>
      <c r="G1482" t="s">
        <v>78</v>
      </c>
      <c r="H1482" s="6">
        <v>8</v>
      </c>
      <c r="I1482">
        <v>750</v>
      </c>
      <c r="J1482" s="4">
        <f>1000000/H1482/I1482</f>
        <v>166.66666666666666</v>
      </c>
      <c r="K1482" s="4"/>
      <c r="L1482" s="7"/>
      <c r="M1482" s="7"/>
      <c r="N1482" s="7"/>
      <c r="O1482" s="7"/>
      <c r="P1482" s="7"/>
      <c r="Q1482" s="7"/>
      <c r="R1482" s="7"/>
      <c r="S1482" s="7"/>
      <c r="T1482" s="7"/>
      <c r="U1482" s="4">
        <v>56.90148093961286</v>
      </c>
      <c r="V1482" s="7"/>
      <c r="W1482" s="7"/>
      <c r="X1482" s="7"/>
      <c r="Y1482" s="7"/>
      <c r="Z1482" s="7"/>
      <c r="AA1482" s="7"/>
      <c r="AB1482" s="4">
        <v>65.792306591881896</v>
      </c>
      <c r="AC1482" s="7">
        <v>0.88794996270813054</v>
      </c>
      <c r="AD1482" s="7"/>
      <c r="AE1482" s="7"/>
      <c r="AF1482" s="7"/>
      <c r="AG1482" s="7"/>
      <c r="AH1482" s="7"/>
      <c r="AI1482" s="8">
        <f>AC1482/AB1482</f>
        <v>1.3496258281628547E-2</v>
      </c>
      <c r="AJ1482" s="7"/>
      <c r="AK1482" s="7"/>
      <c r="AL1482" s="7"/>
      <c r="AM1482" s="4">
        <v>6.1787597814408537</v>
      </c>
      <c r="AN1482" s="4"/>
      <c r="AO1482" s="4"/>
      <c r="AP1482" s="4"/>
      <c r="AQ1482" s="4">
        <v>0</v>
      </c>
      <c r="AR1482" s="4"/>
      <c r="AS1482" s="4"/>
      <c r="AT1482" s="4"/>
      <c r="AU1482" s="4"/>
      <c r="AV1482" s="4"/>
      <c r="AW1482" s="4"/>
      <c r="AX1482" s="4">
        <v>0</v>
      </c>
      <c r="AY1482" s="4">
        <v>0</v>
      </c>
      <c r="AZ1482" s="4">
        <v>6.1787597814408537</v>
      </c>
      <c r="BA1482" s="7"/>
      <c r="BB1482" s="4"/>
      <c r="BC1482" s="4">
        <f>U1482+AB1482+AZ1482</f>
        <v>128.87254731293561</v>
      </c>
      <c r="BD1482" s="4"/>
      <c r="BE1482" s="7">
        <f>AZ1482/BC1482</f>
        <v>4.7944732297695955E-2</v>
      </c>
      <c r="BF1482" s="7"/>
      <c r="BG1482" s="6"/>
      <c r="BH1482" s="4"/>
      <c r="BI1482" s="4"/>
      <c r="BJ1482" s="4"/>
      <c r="BK1482" s="4"/>
      <c r="BL1482" s="6"/>
      <c r="BM1482" s="6"/>
      <c r="BN1482" s="6"/>
      <c r="BO1482" s="6"/>
      <c r="BP1482" s="7">
        <f>U1482/BC1482</f>
        <v>0.44153298841406047</v>
      </c>
      <c r="BQ1482" s="7">
        <f>AB1482/BC1482</f>
        <v>0.51052227928824356</v>
      </c>
      <c r="BR1482" s="7">
        <f>AZ1482/BC1482</f>
        <v>4.7944732297695955E-2</v>
      </c>
      <c r="BS1482" s="4">
        <v>75.874479795269181</v>
      </c>
      <c r="BT1482" s="4">
        <v>75.874479795269181</v>
      </c>
      <c r="BU1482" s="4">
        <v>0</v>
      </c>
      <c r="BV1482" s="4">
        <v>0</v>
      </c>
      <c r="BW1482" s="4"/>
      <c r="BX1482" s="4"/>
      <c r="BY1482" s="4"/>
      <c r="BZ1482" s="4"/>
      <c r="CA1482" s="4">
        <v>0</v>
      </c>
      <c r="CB1482" s="4"/>
      <c r="CC1482" s="7"/>
      <c r="CD1482" s="4"/>
      <c r="CE1482" s="4"/>
      <c r="CF1482" s="7"/>
      <c r="CG1482" s="4"/>
      <c r="CH1482" s="4"/>
      <c r="CI1482" s="4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</row>
    <row r="1483" spans="1:158" x14ac:dyDescent="0.25">
      <c r="A1483" t="s">
        <v>110</v>
      </c>
      <c r="C1483" s="5">
        <v>40960</v>
      </c>
      <c r="D1483" s="4"/>
      <c r="E1483" s="5"/>
      <c r="F1483">
        <v>48</v>
      </c>
      <c r="G1483" t="s">
        <v>78</v>
      </c>
      <c r="H1483" s="6">
        <v>8</v>
      </c>
      <c r="I1483">
        <v>750</v>
      </c>
      <c r="J1483" s="4">
        <f>1000000/H1483/I1483</f>
        <v>166.66666666666666</v>
      </c>
      <c r="K1483" s="4"/>
      <c r="L1483" s="7"/>
      <c r="M1483" s="6">
        <v>10.9</v>
      </c>
      <c r="N1483" s="6"/>
      <c r="O1483" s="6"/>
      <c r="P1483" s="7"/>
      <c r="Q1483" s="7"/>
      <c r="R1483" s="7"/>
      <c r="S1483" s="7"/>
      <c r="T1483" s="7"/>
      <c r="U1483" s="4"/>
      <c r="V1483" s="7"/>
      <c r="W1483" s="7"/>
      <c r="X1483" s="7"/>
      <c r="Y1483" s="7"/>
      <c r="Z1483" s="7"/>
      <c r="AA1483" s="7"/>
      <c r="AB1483" s="4"/>
      <c r="AC1483" s="7"/>
      <c r="AD1483" s="7"/>
      <c r="AE1483" s="7"/>
      <c r="AF1483" s="7"/>
      <c r="AG1483" s="7"/>
      <c r="AH1483" s="7"/>
      <c r="AI1483" s="8"/>
      <c r="AJ1483" s="7"/>
      <c r="AK1483" s="7"/>
      <c r="AL1483" s="7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7"/>
      <c r="BB1483" s="4"/>
      <c r="BC1483" s="4"/>
      <c r="BD1483" s="4"/>
      <c r="BE1483" s="7"/>
      <c r="BF1483" s="7"/>
      <c r="BG1483" s="6"/>
      <c r="BH1483" s="4"/>
      <c r="BI1483" s="4"/>
      <c r="BJ1483" s="4"/>
      <c r="BK1483" s="4"/>
      <c r="BL1483" s="6"/>
      <c r="BM1483" s="6"/>
      <c r="BN1483" s="6"/>
      <c r="BO1483" s="6"/>
      <c r="BP1483" s="6"/>
      <c r="BQ1483" s="6"/>
      <c r="BR1483" s="6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7"/>
      <c r="CD1483" s="4"/>
      <c r="CE1483" s="4"/>
      <c r="CF1483" s="7"/>
      <c r="CG1483" s="4"/>
      <c r="CH1483" s="4"/>
      <c r="CI1483" s="4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</row>
    <row r="1484" spans="1:158" x14ac:dyDescent="0.25">
      <c r="A1484" t="s">
        <v>110</v>
      </c>
      <c r="C1484" s="5">
        <v>40963</v>
      </c>
      <c r="D1484" s="4">
        <v>5</v>
      </c>
      <c r="E1484" t="s">
        <v>164</v>
      </c>
      <c r="F1484">
        <v>51</v>
      </c>
      <c r="G1484" t="s">
        <v>78</v>
      </c>
      <c r="H1484" s="6">
        <v>8</v>
      </c>
      <c r="I1484">
        <v>750</v>
      </c>
      <c r="J1484" s="4">
        <f>1000000/H1484/I1484</f>
        <v>166.66666666666666</v>
      </c>
      <c r="K1484" s="4"/>
      <c r="L1484" s="7"/>
      <c r="M1484" s="7"/>
      <c r="N1484" s="7"/>
      <c r="O1484" s="7"/>
      <c r="P1484" s="7"/>
      <c r="Q1484" s="7"/>
      <c r="R1484" s="7"/>
      <c r="S1484" s="7"/>
      <c r="T1484" s="7"/>
      <c r="U1484" s="4">
        <v>131.81901511212862</v>
      </c>
      <c r="V1484" s="7"/>
      <c r="W1484" s="7"/>
      <c r="X1484" s="7"/>
      <c r="Y1484" s="7"/>
      <c r="Z1484" s="7"/>
      <c r="AA1484" s="7"/>
      <c r="AB1484" s="4">
        <v>120.77897408961095</v>
      </c>
      <c r="AC1484" s="7">
        <v>2.406013981036049</v>
      </c>
      <c r="AD1484" s="7"/>
      <c r="AE1484" s="7"/>
      <c r="AF1484" s="7"/>
      <c r="AG1484" s="7"/>
      <c r="AH1484" s="7"/>
      <c r="AI1484" s="8">
        <f>AC1484/AB1484</f>
        <v>1.9920801606171344E-2</v>
      </c>
      <c r="AJ1484" s="7"/>
      <c r="AK1484" s="7"/>
      <c r="AL1484" s="7"/>
      <c r="AM1484" s="4">
        <v>18.907298368901802</v>
      </c>
      <c r="AN1484" s="4"/>
      <c r="AO1484" s="4"/>
      <c r="AP1484" s="4"/>
      <c r="AQ1484" s="4">
        <v>0</v>
      </c>
      <c r="AR1484" s="4"/>
      <c r="AS1484" s="4"/>
      <c r="AT1484" s="4"/>
      <c r="AU1484" s="4"/>
      <c r="AV1484" s="4"/>
      <c r="AW1484" s="4"/>
      <c r="AX1484" s="4">
        <v>0</v>
      </c>
      <c r="AY1484" s="4">
        <v>0</v>
      </c>
      <c r="AZ1484" s="4">
        <v>18.907298368901802</v>
      </c>
      <c r="BA1484" s="7"/>
      <c r="BB1484" s="4"/>
      <c r="BC1484" s="4">
        <f>U1484+AB1484+AZ1484</f>
        <v>271.50528757064137</v>
      </c>
      <c r="BD1484" s="4"/>
      <c r="BE1484" s="7">
        <f>AZ1484/BC1484</f>
        <v>6.9638785078844634E-2</v>
      </c>
      <c r="BF1484" s="7"/>
      <c r="BG1484" s="6"/>
      <c r="BH1484" s="4"/>
      <c r="BI1484" s="4"/>
      <c r="BJ1484" s="4"/>
      <c r="BK1484" s="4"/>
      <c r="BL1484" s="6"/>
      <c r="BM1484" s="6"/>
      <c r="BN1484" s="6"/>
      <c r="BO1484" s="6"/>
      <c r="BP1484" s="7">
        <f>U1484/BC1484</f>
        <v>0.48551177876354029</v>
      </c>
      <c r="BQ1484" s="7">
        <f>AB1484/BC1484</f>
        <v>0.44484943615761507</v>
      </c>
      <c r="BR1484" s="7">
        <f>AZ1484/BC1484</f>
        <v>6.9638785078844634E-2</v>
      </c>
      <c r="BS1484" s="4">
        <v>156.00109525179738</v>
      </c>
      <c r="BT1484" s="4">
        <v>156.00109525179738</v>
      </c>
      <c r="BU1484" s="4">
        <v>0</v>
      </c>
      <c r="BV1484" s="4">
        <v>0</v>
      </c>
      <c r="BW1484" s="4"/>
      <c r="BX1484" s="4"/>
      <c r="BY1484" s="4"/>
      <c r="BZ1484" s="4"/>
      <c r="CA1484" s="4">
        <v>0</v>
      </c>
      <c r="CB1484" s="4"/>
      <c r="CC1484" s="7"/>
      <c r="CD1484" s="4"/>
      <c r="CE1484" s="4"/>
      <c r="CF1484" s="7"/>
      <c r="CG1484" s="4"/>
      <c r="CH1484" s="4"/>
      <c r="CI1484" s="4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</row>
    <row r="1485" spans="1:158" x14ac:dyDescent="0.25">
      <c r="A1485" t="s">
        <v>110</v>
      </c>
      <c r="C1485" s="5">
        <v>40970</v>
      </c>
      <c r="D1485" s="4"/>
      <c r="E1485" s="5"/>
      <c r="F1485">
        <v>58</v>
      </c>
      <c r="G1485" t="s">
        <v>78</v>
      </c>
      <c r="H1485" s="6">
        <v>8</v>
      </c>
      <c r="I1485">
        <v>750</v>
      </c>
      <c r="J1485" s="4">
        <f>1000000/H1485/I1485</f>
        <v>166.66666666666666</v>
      </c>
      <c r="K1485" s="4"/>
      <c r="L1485" s="7"/>
      <c r="M1485" s="6">
        <v>14</v>
      </c>
      <c r="N1485" s="6"/>
      <c r="O1485" s="6"/>
      <c r="P1485" s="7"/>
      <c r="Q1485" s="7"/>
      <c r="R1485" s="7"/>
      <c r="S1485" s="7"/>
      <c r="T1485" s="7"/>
      <c r="U1485" s="4"/>
      <c r="V1485" s="7"/>
      <c r="W1485" s="7"/>
      <c r="X1485" s="7"/>
      <c r="Y1485" s="7"/>
      <c r="Z1485" s="7"/>
      <c r="AA1485" s="7"/>
      <c r="AB1485" s="4"/>
      <c r="AC1485" s="7"/>
      <c r="AD1485" s="7"/>
      <c r="AE1485" s="7"/>
      <c r="AF1485" s="7"/>
      <c r="AG1485" s="7"/>
      <c r="AH1485" s="7"/>
      <c r="AI1485" s="8"/>
      <c r="AJ1485" s="7"/>
      <c r="AK1485" s="7"/>
      <c r="AL1485" s="7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7"/>
      <c r="BB1485" s="4"/>
      <c r="BC1485" s="4"/>
      <c r="BD1485" s="4"/>
      <c r="BE1485" s="7"/>
      <c r="BF1485" s="7"/>
      <c r="BG1485" s="6"/>
      <c r="BH1485" s="4"/>
      <c r="BI1485" s="4"/>
      <c r="BJ1485" s="4"/>
      <c r="BK1485" s="4"/>
      <c r="BL1485" s="6"/>
      <c r="BM1485" s="6"/>
      <c r="BN1485" s="6"/>
      <c r="BO1485" s="6"/>
      <c r="BP1485" s="6"/>
      <c r="BQ1485" s="6"/>
      <c r="BR1485" s="6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7"/>
      <c r="CD1485" s="4"/>
      <c r="CE1485" s="4"/>
      <c r="CF1485" s="7"/>
      <c r="CG1485" s="4"/>
      <c r="CH1485" s="4"/>
      <c r="CI1485" s="4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</row>
    <row r="1486" spans="1:158" x14ac:dyDescent="0.25">
      <c r="A1486" t="s">
        <v>110</v>
      </c>
      <c r="C1486" s="5">
        <v>40976</v>
      </c>
      <c r="D1486" s="4"/>
      <c r="E1486" s="5"/>
      <c r="F1486">
        <v>64</v>
      </c>
      <c r="G1486" t="s">
        <v>78</v>
      </c>
      <c r="H1486" s="6">
        <v>8</v>
      </c>
      <c r="I1486">
        <v>750</v>
      </c>
      <c r="J1486" s="4">
        <f>1000000/H1486/I1486</f>
        <v>166.66666666666666</v>
      </c>
      <c r="K1486" s="4"/>
      <c r="L1486" s="7"/>
      <c r="M1486" s="6">
        <v>15.65</v>
      </c>
      <c r="N1486" s="6"/>
      <c r="O1486" s="6"/>
      <c r="P1486" s="7"/>
      <c r="Q1486" s="7"/>
      <c r="R1486" s="7"/>
      <c r="S1486" s="7"/>
      <c r="T1486" s="7"/>
      <c r="U1486" s="4"/>
      <c r="V1486" s="7"/>
      <c r="W1486" s="7"/>
      <c r="X1486" s="7"/>
      <c r="Y1486" s="7"/>
      <c r="Z1486" s="7"/>
      <c r="AA1486" s="7"/>
      <c r="AB1486" s="4"/>
      <c r="AC1486" s="7"/>
      <c r="AD1486" s="7"/>
      <c r="AE1486" s="7"/>
      <c r="AF1486" s="7"/>
      <c r="AG1486" s="7"/>
      <c r="AH1486" s="7"/>
      <c r="AI1486" s="8"/>
      <c r="AJ1486" s="7"/>
      <c r="AK1486" s="7"/>
      <c r="AL1486" s="7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7"/>
      <c r="BB1486" s="4"/>
      <c r="BC1486" s="4"/>
      <c r="BD1486" s="4"/>
      <c r="BE1486" s="7"/>
      <c r="BF1486" s="7"/>
      <c r="BG1486" s="6"/>
      <c r="BH1486" s="4"/>
      <c r="BI1486" s="4"/>
      <c r="BJ1486" s="4"/>
      <c r="BK1486" s="4"/>
      <c r="BL1486" s="6"/>
      <c r="BM1486" s="6"/>
      <c r="BN1486" s="6"/>
      <c r="BO1486" s="6"/>
      <c r="BP1486" s="6"/>
      <c r="BQ1486" s="6"/>
      <c r="BR1486" s="6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7"/>
      <c r="CD1486" s="4"/>
      <c r="CE1486" s="4"/>
      <c r="CF1486" s="7"/>
      <c r="CG1486" s="4"/>
      <c r="CH1486" s="4"/>
      <c r="CI1486" s="4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</row>
    <row r="1487" spans="1:158" x14ac:dyDescent="0.25">
      <c r="A1487" t="s">
        <v>110</v>
      </c>
      <c r="C1487" s="5">
        <v>40980</v>
      </c>
      <c r="D1487" s="4">
        <v>6</v>
      </c>
      <c r="E1487" s="5" t="s">
        <v>183</v>
      </c>
      <c r="F1487">
        <v>68</v>
      </c>
      <c r="G1487" t="s">
        <v>78</v>
      </c>
      <c r="H1487" s="6">
        <v>8</v>
      </c>
      <c r="I1487">
        <v>750</v>
      </c>
      <c r="J1487" s="4">
        <f>1000000/H1487/I1487</f>
        <v>166.66666666666666</v>
      </c>
      <c r="K1487" s="4"/>
      <c r="L1487" s="7"/>
      <c r="M1487" s="7"/>
      <c r="N1487" s="7"/>
      <c r="O1487" s="7"/>
      <c r="P1487" s="7"/>
      <c r="Q1487" s="7"/>
      <c r="R1487" s="7"/>
      <c r="S1487" s="7"/>
      <c r="T1487" s="7"/>
      <c r="U1487" s="4">
        <v>208.06612301390845</v>
      </c>
      <c r="V1487" s="7"/>
      <c r="W1487" s="7"/>
      <c r="X1487" s="7"/>
      <c r="Y1487" s="7"/>
      <c r="Z1487" s="7"/>
      <c r="AA1487" s="7"/>
      <c r="AB1487" s="4">
        <v>178.02534830149435</v>
      </c>
      <c r="AC1487" s="7">
        <v>3.4468407047398415</v>
      </c>
      <c r="AD1487" s="7"/>
      <c r="AE1487" s="7"/>
      <c r="AF1487" s="7"/>
      <c r="AG1487" s="7"/>
      <c r="AH1487" s="7"/>
      <c r="AI1487" s="8">
        <f>AC1487/AB1487</f>
        <v>1.936151642238303E-2</v>
      </c>
      <c r="AJ1487" s="7"/>
      <c r="AK1487" s="7"/>
      <c r="AL1487" s="7"/>
      <c r="AM1487" s="4">
        <v>18.891813880943019</v>
      </c>
      <c r="AN1487" s="4"/>
      <c r="AO1487" s="4"/>
      <c r="AP1487" s="4"/>
      <c r="AQ1487" s="4">
        <v>13.295238476330024</v>
      </c>
      <c r="AR1487" s="4"/>
      <c r="AS1487" s="4"/>
      <c r="AT1487" s="4"/>
      <c r="AU1487" s="4"/>
      <c r="AV1487" s="4"/>
      <c r="AW1487" s="4"/>
      <c r="AX1487" s="4">
        <v>0</v>
      </c>
      <c r="AY1487" s="4">
        <v>0</v>
      </c>
      <c r="AZ1487" s="4">
        <v>32.187052357273046</v>
      </c>
      <c r="BA1487" s="7"/>
      <c r="BB1487" s="4"/>
      <c r="BC1487" s="4">
        <f>U1487+AB1487+AZ1487</f>
        <v>418.27852367267587</v>
      </c>
      <c r="BD1487" s="4"/>
      <c r="BE1487" s="7">
        <f>AZ1487/BC1487</f>
        <v>7.6951243096719552E-2</v>
      </c>
      <c r="BF1487" s="7"/>
      <c r="BG1487" s="6"/>
      <c r="BH1487" s="4"/>
      <c r="BI1487" s="4"/>
      <c r="BJ1487" s="4"/>
      <c r="BK1487" s="4"/>
      <c r="BL1487" s="6"/>
      <c r="BM1487" s="6"/>
      <c r="BN1487" s="6"/>
      <c r="BO1487" s="6"/>
      <c r="BP1487" s="7">
        <f>U1487/BC1487</f>
        <v>0.49743439177080662</v>
      </c>
      <c r="BQ1487" s="7">
        <f>AB1487/BC1487</f>
        <v>0.4256143651324738</v>
      </c>
      <c r="BR1487" s="7">
        <f>AZ1487/BC1487</f>
        <v>7.6951243096719552E-2</v>
      </c>
      <c r="BS1487" s="4">
        <v>225.43046835897172</v>
      </c>
      <c r="BT1487" s="4">
        <v>191.5848587636481</v>
      </c>
      <c r="BU1487" s="4">
        <v>33.845609595323623</v>
      </c>
      <c r="BV1487" s="4">
        <v>0</v>
      </c>
      <c r="BW1487" s="4"/>
      <c r="BX1487" s="4"/>
      <c r="BY1487" s="4"/>
      <c r="BZ1487" s="4"/>
      <c r="CA1487" s="4">
        <v>0</v>
      </c>
      <c r="CB1487" s="4"/>
      <c r="CC1487" s="7"/>
      <c r="CD1487" s="4"/>
      <c r="CE1487" s="4"/>
      <c r="CF1487" s="7"/>
      <c r="CG1487" s="4"/>
      <c r="CH1487" s="4"/>
      <c r="CI1487" s="4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  <c r="DH1487" s="7"/>
      <c r="DI1487" s="7"/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</row>
    <row r="1488" spans="1:158" x14ac:dyDescent="0.25">
      <c r="A1488" t="s">
        <v>110</v>
      </c>
      <c r="C1488" s="5">
        <v>40982</v>
      </c>
      <c r="D1488" s="4"/>
      <c r="E1488" s="5"/>
      <c r="F1488">
        <v>70</v>
      </c>
      <c r="G1488" t="s">
        <v>78</v>
      </c>
      <c r="H1488" s="6">
        <v>8</v>
      </c>
      <c r="I1488">
        <v>750</v>
      </c>
      <c r="J1488" s="4">
        <f>1000000/H1488/I1488</f>
        <v>166.66666666666666</v>
      </c>
      <c r="K1488" s="4"/>
      <c r="L1488" s="7"/>
      <c r="M1488" s="6">
        <v>17.350000000000001</v>
      </c>
      <c r="N1488" s="6"/>
      <c r="O1488" s="6"/>
      <c r="P1488" s="7"/>
      <c r="Q1488" s="7"/>
      <c r="R1488" s="7"/>
      <c r="S1488" s="7"/>
      <c r="T1488" s="7"/>
      <c r="U1488" s="4"/>
      <c r="V1488" s="7"/>
      <c r="W1488" s="7"/>
      <c r="X1488" s="7"/>
      <c r="Y1488" s="7"/>
      <c r="Z1488" s="7"/>
      <c r="AA1488" s="7"/>
      <c r="AB1488" s="4"/>
      <c r="AC1488" s="7"/>
      <c r="AD1488" s="7"/>
      <c r="AE1488" s="7"/>
      <c r="AF1488" s="7"/>
      <c r="AG1488" s="7"/>
      <c r="AH1488" s="7"/>
      <c r="AI1488" s="8"/>
      <c r="AJ1488" s="7"/>
      <c r="AK1488" s="7"/>
      <c r="AL1488" s="7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7"/>
      <c r="BB1488" s="4"/>
      <c r="BC1488" s="4"/>
      <c r="BD1488" s="4"/>
      <c r="BE1488" s="7"/>
      <c r="BF1488" s="7"/>
      <c r="BG1488" s="6"/>
      <c r="BH1488" s="4"/>
      <c r="BI1488" s="4"/>
      <c r="BJ1488" s="4"/>
      <c r="BK1488" s="4"/>
      <c r="BL1488" s="6"/>
      <c r="BM1488" s="6"/>
      <c r="BN1488" s="6"/>
      <c r="BO1488" s="6"/>
      <c r="BP1488" s="6"/>
      <c r="BQ1488" s="6"/>
      <c r="BR1488" s="6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7"/>
      <c r="CD1488" s="4"/>
      <c r="CE1488" s="4"/>
      <c r="CF1488" s="7"/>
      <c r="CG1488" s="4"/>
      <c r="CH1488" s="4"/>
      <c r="CI1488" s="4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</row>
    <row r="1489" spans="1:158" x14ac:dyDescent="0.25">
      <c r="A1489" t="s">
        <v>110</v>
      </c>
      <c r="C1489" s="5">
        <v>40994</v>
      </c>
      <c r="D1489" s="4"/>
      <c r="E1489" s="5"/>
      <c r="F1489">
        <v>82</v>
      </c>
      <c r="G1489" t="s">
        <v>78</v>
      </c>
      <c r="H1489" s="6">
        <v>8</v>
      </c>
      <c r="I1489">
        <v>750</v>
      </c>
      <c r="J1489" s="4">
        <f>1000000/H1489/I1489</f>
        <v>166.66666666666666</v>
      </c>
      <c r="K1489" s="4"/>
      <c r="L1489" s="7"/>
      <c r="M1489" s="6">
        <v>19.95</v>
      </c>
      <c r="N1489" s="6"/>
      <c r="O1489" s="6"/>
      <c r="P1489" s="7"/>
      <c r="Q1489" s="7"/>
      <c r="R1489" s="7"/>
      <c r="S1489" s="7"/>
      <c r="T1489" s="7"/>
      <c r="U1489" s="4"/>
      <c r="V1489" s="7"/>
      <c r="W1489" s="7"/>
      <c r="X1489" s="7"/>
      <c r="Y1489" s="7"/>
      <c r="Z1489" s="7"/>
      <c r="AA1489" s="7"/>
      <c r="AB1489" s="4"/>
      <c r="AC1489" s="7"/>
      <c r="AD1489" s="7"/>
      <c r="AE1489" s="7"/>
      <c r="AF1489" s="7"/>
      <c r="AG1489" s="7"/>
      <c r="AH1489" s="7"/>
      <c r="AI1489" s="8"/>
      <c r="AJ1489" s="7"/>
      <c r="AK1489" s="7"/>
      <c r="AL1489" s="7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7"/>
      <c r="BB1489" s="4"/>
      <c r="BC1489" s="4"/>
      <c r="BD1489" s="4"/>
      <c r="BE1489" s="7"/>
      <c r="BF1489" s="7"/>
      <c r="BG1489" s="6"/>
      <c r="BH1489" s="4"/>
      <c r="BI1489" s="4"/>
      <c r="BJ1489" s="4"/>
      <c r="BK1489" s="4"/>
      <c r="BL1489" s="6"/>
      <c r="BM1489" s="6"/>
      <c r="BN1489" s="6"/>
      <c r="BO1489" s="6"/>
      <c r="BP1489" s="6"/>
      <c r="BQ1489" s="6"/>
      <c r="BR1489" s="6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7"/>
      <c r="CD1489" s="4"/>
      <c r="CE1489" s="4"/>
      <c r="CF1489" s="7"/>
      <c r="CG1489" s="4"/>
      <c r="CH1489" s="4"/>
      <c r="CI1489" s="4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</row>
    <row r="1490" spans="1:158" x14ac:dyDescent="0.25">
      <c r="A1490" t="s">
        <v>110</v>
      </c>
      <c r="C1490" s="5">
        <v>40998</v>
      </c>
      <c r="D1490" s="4">
        <v>7</v>
      </c>
      <c r="E1490" t="s">
        <v>166</v>
      </c>
      <c r="F1490">
        <v>86</v>
      </c>
      <c r="G1490" t="s">
        <v>78</v>
      </c>
      <c r="H1490" s="6">
        <v>8</v>
      </c>
      <c r="I1490">
        <v>750</v>
      </c>
      <c r="J1490" s="4">
        <f>1000000/H1490/I1490</f>
        <v>166.66666666666666</v>
      </c>
      <c r="K1490" s="4"/>
      <c r="L1490" s="7"/>
      <c r="M1490" s="7"/>
      <c r="N1490" s="7"/>
      <c r="O1490" s="7"/>
      <c r="P1490" s="7"/>
      <c r="Q1490" s="7"/>
      <c r="R1490" s="7"/>
      <c r="S1490" s="7"/>
      <c r="T1490" s="7"/>
      <c r="U1490" s="4"/>
      <c r="V1490" s="7"/>
      <c r="W1490" s="7"/>
      <c r="X1490" s="7"/>
      <c r="Y1490" s="7"/>
      <c r="Z1490" s="7"/>
      <c r="AA1490" s="7"/>
      <c r="AB1490" s="4"/>
      <c r="AC1490" s="7"/>
      <c r="AD1490" s="7"/>
      <c r="AE1490" s="7"/>
      <c r="AF1490" s="7"/>
      <c r="AG1490" s="7"/>
      <c r="AH1490" s="7"/>
      <c r="AI1490" s="8"/>
      <c r="AJ1490" s="7"/>
      <c r="AK1490" s="7"/>
      <c r="AL1490" s="7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7"/>
      <c r="BB1490" s="4"/>
      <c r="BC1490" s="4"/>
      <c r="BD1490" s="4"/>
      <c r="BE1490" s="7"/>
      <c r="BF1490" s="7"/>
      <c r="BG1490" s="6"/>
      <c r="BH1490" s="4"/>
      <c r="BI1490" s="4"/>
      <c r="BJ1490" s="4"/>
      <c r="BK1490" s="4"/>
      <c r="BL1490" s="6"/>
      <c r="BM1490" s="6"/>
      <c r="BN1490" s="6"/>
      <c r="BO1490" s="6"/>
      <c r="BP1490" s="6"/>
      <c r="BQ1490" s="6"/>
      <c r="BR1490" s="6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7"/>
      <c r="CD1490" s="4"/>
      <c r="CE1490" s="4"/>
      <c r="CF1490" s="7"/>
      <c r="CG1490" s="4"/>
      <c r="CH1490" s="4"/>
      <c r="CI1490" s="4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</row>
    <row r="1491" spans="1:158" x14ac:dyDescent="0.25">
      <c r="A1491" t="s">
        <v>110</v>
      </c>
      <c r="C1491" s="5">
        <v>41001</v>
      </c>
      <c r="D1491" s="4"/>
      <c r="E1491" s="5"/>
      <c r="F1491">
        <v>89</v>
      </c>
      <c r="G1491" t="s">
        <v>78</v>
      </c>
      <c r="H1491" s="6">
        <v>8</v>
      </c>
      <c r="I1491">
        <v>750</v>
      </c>
      <c r="J1491" s="4">
        <f>1000000/H1491/I1491</f>
        <v>166.66666666666666</v>
      </c>
      <c r="K1491" s="4"/>
      <c r="L1491" s="7"/>
      <c r="M1491" s="6">
        <v>20.85</v>
      </c>
      <c r="N1491" s="6"/>
      <c r="O1491" s="6"/>
      <c r="P1491" s="7"/>
      <c r="Q1491" s="7"/>
      <c r="R1491" s="7"/>
      <c r="S1491" s="7"/>
      <c r="T1491" s="7"/>
      <c r="U1491" s="4"/>
      <c r="V1491" s="7"/>
      <c r="W1491" s="7"/>
      <c r="X1491" s="7"/>
      <c r="Y1491" s="7"/>
      <c r="Z1491" s="7"/>
      <c r="AA1491" s="7"/>
      <c r="AB1491" s="4"/>
      <c r="AC1491" s="7"/>
      <c r="AD1491" s="7"/>
      <c r="AE1491" s="7"/>
      <c r="AF1491" s="7"/>
      <c r="AG1491" s="7"/>
      <c r="AH1491" s="7"/>
      <c r="AI1491" s="8"/>
      <c r="AJ1491" s="7"/>
      <c r="AK1491" s="7"/>
      <c r="AL1491" s="7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7"/>
      <c r="BB1491" s="4"/>
      <c r="BC1491" s="4"/>
      <c r="BD1491" s="4"/>
      <c r="BE1491" s="7"/>
      <c r="BF1491" s="7"/>
      <c r="BG1491" s="6"/>
      <c r="BH1491" s="4"/>
      <c r="BI1491" s="4"/>
      <c r="BJ1491" s="4"/>
      <c r="BK1491" s="4"/>
      <c r="BL1491" s="6"/>
      <c r="BM1491" s="6"/>
      <c r="BN1491" s="6"/>
      <c r="BO1491" s="6"/>
      <c r="BP1491" s="6"/>
      <c r="BQ1491" s="6"/>
      <c r="BR1491" s="6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7"/>
      <c r="CD1491" s="4"/>
      <c r="CE1491" s="4"/>
      <c r="CF1491" s="7"/>
      <c r="CG1491" s="4"/>
      <c r="CH1491" s="4"/>
      <c r="CI1491" s="4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</row>
    <row r="1492" spans="1:158" x14ac:dyDescent="0.25">
      <c r="A1492" t="s">
        <v>110</v>
      </c>
      <c r="C1492" s="5">
        <v>41011</v>
      </c>
      <c r="D1492" s="4"/>
      <c r="E1492" s="5"/>
      <c r="F1492">
        <v>99</v>
      </c>
      <c r="G1492" t="s">
        <v>78</v>
      </c>
      <c r="H1492" s="6">
        <v>8</v>
      </c>
      <c r="I1492">
        <v>750</v>
      </c>
      <c r="J1492" s="4">
        <f>1000000/H1492/I1492</f>
        <v>166.66666666666666</v>
      </c>
      <c r="K1492" s="4"/>
      <c r="L1492" s="7"/>
      <c r="M1492" s="7"/>
      <c r="N1492" s="7"/>
      <c r="O1492" s="7"/>
      <c r="P1492" s="7"/>
      <c r="Q1492" s="7"/>
      <c r="R1492" s="7"/>
      <c r="S1492" s="7"/>
      <c r="T1492" s="7"/>
      <c r="U1492" s="4">
        <v>471.12346160880077</v>
      </c>
      <c r="V1492" s="7"/>
      <c r="W1492" s="7"/>
      <c r="X1492" s="7"/>
      <c r="Y1492" s="7"/>
      <c r="Z1492" s="7"/>
      <c r="AA1492" s="7"/>
      <c r="AB1492" s="4">
        <v>264.8001842265636</v>
      </c>
      <c r="AC1492" s="7">
        <v>4.2010943922274109</v>
      </c>
      <c r="AD1492" s="7"/>
      <c r="AE1492" s="7"/>
      <c r="AF1492" s="7"/>
      <c r="AG1492" s="7"/>
      <c r="AH1492" s="7"/>
      <c r="AI1492" s="8">
        <f>AC1492/AB1492</f>
        <v>1.5865149053797281E-2</v>
      </c>
      <c r="AJ1492" s="7"/>
      <c r="AK1492" s="7"/>
      <c r="AL1492" s="7"/>
      <c r="AM1492" s="4">
        <v>7.9714987296575135</v>
      </c>
      <c r="AN1492" s="4"/>
      <c r="AO1492" s="4"/>
      <c r="AP1492" s="4"/>
      <c r="AQ1492" s="4">
        <v>228.67244267670966</v>
      </c>
      <c r="AR1492" s="4"/>
      <c r="AS1492" s="4"/>
      <c r="AT1492" s="4"/>
      <c r="AU1492" s="4"/>
      <c r="AV1492" s="4"/>
      <c r="AW1492" s="4"/>
      <c r="AX1492" s="4">
        <v>0</v>
      </c>
      <c r="AY1492" s="4">
        <v>0</v>
      </c>
      <c r="AZ1492" s="4">
        <v>236.64394140636719</v>
      </c>
      <c r="BA1492" s="7"/>
      <c r="BB1492" s="4"/>
      <c r="BC1492" s="4">
        <f>U1492+AB1492+AZ1492</f>
        <v>972.56758724173153</v>
      </c>
      <c r="BD1492" s="4"/>
      <c r="BE1492" s="7">
        <f>AZ1492/BC1492</f>
        <v>0.24331876212069298</v>
      </c>
      <c r="BF1492" s="7"/>
      <c r="BG1492" s="6"/>
      <c r="BH1492" s="4"/>
      <c r="BI1492" s="4"/>
      <c r="BJ1492" s="4"/>
      <c r="BK1492" s="4"/>
      <c r="BL1492" s="6"/>
      <c r="BM1492" s="6"/>
      <c r="BN1492" s="6"/>
      <c r="BO1492" s="6"/>
      <c r="BP1492" s="7">
        <f>U1492/BC1492</f>
        <v>0.48441205299154505</v>
      </c>
      <c r="BQ1492" s="7">
        <f>AB1492/BC1492</f>
        <v>0.27226918488776203</v>
      </c>
      <c r="BR1492" s="7">
        <f>AZ1492/BC1492</f>
        <v>0.24331876212069298</v>
      </c>
      <c r="BS1492" s="4">
        <v>182.33835409007719</v>
      </c>
      <c r="BT1492" s="4">
        <v>81.72789349446451</v>
      </c>
      <c r="BU1492" s="4">
        <v>100.61046059561266</v>
      </c>
      <c r="BV1492" s="4">
        <v>0</v>
      </c>
      <c r="BW1492" s="4"/>
      <c r="BX1492" s="4"/>
      <c r="BY1492" s="4"/>
      <c r="BZ1492" s="4"/>
      <c r="CA1492" s="4">
        <v>0</v>
      </c>
      <c r="CB1492" s="4"/>
      <c r="CC1492" s="7"/>
      <c r="CD1492" s="4"/>
      <c r="CE1492" s="4"/>
      <c r="CF1492" s="7"/>
      <c r="CG1492" s="4"/>
      <c r="CH1492" s="4"/>
      <c r="CI1492" s="4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</row>
    <row r="1493" spans="1:158" x14ac:dyDescent="0.25">
      <c r="A1493" t="s">
        <v>110</v>
      </c>
      <c r="C1493" s="5">
        <v>41016</v>
      </c>
      <c r="D1493" s="4"/>
      <c r="E1493" s="5"/>
      <c r="F1493">
        <v>104</v>
      </c>
      <c r="G1493" t="s">
        <v>78</v>
      </c>
      <c r="H1493" s="6">
        <v>8</v>
      </c>
      <c r="I1493">
        <v>750</v>
      </c>
      <c r="J1493" s="4">
        <f>1000000/H1493/I1493</f>
        <v>166.66666666666666</v>
      </c>
      <c r="K1493" s="4"/>
      <c r="L1493" s="7"/>
      <c r="M1493" s="6">
        <v>21.8</v>
      </c>
      <c r="N1493" s="6"/>
      <c r="O1493" s="6"/>
      <c r="P1493" s="7"/>
      <c r="Q1493" s="7"/>
      <c r="R1493" s="7"/>
      <c r="S1493" s="7"/>
      <c r="T1493" s="7"/>
      <c r="U1493" s="4"/>
      <c r="V1493" s="7"/>
      <c r="W1493" s="7"/>
      <c r="X1493" s="7"/>
      <c r="Y1493" s="7"/>
      <c r="Z1493" s="7"/>
      <c r="AA1493" s="7"/>
      <c r="AB1493" s="4"/>
      <c r="AC1493" s="7"/>
      <c r="AD1493" s="7"/>
      <c r="AE1493" s="7"/>
      <c r="AF1493" s="7"/>
      <c r="AG1493" s="7"/>
      <c r="AH1493" s="7"/>
      <c r="AI1493" s="8"/>
      <c r="AJ1493" s="7"/>
      <c r="AK1493" s="7"/>
      <c r="AL1493" s="7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7"/>
      <c r="BB1493" s="4"/>
      <c r="BC1493" s="4"/>
      <c r="BD1493" s="4"/>
      <c r="BE1493" s="7"/>
      <c r="BF1493" s="7"/>
      <c r="BG1493" s="6"/>
      <c r="BH1493" s="4"/>
      <c r="BI1493" s="4"/>
      <c r="BJ1493" s="4"/>
      <c r="BK1493" s="4"/>
      <c r="BL1493" s="6"/>
      <c r="BM1493" s="6"/>
      <c r="BN1493" s="6"/>
      <c r="BO1493" s="6"/>
      <c r="BP1493" s="6"/>
      <c r="BQ1493" s="6"/>
      <c r="BR1493" s="6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7"/>
      <c r="CD1493" s="4"/>
      <c r="CE1493" s="4"/>
      <c r="CF1493" s="7"/>
      <c r="CG1493" s="4"/>
      <c r="CH1493" s="4"/>
      <c r="CI1493" s="4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</row>
    <row r="1494" spans="1:158" x14ac:dyDescent="0.25">
      <c r="A1494" t="s">
        <v>110</v>
      </c>
      <c r="C1494" s="5">
        <v>41029</v>
      </c>
      <c r="D1494" s="4"/>
      <c r="E1494" s="5"/>
      <c r="F1494">
        <v>117</v>
      </c>
      <c r="G1494" t="s">
        <v>78</v>
      </c>
      <c r="H1494" s="6">
        <v>8</v>
      </c>
      <c r="I1494">
        <v>750</v>
      </c>
      <c r="J1494" s="4">
        <f>1000000/H1494/I1494</f>
        <v>166.66666666666666</v>
      </c>
      <c r="K1494" s="4"/>
      <c r="L1494" s="7"/>
      <c r="M1494" s="7"/>
      <c r="N1494" s="7"/>
      <c r="O1494" s="7"/>
      <c r="P1494" s="7"/>
      <c r="Q1494" s="7"/>
      <c r="R1494" s="7"/>
      <c r="S1494" s="7"/>
      <c r="T1494" s="7"/>
      <c r="U1494" s="4">
        <v>459.63589276947567</v>
      </c>
      <c r="V1494" s="7"/>
      <c r="W1494" s="7"/>
      <c r="X1494" s="7"/>
      <c r="Y1494" s="7"/>
      <c r="Z1494" s="7"/>
      <c r="AA1494" s="7"/>
      <c r="AB1494" s="4">
        <v>217.85376228444585</v>
      </c>
      <c r="AC1494" s="7">
        <v>3.4045630001996874</v>
      </c>
      <c r="AD1494" s="7"/>
      <c r="AE1494" s="7"/>
      <c r="AF1494" s="7"/>
      <c r="AG1494" s="7"/>
      <c r="AH1494" s="7"/>
      <c r="AI1494" s="8">
        <f>AC1494/AB1494</f>
        <v>1.5627744797698011E-2</v>
      </c>
      <c r="AJ1494" s="7"/>
      <c r="AK1494" s="7"/>
      <c r="AL1494" s="7"/>
      <c r="AM1494" s="4">
        <v>9.2733490711869528</v>
      </c>
      <c r="AN1494" s="4"/>
      <c r="AO1494" s="4"/>
      <c r="AP1494" s="4"/>
      <c r="AQ1494" s="4">
        <v>378.45059859540822</v>
      </c>
      <c r="AR1494" s="4"/>
      <c r="AS1494" s="4"/>
      <c r="AT1494" s="4"/>
      <c r="AU1494" s="4"/>
      <c r="AV1494" s="4"/>
      <c r="AW1494" s="4"/>
      <c r="AX1494" s="4">
        <v>8.014399309506782</v>
      </c>
      <c r="AY1494" s="4">
        <v>17.661862996472198</v>
      </c>
      <c r="AZ1494" s="4">
        <v>413.40020997257415</v>
      </c>
      <c r="BA1494" s="7"/>
      <c r="BB1494" s="4"/>
      <c r="BC1494" s="4">
        <f>U1494+AB1494+AZ1494</f>
        <v>1090.8898650264957</v>
      </c>
      <c r="BD1494" s="4"/>
      <c r="BE1494" s="7">
        <f>AZ1494/BC1494</f>
        <v>0.37895687110681281</v>
      </c>
      <c r="BF1494" s="7"/>
      <c r="BG1494" s="6"/>
      <c r="BH1494" s="4"/>
      <c r="BI1494" s="4"/>
      <c r="BJ1494" s="4"/>
      <c r="BK1494" s="4"/>
      <c r="BL1494" s="6"/>
      <c r="BM1494" s="6"/>
      <c r="BN1494" s="6"/>
      <c r="BO1494" s="6"/>
      <c r="BP1494" s="7">
        <f>U1494/BC1494</f>
        <v>0.42134032729171239</v>
      </c>
      <c r="BQ1494" s="7">
        <f>AB1494/BC1494</f>
        <v>0.19970280160147474</v>
      </c>
      <c r="BR1494" s="7">
        <f>AZ1494/BC1494</f>
        <v>0.37895687110681281</v>
      </c>
      <c r="BS1494" s="4">
        <v>142.20811600102712</v>
      </c>
      <c r="BT1494" s="4">
        <v>43.293152791199347</v>
      </c>
      <c r="BU1494" s="4">
        <v>91.73850039409777</v>
      </c>
      <c r="BV1494" s="4">
        <v>4.3620494486403505</v>
      </c>
      <c r="BW1494" s="4"/>
      <c r="BX1494" s="4"/>
      <c r="BY1494" s="4"/>
      <c r="BZ1494" s="4"/>
      <c r="CA1494" s="4">
        <v>2.8144133670896423</v>
      </c>
      <c r="CB1494" s="4"/>
      <c r="CC1494" s="7"/>
      <c r="CD1494" s="4"/>
      <c r="CE1494" s="4"/>
      <c r="CF1494" s="7"/>
      <c r="CG1494" s="4"/>
      <c r="CH1494" s="4"/>
      <c r="CI1494" s="4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</row>
    <row r="1495" spans="1:158" x14ac:dyDescent="0.25">
      <c r="A1495" t="s">
        <v>110</v>
      </c>
      <c r="C1495" s="5">
        <v>41043</v>
      </c>
      <c r="D1495" s="4"/>
      <c r="E1495" s="5"/>
      <c r="F1495">
        <v>131</v>
      </c>
      <c r="G1495" t="s">
        <v>78</v>
      </c>
      <c r="H1495" s="6">
        <v>8</v>
      </c>
      <c r="I1495">
        <v>750</v>
      </c>
      <c r="J1495" s="4">
        <f>1000000/H1495/I1495</f>
        <v>166.66666666666666</v>
      </c>
      <c r="K1495" s="4"/>
      <c r="L1495" s="7"/>
      <c r="M1495" s="7"/>
      <c r="N1495" s="7"/>
      <c r="O1495" s="7"/>
      <c r="P1495" s="7"/>
      <c r="Q1495" s="7"/>
      <c r="R1495" s="7"/>
      <c r="S1495" s="7"/>
      <c r="T1495" s="7"/>
      <c r="U1495" s="4"/>
      <c r="V1495" s="7"/>
      <c r="W1495" s="7"/>
      <c r="X1495" s="7"/>
      <c r="Y1495" s="7"/>
      <c r="Z1495" s="7"/>
      <c r="AA1495" s="7"/>
      <c r="AB1495" s="4"/>
      <c r="AC1495" s="7"/>
      <c r="AD1495" s="7"/>
      <c r="AE1495" s="7"/>
      <c r="AF1495" s="7"/>
      <c r="AG1495" s="7"/>
      <c r="AH1495" s="7"/>
      <c r="AI1495" s="8"/>
      <c r="AJ1495" s="7"/>
      <c r="AK1495" s="7"/>
      <c r="AL1495" s="7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7"/>
      <c r="BB1495" s="4"/>
      <c r="BC1495" s="4"/>
      <c r="BD1495" s="4"/>
      <c r="BE1495" s="7"/>
      <c r="BF1495" s="7"/>
      <c r="BG1495" s="6"/>
      <c r="BH1495" s="4"/>
      <c r="BI1495" s="4"/>
      <c r="BJ1495" s="4"/>
      <c r="BK1495" s="4"/>
      <c r="BL1495" s="6"/>
      <c r="BM1495" s="6"/>
      <c r="BN1495" s="6"/>
      <c r="BO1495" s="6"/>
      <c r="BP1495" s="6"/>
      <c r="BQ1495" s="6"/>
      <c r="BR1495" s="6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>
        <v>10.320781032078104</v>
      </c>
      <c r="CC1495" s="7">
        <v>4.2635135135135132</v>
      </c>
      <c r="CD1495" s="4"/>
      <c r="CE1495" s="4"/>
      <c r="CF1495" s="7"/>
      <c r="CG1495" s="4"/>
      <c r="CH1495" s="4"/>
      <c r="CI1495" s="4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</row>
    <row r="1496" spans="1:158" x14ac:dyDescent="0.25">
      <c r="A1496" t="s">
        <v>110</v>
      </c>
      <c r="C1496" s="5">
        <v>41050</v>
      </c>
      <c r="D1496" s="4"/>
      <c r="E1496" s="5"/>
      <c r="F1496">
        <v>138</v>
      </c>
      <c r="G1496" t="s">
        <v>78</v>
      </c>
      <c r="H1496" s="6">
        <v>8</v>
      </c>
      <c r="I1496">
        <v>750</v>
      </c>
      <c r="J1496" s="4">
        <f>1000000/H1496/I1496</f>
        <v>166.66666666666666</v>
      </c>
      <c r="K1496" s="4"/>
      <c r="L1496" s="7"/>
      <c r="M1496" s="7"/>
      <c r="N1496" s="7"/>
      <c r="O1496" s="7"/>
      <c r="P1496" s="7"/>
      <c r="Q1496" s="7"/>
      <c r="R1496" s="7"/>
      <c r="S1496" s="7"/>
      <c r="T1496" s="7"/>
      <c r="U1496" s="4"/>
      <c r="V1496" s="7"/>
      <c r="W1496" s="7"/>
      <c r="X1496" s="7"/>
      <c r="Y1496" s="7"/>
      <c r="Z1496" s="7"/>
      <c r="AA1496" s="7"/>
      <c r="AB1496" s="4"/>
      <c r="AC1496" s="7"/>
      <c r="AD1496" s="7"/>
      <c r="AE1496" s="7"/>
      <c r="AF1496" s="7"/>
      <c r="AG1496" s="7"/>
      <c r="AH1496" s="7"/>
      <c r="AI1496" s="8"/>
      <c r="AJ1496" s="7"/>
      <c r="AK1496" s="7"/>
      <c r="AL1496" s="7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7"/>
      <c r="BB1496" s="4"/>
      <c r="BC1496" s="4"/>
      <c r="BD1496" s="4"/>
      <c r="BE1496" s="7"/>
      <c r="BF1496" s="7"/>
      <c r="BG1496" s="6"/>
      <c r="BH1496" s="4"/>
      <c r="BI1496" s="4"/>
      <c r="BJ1496" s="4"/>
      <c r="BK1496" s="4"/>
      <c r="BL1496" s="6"/>
      <c r="BM1496" s="6"/>
      <c r="BN1496" s="6"/>
      <c r="BO1496" s="6"/>
      <c r="BP1496" s="6"/>
      <c r="BQ1496" s="6"/>
      <c r="BR1496" s="6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>
        <v>14.504881450488146</v>
      </c>
      <c r="CC1496" s="7">
        <v>6.65</v>
      </c>
      <c r="CD1496" s="4"/>
      <c r="CE1496" s="4"/>
      <c r="CF1496" s="7"/>
      <c r="CG1496" s="4"/>
      <c r="CH1496" s="4"/>
      <c r="CI1496" s="4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</row>
    <row r="1497" spans="1:158" x14ac:dyDescent="0.25">
      <c r="A1497" t="s">
        <v>110</v>
      </c>
      <c r="C1497" s="5">
        <v>41057</v>
      </c>
      <c r="D1497" s="4"/>
      <c r="E1497" s="5"/>
      <c r="F1497">
        <v>145</v>
      </c>
      <c r="G1497" t="s">
        <v>78</v>
      </c>
      <c r="H1497" s="6">
        <v>8</v>
      </c>
      <c r="I1497">
        <v>750</v>
      </c>
      <c r="J1497" s="4">
        <f>1000000/H1497/I1497</f>
        <v>166.66666666666666</v>
      </c>
      <c r="K1497" s="4"/>
      <c r="L1497" s="7"/>
      <c r="M1497" s="7"/>
      <c r="N1497" s="7"/>
      <c r="O1497" s="7"/>
      <c r="P1497" s="7"/>
      <c r="Q1497" s="7"/>
      <c r="R1497" s="7"/>
      <c r="S1497" s="7"/>
      <c r="T1497" s="7"/>
      <c r="U1497" s="4"/>
      <c r="V1497" s="7"/>
      <c r="W1497" s="7"/>
      <c r="X1497" s="7"/>
      <c r="Y1497" s="7"/>
      <c r="Z1497" s="7"/>
      <c r="AA1497" s="7"/>
      <c r="AB1497" s="4"/>
      <c r="AC1497" s="7"/>
      <c r="AD1497" s="7"/>
      <c r="AE1497" s="7"/>
      <c r="AF1497" s="7"/>
      <c r="AG1497" s="7"/>
      <c r="AH1497" s="7"/>
      <c r="AI1497" s="8"/>
      <c r="AJ1497" s="7"/>
      <c r="AK1497" s="7"/>
      <c r="AL1497" s="7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7"/>
      <c r="BB1497" s="4"/>
      <c r="BC1497" s="4"/>
      <c r="BD1497" s="4"/>
      <c r="BE1497" s="7"/>
      <c r="BF1497" s="7"/>
      <c r="BG1497" s="6"/>
      <c r="BH1497" s="4"/>
      <c r="BI1497" s="4"/>
      <c r="BJ1497" s="4"/>
      <c r="BK1497" s="4"/>
      <c r="BL1497" s="6"/>
      <c r="BM1497" s="6"/>
      <c r="BN1497" s="6"/>
      <c r="BO1497" s="6"/>
      <c r="BP1497" s="6"/>
      <c r="BQ1497" s="6"/>
      <c r="BR1497" s="6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>
        <v>24.686192468619247</v>
      </c>
      <c r="CC1497" s="7">
        <v>5.7602739726027394</v>
      </c>
      <c r="CD1497" s="4"/>
      <c r="CE1497" s="4"/>
      <c r="CF1497" s="7"/>
      <c r="CG1497" s="4"/>
      <c r="CH1497" s="4"/>
      <c r="CI1497" s="4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</row>
    <row r="1498" spans="1:158" x14ac:dyDescent="0.25">
      <c r="A1498" t="s">
        <v>110</v>
      </c>
      <c r="C1498" s="5">
        <v>41064</v>
      </c>
      <c r="D1498" s="4"/>
      <c r="E1498" s="5"/>
      <c r="F1498">
        <v>152</v>
      </c>
      <c r="G1498" t="s">
        <v>78</v>
      </c>
      <c r="H1498" s="6">
        <v>8</v>
      </c>
      <c r="I1498">
        <v>750</v>
      </c>
      <c r="J1498" s="4">
        <f>1000000/H1498/I1498</f>
        <v>166.66666666666666</v>
      </c>
      <c r="K1498" s="4"/>
      <c r="L1498" s="7"/>
      <c r="M1498" s="7"/>
      <c r="N1498" s="7"/>
      <c r="O1498" s="7"/>
      <c r="P1498" s="7"/>
      <c r="Q1498" s="7"/>
      <c r="R1498" s="7"/>
      <c r="S1498" s="7"/>
      <c r="T1498" s="7"/>
      <c r="U1498" s="4"/>
      <c r="V1498" s="7"/>
      <c r="W1498" s="7"/>
      <c r="X1498" s="7"/>
      <c r="Y1498" s="7"/>
      <c r="Z1498" s="7"/>
      <c r="AA1498" s="7"/>
      <c r="AB1498" s="4"/>
      <c r="AC1498" s="7"/>
      <c r="AD1498" s="7"/>
      <c r="AE1498" s="7"/>
      <c r="AF1498" s="7"/>
      <c r="AG1498" s="7"/>
      <c r="AH1498" s="7"/>
      <c r="AI1498" s="8"/>
      <c r="AJ1498" s="7"/>
      <c r="AK1498" s="7"/>
      <c r="AL1498" s="7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7"/>
      <c r="BB1498" s="4"/>
      <c r="BC1498" s="4"/>
      <c r="BD1498" s="4"/>
      <c r="BE1498" s="7"/>
      <c r="BF1498" s="7"/>
      <c r="BG1498" s="6"/>
      <c r="BH1498" s="4"/>
      <c r="BI1498" s="4"/>
      <c r="BJ1498" s="4"/>
      <c r="BK1498" s="4"/>
      <c r="BL1498" s="6"/>
      <c r="BM1498" s="6"/>
      <c r="BN1498" s="6"/>
      <c r="BO1498" s="6"/>
      <c r="BP1498" s="6"/>
      <c r="BQ1498" s="6"/>
      <c r="BR1498" s="6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>
        <v>37.935843793584382</v>
      </c>
      <c r="CC1498" s="7">
        <v>5.8947368421052628</v>
      </c>
      <c r="CD1498" s="4"/>
      <c r="CE1498" s="4"/>
      <c r="CF1498" s="7"/>
      <c r="CG1498" s="4"/>
      <c r="CH1498" s="4"/>
      <c r="CI1498" s="4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</row>
    <row r="1499" spans="1:158" x14ac:dyDescent="0.25">
      <c r="A1499" t="s">
        <v>110</v>
      </c>
      <c r="C1499" s="5">
        <v>41066</v>
      </c>
      <c r="D1499" s="4"/>
      <c r="E1499" s="5"/>
      <c r="F1499">
        <v>154</v>
      </c>
      <c r="G1499" t="s">
        <v>78</v>
      </c>
      <c r="H1499" s="6">
        <v>8</v>
      </c>
      <c r="I1499">
        <v>750</v>
      </c>
      <c r="J1499" s="4">
        <f>1000000/H1499/I1499</f>
        <v>166.66666666666666</v>
      </c>
      <c r="K1499" s="4"/>
      <c r="L1499" s="7"/>
      <c r="M1499" s="7"/>
      <c r="N1499" s="7"/>
      <c r="O1499" s="7"/>
      <c r="P1499" s="7"/>
      <c r="Q1499" s="7"/>
      <c r="R1499" s="7"/>
      <c r="S1499" s="7"/>
      <c r="T1499" s="7"/>
      <c r="U1499" s="4">
        <v>603.73602371176287</v>
      </c>
      <c r="V1499" s="7"/>
      <c r="W1499" s="7"/>
      <c r="X1499" s="7"/>
      <c r="Y1499" s="7"/>
      <c r="Z1499" s="7"/>
      <c r="AA1499" s="7"/>
      <c r="AB1499" s="4">
        <v>176.15479659250639</v>
      </c>
      <c r="AC1499" s="7">
        <v>2.7320599292876246</v>
      </c>
      <c r="AD1499" s="7"/>
      <c r="AE1499" s="7"/>
      <c r="AF1499" s="7"/>
      <c r="AG1499" s="7"/>
      <c r="AH1499" s="7"/>
      <c r="AI1499" s="8">
        <f>AC1499/AB1499</f>
        <v>1.5509426834442759E-2</v>
      </c>
      <c r="AJ1499" s="7"/>
      <c r="AK1499" s="7"/>
      <c r="AL1499" s="7"/>
      <c r="AM1499" s="4">
        <v>0</v>
      </c>
      <c r="AN1499" s="4"/>
      <c r="AO1499" s="4"/>
      <c r="AP1499" s="4"/>
      <c r="AQ1499" s="4">
        <v>260.72511537772033</v>
      </c>
      <c r="AR1499" s="4"/>
      <c r="AS1499" s="4"/>
      <c r="AT1499" s="4"/>
      <c r="AU1499" s="4"/>
      <c r="AV1499" s="4"/>
      <c r="AW1499" s="4"/>
      <c r="AX1499" s="4">
        <v>19.905774155631175</v>
      </c>
      <c r="AY1499" s="4">
        <v>408.35737697773391</v>
      </c>
      <c r="AZ1499" s="4">
        <v>688.98826651108538</v>
      </c>
      <c r="BA1499" s="7"/>
      <c r="BB1499" s="4"/>
      <c r="BC1499" s="4">
        <f>U1499+AB1499+AZ1499</f>
        <v>1468.8790868153546</v>
      </c>
      <c r="BD1499" s="4"/>
      <c r="BE1499" s="7">
        <f>AZ1499/BC1499</f>
        <v>0.46905716930374858</v>
      </c>
      <c r="BF1499" s="7"/>
      <c r="BG1499" s="6"/>
      <c r="BH1499" s="4"/>
      <c r="BI1499" s="4"/>
      <c r="BJ1499" s="4"/>
      <c r="BK1499" s="4"/>
      <c r="BL1499" s="6"/>
      <c r="BM1499" s="6"/>
      <c r="BN1499" s="6"/>
      <c r="BO1499" s="6"/>
      <c r="BP1499" s="7">
        <f>U1499/BC1499</f>
        <v>0.41101819008173779</v>
      </c>
      <c r="BQ1499" s="7">
        <f>AB1499/BC1499</f>
        <v>0.11992464061451363</v>
      </c>
      <c r="BR1499" s="7">
        <f>AZ1499/BC1499</f>
        <v>0.46905716930374858</v>
      </c>
      <c r="BS1499" s="4">
        <v>136.4352203290054</v>
      </c>
      <c r="BT1499" s="4">
        <v>0</v>
      </c>
      <c r="BU1499" s="4">
        <v>60.949619281728914</v>
      </c>
      <c r="BV1499" s="4">
        <v>68.082571570904079</v>
      </c>
      <c r="BW1499" s="4"/>
      <c r="BX1499" s="4"/>
      <c r="BY1499" s="4"/>
      <c r="BZ1499" s="4"/>
      <c r="CA1499" s="4">
        <v>7.403029476372418</v>
      </c>
      <c r="CB1499" s="4"/>
      <c r="CC1499" s="7"/>
      <c r="CD1499" s="4"/>
      <c r="CE1499" s="4"/>
      <c r="CF1499" s="7"/>
      <c r="CG1499" s="4"/>
      <c r="CH1499" s="4"/>
      <c r="CI1499" s="4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</row>
    <row r="1500" spans="1:158" x14ac:dyDescent="0.25">
      <c r="A1500" t="s">
        <v>110</v>
      </c>
      <c r="C1500" s="5">
        <v>41071</v>
      </c>
      <c r="D1500" s="4">
        <v>8</v>
      </c>
      <c r="E1500" s="5" t="s">
        <v>165</v>
      </c>
      <c r="F1500">
        <v>159</v>
      </c>
      <c r="G1500" t="s">
        <v>78</v>
      </c>
      <c r="H1500" s="6">
        <v>8</v>
      </c>
      <c r="I1500">
        <v>750</v>
      </c>
      <c r="J1500" s="4">
        <f>1000000/H1500/I1500</f>
        <v>166.66666666666666</v>
      </c>
      <c r="K1500" s="4"/>
      <c r="L1500" s="7"/>
      <c r="M1500" s="7"/>
      <c r="N1500" s="7"/>
      <c r="O1500" s="7"/>
      <c r="P1500" s="7"/>
      <c r="Q1500" s="7"/>
      <c r="R1500" s="7"/>
      <c r="S1500" s="7"/>
      <c r="T1500" s="7"/>
      <c r="U1500" s="4"/>
      <c r="V1500" s="7"/>
      <c r="W1500" s="7"/>
      <c r="X1500" s="7"/>
      <c r="Y1500" s="7"/>
      <c r="Z1500" s="7"/>
      <c r="AA1500" s="7"/>
      <c r="AB1500" s="4"/>
      <c r="AC1500" s="7"/>
      <c r="AD1500" s="7"/>
      <c r="AE1500" s="7"/>
      <c r="AF1500" s="7"/>
      <c r="AG1500" s="7"/>
      <c r="AH1500" s="7"/>
      <c r="AI1500" s="8"/>
      <c r="AJ1500" s="7"/>
      <c r="AK1500" s="7"/>
      <c r="AL1500" s="7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7"/>
      <c r="BB1500" s="4"/>
      <c r="BC1500" s="4"/>
      <c r="BD1500" s="4"/>
      <c r="BE1500" s="7"/>
      <c r="BF1500" s="7"/>
      <c r="BG1500" s="6"/>
      <c r="BH1500" s="4"/>
      <c r="BI1500" s="4"/>
      <c r="BJ1500" s="4"/>
      <c r="BK1500" s="4"/>
      <c r="BL1500" s="6"/>
      <c r="BM1500" s="6"/>
      <c r="BN1500" s="6"/>
      <c r="BO1500" s="6"/>
      <c r="BP1500" s="6"/>
      <c r="BQ1500" s="6"/>
      <c r="BR1500" s="6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7"/>
      <c r="CD1500" s="4"/>
      <c r="CE1500" s="4"/>
      <c r="CF1500" s="7"/>
      <c r="CG1500" s="4"/>
      <c r="CH1500" s="4"/>
      <c r="CI1500" s="4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  <c r="DH1500" s="7"/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</row>
    <row r="1501" spans="1:158" x14ac:dyDescent="0.25">
      <c r="A1501" t="s">
        <v>110</v>
      </c>
      <c r="C1501" s="5">
        <v>41072</v>
      </c>
      <c r="D1501" s="4"/>
      <c r="E1501" s="5"/>
      <c r="F1501">
        <v>160</v>
      </c>
      <c r="G1501" t="s">
        <v>78</v>
      </c>
      <c r="H1501" s="6">
        <v>8</v>
      </c>
      <c r="I1501">
        <v>750</v>
      </c>
      <c r="J1501" s="4">
        <f>1000000/H1501/I1501</f>
        <v>166.66666666666666</v>
      </c>
      <c r="K1501" s="4"/>
      <c r="L1501" s="7"/>
      <c r="M1501" s="7"/>
      <c r="N1501" s="7"/>
      <c r="O1501" s="7"/>
      <c r="P1501" s="7"/>
      <c r="Q1501" s="7"/>
      <c r="R1501" s="7"/>
      <c r="S1501" s="7"/>
      <c r="T1501" s="7"/>
      <c r="U1501" s="4"/>
      <c r="V1501" s="7"/>
      <c r="W1501" s="7"/>
      <c r="X1501" s="7"/>
      <c r="Y1501" s="7"/>
      <c r="Z1501" s="7"/>
      <c r="AA1501" s="7"/>
      <c r="AB1501" s="4"/>
      <c r="AC1501" s="7"/>
      <c r="AD1501" s="7"/>
      <c r="AE1501" s="7"/>
      <c r="AF1501" s="7"/>
      <c r="AG1501" s="7"/>
      <c r="AH1501" s="7"/>
      <c r="AI1501" s="8"/>
      <c r="AJ1501" s="7"/>
      <c r="AK1501" s="7"/>
      <c r="AL1501" s="7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7"/>
      <c r="BB1501" s="4"/>
      <c r="BC1501" s="4"/>
      <c r="BD1501" s="4"/>
      <c r="BE1501" s="7"/>
      <c r="BF1501" s="7"/>
      <c r="BG1501" s="6"/>
      <c r="BH1501" s="4"/>
      <c r="BI1501" s="4"/>
      <c r="BJ1501" s="4"/>
      <c r="BK1501" s="4"/>
      <c r="BL1501" s="6"/>
      <c r="BM1501" s="6"/>
      <c r="BN1501" s="6"/>
      <c r="BO1501" s="6"/>
      <c r="BP1501" s="6"/>
      <c r="BQ1501" s="6"/>
      <c r="BR1501" s="6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>
        <v>73.779637377963738</v>
      </c>
      <c r="CC1501" s="7">
        <v>5.2509727626459144</v>
      </c>
      <c r="CD1501" s="4"/>
      <c r="CE1501" s="4"/>
      <c r="CF1501" s="7"/>
      <c r="CG1501" s="4"/>
      <c r="CH1501" s="4"/>
      <c r="CI1501" s="4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</row>
    <row r="1502" spans="1:158" x14ac:dyDescent="0.25">
      <c r="A1502" t="s">
        <v>110</v>
      </c>
      <c r="C1502" s="5">
        <v>41092</v>
      </c>
      <c r="D1502" s="4"/>
      <c r="E1502" s="5"/>
      <c r="F1502">
        <v>180</v>
      </c>
      <c r="G1502" t="s">
        <v>78</v>
      </c>
      <c r="H1502" s="6">
        <v>8</v>
      </c>
      <c r="I1502">
        <v>750</v>
      </c>
      <c r="J1502" s="4">
        <f>1000000/H1502/I1502</f>
        <v>166.66666666666666</v>
      </c>
      <c r="K1502" s="4"/>
      <c r="L1502" s="7"/>
      <c r="M1502" s="7"/>
      <c r="N1502" s="7"/>
      <c r="O1502" s="7"/>
      <c r="P1502" s="7"/>
      <c r="Q1502" s="7"/>
      <c r="R1502" s="7"/>
      <c r="S1502" s="7"/>
      <c r="T1502" s="7"/>
      <c r="U1502" s="4"/>
      <c r="V1502" s="7"/>
      <c r="W1502" s="7"/>
      <c r="X1502" s="7"/>
      <c r="Y1502" s="7"/>
      <c r="Z1502" s="7"/>
      <c r="AA1502" s="7"/>
      <c r="AB1502" s="4"/>
      <c r="AC1502" s="7"/>
      <c r="AD1502" s="7"/>
      <c r="AE1502" s="7"/>
      <c r="AF1502" s="7"/>
      <c r="AG1502" s="7"/>
      <c r="AH1502" s="7"/>
      <c r="AI1502" s="8"/>
      <c r="AJ1502" s="7"/>
      <c r="AK1502" s="7"/>
      <c r="AL1502" s="7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7"/>
      <c r="BB1502" s="4"/>
      <c r="BC1502" s="4"/>
      <c r="BD1502" s="4"/>
      <c r="BE1502" s="7"/>
      <c r="BF1502" s="7"/>
      <c r="BG1502" s="6"/>
      <c r="BH1502" s="4"/>
      <c r="BI1502" s="4"/>
      <c r="BJ1502" s="4"/>
      <c r="BK1502" s="4"/>
      <c r="BL1502" s="6"/>
      <c r="BM1502" s="6"/>
      <c r="BN1502" s="6"/>
      <c r="BO1502" s="6"/>
      <c r="BP1502" s="6"/>
      <c r="BQ1502" s="6"/>
      <c r="BR1502" s="6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>
        <v>100</v>
      </c>
      <c r="CC1502" s="7">
        <v>4.3351063829787231</v>
      </c>
      <c r="CD1502" s="4"/>
      <c r="CE1502" s="4"/>
      <c r="CF1502" s="7"/>
      <c r="CG1502" s="4"/>
      <c r="CH1502" s="4"/>
      <c r="CI1502" s="4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</row>
    <row r="1503" spans="1:158" x14ac:dyDescent="0.25">
      <c r="A1503" t="s">
        <v>110</v>
      </c>
      <c r="C1503" s="5">
        <v>41096</v>
      </c>
      <c r="D1503" s="4">
        <v>9</v>
      </c>
      <c r="E1503" s="5" t="s">
        <v>70</v>
      </c>
      <c r="F1503">
        <v>184</v>
      </c>
      <c r="G1503" t="s">
        <v>78</v>
      </c>
      <c r="H1503" s="6">
        <v>8</v>
      </c>
      <c r="I1503">
        <v>750</v>
      </c>
      <c r="J1503" s="4">
        <f>1000000/H1503/I1503</f>
        <v>166.66666666666666</v>
      </c>
      <c r="K1503" s="4"/>
      <c r="L1503" s="7"/>
      <c r="M1503" s="7"/>
      <c r="N1503" s="7"/>
      <c r="O1503" s="7"/>
      <c r="P1503" s="7"/>
      <c r="Q1503" s="7"/>
      <c r="R1503" s="7"/>
      <c r="S1503" s="7"/>
      <c r="T1503" s="7"/>
      <c r="U1503" s="4"/>
      <c r="V1503" s="7"/>
      <c r="W1503" s="7"/>
      <c r="X1503" s="7"/>
      <c r="Y1503" s="7"/>
      <c r="Z1503" s="7"/>
      <c r="AA1503" s="7"/>
      <c r="AB1503" s="4"/>
      <c r="AC1503" s="7"/>
      <c r="AD1503" s="7"/>
      <c r="AE1503" s="7"/>
      <c r="AF1503" s="7"/>
      <c r="AG1503" s="7"/>
      <c r="AH1503" s="7"/>
      <c r="AI1503" s="8"/>
      <c r="AJ1503" s="7"/>
      <c r="AK1503" s="7"/>
      <c r="AL1503" s="7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>
        <v>431.53921124999999</v>
      </c>
      <c r="AZ1503" s="4"/>
      <c r="BA1503" s="7"/>
      <c r="BB1503" s="4"/>
      <c r="BC1503" s="4"/>
      <c r="BD1503" s="4"/>
      <c r="BE1503" s="7"/>
      <c r="BF1503" s="4">
        <f>BH1503*(1/(BG1503/100))</f>
        <v>431.53921124999994</v>
      </c>
      <c r="BG1503" s="6">
        <v>40.53732423411364</v>
      </c>
      <c r="BH1503" s="4">
        <v>174.93444926174911</v>
      </c>
      <c r="BI1503" s="4">
        <f>BF1503-BH1503</f>
        <v>256.60476198825086</v>
      </c>
      <c r="BJ1503" s="4"/>
      <c r="BK1503" s="4"/>
      <c r="BL1503" s="6">
        <v>7.7063634036012827</v>
      </c>
      <c r="BM1503" s="6"/>
      <c r="BN1503" s="6"/>
      <c r="BO1503" s="6"/>
      <c r="BP1503" s="6"/>
      <c r="BQ1503" s="6"/>
      <c r="BR1503" s="6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7"/>
      <c r="CD1503" s="4"/>
      <c r="CE1503" s="4"/>
      <c r="CF1503" s="7"/>
      <c r="CG1503" s="4"/>
      <c r="CH1503" s="4"/>
      <c r="CI1503" s="4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</row>
    <row r="1504" spans="1:158" x14ac:dyDescent="0.25">
      <c r="A1504" t="s">
        <v>117</v>
      </c>
      <c r="C1504" s="5">
        <v>40912</v>
      </c>
      <c r="D1504" s="4">
        <v>1</v>
      </c>
      <c r="E1504" s="5" t="s">
        <v>167</v>
      </c>
      <c r="F1504">
        <v>0</v>
      </c>
      <c r="G1504" t="s">
        <v>79</v>
      </c>
      <c r="H1504" s="6">
        <v>8</v>
      </c>
      <c r="I1504">
        <v>750</v>
      </c>
      <c r="J1504" s="4">
        <f>1000000/H1504/I1504</f>
        <v>166.66666666666666</v>
      </c>
      <c r="K1504" s="4"/>
      <c r="L1504" s="7"/>
      <c r="M1504" s="7"/>
      <c r="N1504" s="7"/>
      <c r="O1504" s="7"/>
      <c r="P1504" s="7"/>
      <c r="Q1504" s="7"/>
      <c r="R1504" s="7"/>
      <c r="S1504" s="7"/>
      <c r="T1504" s="7"/>
      <c r="U1504" s="4"/>
      <c r="V1504" s="7"/>
      <c r="W1504" s="7"/>
      <c r="X1504" s="7"/>
      <c r="Y1504" s="7"/>
      <c r="Z1504" s="7"/>
      <c r="AA1504" s="7"/>
      <c r="AB1504" s="4"/>
      <c r="AC1504" s="7"/>
      <c r="AD1504" s="7"/>
      <c r="AE1504" s="7"/>
      <c r="AF1504" s="7"/>
      <c r="AG1504" s="7"/>
      <c r="AH1504" s="7"/>
      <c r="AI1504" s="8"/>
      <c r="AJ1504" s="7"/>
      <c r="AK1504" s="7"/>
      <c r="AL1504" s="7"/>
      <c r="AM1504" s="4">
        <v>0</v>
      </c>
      <c r="AN1504" s="4"/>
      <c r="AO1504" s="4"/>
      <c r="AP1504" s="4"/>
      <c r="AQ1504" s="4">
        <v>0</v>
      </c>
      <c r="AR1504" s="4"/>
      <c r="AS1504" s="4"/>
      <c r="AT1504" s="4"/>
      <c r="AU1504" s="4"/>
      <c r="AV1504" s="4"/>
      <c r="AW1504" s="4"/>
      <c r="AX1504" s="4">
        <v>0</v>
      </c>
      <c r="AY1504" s="4">
        <v>0</v>
      </c>
      <c r="AZ1504" s="4"/>
      <c r="BA1504" s="7"/>
      <c r="BB1504" s="4"/>
      <c r="BC1504" s="4"/>
      <c r="BD1504" s="4"/>
      <c r="BE1504" s="7"/>
      <c r="BF1504" s="7"/>
      <c r="BG1504" s="6"/>
      <c r="BH1504" s="4"/>
      <c r="BI1504" s="4"/>
      <c r="BJ1504" s="4"/>
      <c r="BK1504" s="4"/>
      <c r="BL1504" s="6"/>
      <c r="BM1504" s="6"/>
      <c r="BN1504" s="6"/>
      <c r="BO1504" s="6"/>
      <c r="BP1504" s="6"/>
      <c r="BQ1504" s="6"/>
      <c r="BR1504" s="6"/>
      <c r="BS1504" s="4">
        <v>0</v>
      </c>
      <c r="BT1504" s="4">
        <v>0</v>
      </c>
      <c r="BU1504" s="4">
        <v>0</v>
      </c>
      <c r="BV1504" s="4">
        <v>0</v>
      </c>
      <c r="BW1504" s="4"/>
      <c r="BX1504" s="4"/>
      <c r="BY1504" s="4"/>
      <c r="BZ1504" s="4"/>
      <c r="CA1504" s="4">
        <v>0</v>
      </c>
      <c r="CB1504" s="4"/>
      <c r="CC1504" s="7"/>
      <c r="CD1504" s="4"/>
      <c r="CE1504" s="4"/>
      <c r="CF1504" s="7"/>
      <c r="CG1504" s="4"/>
      <c r="CH1504" s="4"/>
      <c r="CI1504" s="4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</row>
    <row r="1505" spans="1:158" x14ac:dyDescent="0.25">
      <c r="A1505" t="s">
        <v>117</v>
      </c>
      <c r="C1505" s="5">
        <v>40945</v>
      </c>
      <c r="D1505" s="4"/>
      <c r="E1505" s="5"/>
      <c r="F1505">
        <v>33</v>
      </c>
      <c r="G1505" t="s">
        <v>79</v>
      </c>
      <c r="H1505" s="6">
        <v>8</v>
      </c>
      <c r="I1505">
        <v>750</v>
      </c>
      <c r="J1505" s="4">
        <f>1000000/H1505/I1505</f>
        <v>166.66666666666666</v>
      </c>
      <c r="K1505" s="4"/>
      <c r="L1505" s="7"/>
      <c r="M1505" s="7"/>
      <c r="N1505" s="7"/>
      <c r="O1505" s="7"/>
      <c r="P1505" s="7"/>
      <c r="Q1505" s="7"/>
      <c r="R1505" s="7"/>
      <c r="S1505" s="7"/>
      <c r="T1505" s="7"/>
      <c r="U1505" s="4">
        <v>43.782894736842103</v>
      </c>
      <c r="V1505" s="7"/>
      <c r="W1505" s="7"/>
      <c r="X1505" s="7"/>
      <c r="Y1505" s="7"/>
      <c r="Z1505" s="7"/>
      <c r="AA1505" s="7"/>
      <c r="AB1505" s="4">
        <v>45.78947368421052</v>
      </c>
      <c r="AC1505" s="7">
        <v>0.44080592105263156</v>
      </c>
      <c r="AD1505" s="7"/>
      <c r="AE1505" s="7"/>
      <c r="AF1505" s="7"/>
      <c r="AG1505" s="7"/>
      <c r="AH1505" s="7"/>
      <c r="AI1505" s="8">
        <f>AC1505/AB1505</f>
        <v>9.6267959770114948E-3</v>
      </c>
      <c r="AJ1505" s="7"/>
      <c r="AK1505" s="7"/>
      <c r="AL1505" s="7"/>
      <c r="AM1505" s="4">
        <v>0</v>
      </c>
      <c r="AN1505" s="4"/>
      <c r="AO1505" s="4"/>
      <c r="AP1505" s="4"/>
      <c r="AQ1505" s="4">
        <v>0</v>
      </c>
      <c r="AR1505" s="4"/>
      <c r="AS1505" s="4"/>
      <c r="AT1505" s="4"/>
      <c r="AU1505" s="4"/>
      <c r="AV1505" s="4"/>
      <c r="AW1505" s="4"/>
      <c r="AX1505" s="4">
        <v>0</v>
      </c>
      <c r="AY1505" s="4">
        <v>0</v>
      </c>
      <c r="AZ1505" s="4">
        <v>0</v>
      </c>
      <c r="BA1505" s="7"/>
      <c r="BB1505" s="4"/>
      <c r="BC1505" s="4">
        <f>U1505+AB1505+AZ1505</f>
        <v>89.57236842105263</v>
      </c>
      <c r="BD1505" s="4"/>
      <c r="BE1505" s="7">
        <f>AZ1505/BC1505</f>
        <v>0</v>
      </c>
      <c r="BF1505" s="7"/>
      <c r="BG1505" s="6"/>
      <c r="BH1505" s="4"/>
      <c r="BI1505" s="4"/>
      <c r="BJ1505" s="4"/>
      <c r="BK1505" s="4"/>
      <c r="BL1505" s="6"/>
      <c r="BM1505" s="6"/>
      <c r="BN1505" s="6"/>
      <c r="BO1505" s="6"/>
      <c r="BP1505" s="7">
        <f>U1505/BC1505</f>
        <v>0.48879911861917003</v>
      </c>
      <c r="BQ1505" s="7">
        <f>AB1505/BC1505</f>
        <v>0.51120088138082986</v>
      </c>
      <c r="BR1505" s="7">
        <f>AZ1505/BC1505</f>
        <v>0</v>
      </c>
      <c r="BS1505" s="4">
        <v>0</v>
      </c>
      <c r="BT1505" s="4">
        <v>0</v>
      </c>
      <c r="BU1505" s="4">
        <v>0</v>
      </c>
      <c r="BV1505" s="4">
        <v>0</v>
      </c>
      <c r="BW1505" s="4"/>
      <c r="BX1505" s="4"/>
      <c r="BY1505" s="4"/>
      <c r="BZ1505" s="4"/>
      <c r="CA1505" s="4">
        <v>0</v>
      </c>
      <c r="CB1505" s="4"/>
      <c r="CC1505" s="7"/>
      <c r="CD1505" s="4"/>
      <c r="CE1505" s="4"/>
      <c r="CF1505" s="7"/>
      <c r="CG1505" s="4"/>
      <c r="CH1505" s="4"/>
      <c r="CI1505" s="4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</row>
    <row r="1506" spans="1:158" x14ac:dyDescent="0.25">
      <c r="A1506" t="s">
        <v>117</v>
      </c>
      <c r="C1506" s="5">
        <v>40947</v>
      </c>
      <c r="D1506" s="4">
        <v>4</v>
      </c>
      <c r="E1506" t="s">
        <v>168</v>
      </c>
      <c r="F1506">
        <v>35</v>
      </c>
      <c r="G1506" t="s">
        <v>79</v>
      </c>
      <c r="H1506" s="6">
        <v>8</v>
      </c>
      <c r="I1506">
        <v>750</v>
      </c>
      <c r="J1506" s="4">
        <f>1000000/H1506/I1506</f>
        <v>166.66666666666666</v>
      </c>
      <c r="K1506" s="4"/>
      <c r="L1506" s="7"/>
      <c r="M1506" s="7"/>
      <c r="N1506" s="7"/>
      <c r="O1506" s="7"/>
      <c r="P1506" s="7"/>
      <c r="Q1506" s="7"/>
      <c r="R1506" s="7"/>
      <c r="S1506" s="7"/>
      <c r="T1506" s="7"/>
      <c r="U1506" s="4"/>
      <c r="V1506" s="7"/>
      <c r="W1506" s="7"/>
      <c r="X1506" s="7"/>
      <c r="Y1506" s="7"/>
      <c r="Z1506" s="7"/>
      <c r="AA1506" s="7"/>
      <c r="AB1506" s="4"/>
      <c r="AC1506" s="7"/>
      <c r="AD1506" s="7"/>
      <c r="AE1506" s="7"/>
      <c r="AF1506" s="7"/>
      <c r="AG1506" s="7"/>
      <c r="AH1506" s="7"/>
      <c r="AI1506" s="8"/>
      <c r="AJ1506" s="7"/>
      <c r="AK1506" s="7"/>
      <c r="AL1506" s="7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7"/>
      <c r="BB1506" s="4"/>
      <c r="BC1506" s="4"/>
      <c r="BD1506" s="4"/>
      <c r="BE1506" s="7"/>
      <c r="BF1506" s="7"/>
      <c r="BG1506" s="6"/>
      <c r="BH1506" s="4"/>
      <c r="BI1506" s="4"/>
      <c r="BJ1506" s="4"/>
      <c r="BK1506" s="4"/>
      <c r="BL1506" s="6"/>
      <c r="BM1506" s="6"/>
      <c r="BN1506" s="6"/>
      <c r="BO1506" s="6"/>
      <c r="BP1506" s="6"/>
      <c r="BQ1506" s="6"/>
      <c r="BR1506" s="6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7"/>
      <c r="CD1506" s="4"/>
      <c r="CE1506" s="4"/>
      <c r="CF1506" s="7"/>
      <c r="CG1506" s="4"/>
      <c r="CH1506" s="4"/>
      <c r="CI1506" s="4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</row>
    <row r="1507" spans="1:158" x14ac:dyDescent="0.25">
      <c r="A1507" t="s">
        <v>117</v>
      </c>
      <c r="C1507" s="5">
        <v>40956</v>
      </c>
      <c r="D1507" s="4"/>
      <c r="E1507" s="5"/>
      <c r="F1507">
        <v>44</v>
      </c>
      <c r="G1507" t="s">
        <v>79</v>
      </c>
      <c r="H1507" s="6">
        <v>8</v>
      </c>
      <c r="I1507">
        <v>750</v>
      </c>
      <c r="J1507" s="4">
        <f>1000000/H1507/I1507</f>
        <v>166.66666666666666</v>
      </c>
      <c r="K1507" s="4"/>
      <c r="L1507" s="7"/>
      <c r="M1507" s="7"/>
      <c r="N1507" s="7"/>
      <c r="O1507" s="7"/>
      <c r="P1507" s="7"/>
      <c r="Q1507" s="7"/>
      <c r="R1507" s="7"/>
      <c r="S1507" s="7"/>
      <c r="T1507" s="7"/>
      <c r="U1507" s="4">
        <v>78.876184641337062</v>
      </c>
      <c r="V1507" s="7"/>
      <c r="W1507" s="7"/>
      <c r="X1507" s="7"/>
      <c r="Y1507" s="7"/>
      <c r="Z1507" s="7"/>
      <c r="AA1507" s="7"/>
      <c r="AB1507" s="4">
        <v>74.805069600563357</v>
      </c>
      <c r="AC1507" s="7">
        <v>1.0038255539510501</v>
      </c>
      <c r="AD1507" s="7"/>
      <c r="AE1507" s="7"/>
      <c r="AF1507" s="7"/>
      <c r="AG1507" s="7"/>
      <c r="AH1507" s="7"/>
      <c r="AI1507" s="8">
        <f>AC1507/AB1507</f>
        <v>1.3419218233619428E-2</v>
      </c>
      <c r="AJ1507" s="7"/>
      <c r="AK1507" s="7"/>
      <c r="AL1507" s="7"/>
      <c r="AM1507" s="4">
        <v>8.5346847414029661</v>
      </c>
      <c r="AN1507" s="4"/>
      <c r="AO1507" s="4"/>
      <c r="AP1507" s="4"/>
      <c r="AQ1507" s="4">
        <v>0</v>
      </c>
      <c r="AR1507" s="4"/>
      <c r="AS1507" s="4"/>
      <c r="AT1507" s="4"/>
      <c r="AU1507" s="4"/>
      <c r="AV1507" s="4"/>
      <c r="AW1507" s="4"/>
      <c r="AX1507" s="4">
        <v>0</v>
      </c>
      <c r="AY1507" s="4">
        <v>0</v>
      </c>
      <c r="AZ1507" s="4">
        <v>8.5346847414029661</v>
      </c>
      <c r="BA1507" s="7"/>
      <c r="BB1507" s="4"/>
      <c r="BC1507" s="4">
        <f>U1507+AB1507+AZ1507</f>
        <v>162.2159389833034</v>
      </c>
      <c r="BD1507" s="4"/>
      <c r="BE1507" s="7">
        <f>AZ1507/BC1507</f>
        <v>5.2613108150127132E-2</v>
      </c>
      <c r="BF1507" s="7"/>
      <c r="BG1507" s="6"/>
      <c r="BH1507" s="4"/>
      <c r="BI1507" s="4"/>
      <c r="BJ1507" s="4"/>
      <c r="BK1507" s="4"/>
      <c r="BL1507" s="6"/>
      <c r="BM1507" s="6"/>
      <c r="BN1507" s="6"/>
      <c r="BO1507" s="6"/>
      <c r="BP1507" s="7">
        <f>U1507/BC1507</f>
        <v>0.48624188927239542</v>
      </c>
      <c r="BQ1507" s="7">
        <f>AB1507/BC1507</f>
        <v>0.46114500257747737</v>
      </c>
      <c r="BR1507" s="7">
        <f>AZ1507/BC1507</f>
        <v>5.2613108150127132E-2</v>
      </c>
      <c r="BS1507" s="4">
        <v>100.21126569193106</v>
      </c>
      <c r="BT1507" s="4">
        <v>100.21126569193106</v>
      </c>
      <c r="BU1507" s="4">
        <v>0</v>
      </c>
      <c r="BV1507" s="4">
        <v>0</v>
      </c>
      <c r="BW1507" s="4"/>
      <c r="BX1507" s="4"/>
      <c r="BY1507" s="4"/>
      <c r="BZ1507" s="4"/>
      <c r="CA1507" s="4">
        <v>0</v>
      </c>
      <c r="CB1507" s="4"/>
      <c r="CC1507" s="7"/>
      <c r="CD1507" s="4"/>
      <c r="CE1507" s="4"/>
      <c r="CF1507" s="7"/>
      <c r="CG1507" s="4"/>
      <c r="CH1507" s="4"/>
      <c r="CI1507" s="4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</row>
    <row r="1508" spans="1:158" x14ac:dyDescent="0.25">
      <c r="A1508" t="s">
        <v>117</v>
      </c>
      <c r="C1508" s="5">
        <v>40960</v>
      </c>
      <c r="D1508" s="4"/>
      <c r="E1508" s="5"/>
      <c r="F1508">
        <v>48</v>
      </c>
      <c r="G1508" t="s">
        <v>79</v>
      </c>
      <c r="H1508" s="6">
        <v>8</v>
      </c>
      <c r="I1508">
        <v>750</v>
      </c>
      <c r="J1508" s="4">
        <f>1000000/H1508/I1508</f>
        <v>166.66666666666666</v>
      </c>
      <c r="K1508" s="4"/>
      <c r="L1508" s="7"/>
      <c r="M1508" s="6">
        <v>13.1</v>
      </c>
      <c r="N1508" s="6"/>
      <c r="O1508" s="6"/>
      <c r="P1508" s="7"/>
      <c r="Q1508" s="7"/>
      <c r="R1508" s="7"/>
      <c r="S1508" s="7"/>
      <c r="T1508" s="7"/>
      <c r="U1508" s="4"/>
      <c r="V1508" s="7"/>
      <c r="W1508" s="7"/>
      <c r="X1508" s="7"/>
      <c r="Y1508" s="7"/>
      <c r="Z1508" s="7"/>
      <c r="AA1508" s="7"/>
      <c r="AB1508" s="4"/>
      <c r="AC1508" s="7"/>
      <c r="AD1508" s="7"/>
      <c r="AE1508" s="7"/>
      <c r="AF1508" s="7"/>
      <c r="AG1508" s="7"/>
      <c r="AH1508" s="7"/>
      <c r="AI1508" s="8"/>
      <c r="AJ1508" s="7"/>
      <c r="AK1508" s="7"/>
      <c r="AL1508" s="7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7"/>
      <c r="BB1508" s="4"/>
      <c r="BC1508" s="4"/>
      <c r="BD1508" s="4"/>
      <c r="BE1508" s="7"/>
      <c r="BF1508" s="7"/>
      <c r="BG1508" s="6"/>
      <c r="BH1508" s="4"/>
      <c r="BI1508" s="4"/>
      <c r="BJ1508" s="4"/>
      <c r="BK1508" s="4"/>
      <c r="BL1508" s="6"/>
      <c r="BM1508" s="6"/>
      <c r="BN1508" s="6"/>
      <c r="BO1508" s="6"/>
      <c r="BP1508" s="6"/>
      <c r="BQ1508" s="6"/>
      <c r="BR1508" s="6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7"/>
      <c r="CD1508" s="4"/>
      <c r="CE1508" s="4"/>
      <c r="CF1508" s="7"/>
      <c r="CG1508" s="4"/>
      <c r="CH1508" s="4"/>
      <c r="CI1508" s="4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  <c r="DH1508" s="7"/>
      <c r="DI1508" s="7"/>
      <c r="DJ1508" s="7"/>
      <c r="DK1508" s="7"/>
      <c r="DL1508" s="7"/>
      <c r="DM1508" s="7"/>
      <c r="DN1508" s="7"/>
      <c r="DO1508" s="7"/>
      <c r="DP1508" s="7"/>
      <c r="DQ1508" s="7"/>
      <c r="DR1508" s="7"/>
      <c r="DS1508" s="7"/>
      <c r="DT1508" s="7"/>
      <c r="DU1508" s="7"/>
      <c r="DV1508" s="7"/>
      <c r="DW1508" s="7"/>
      <c r="DX1508" s="7"/>
      <c r="DY1508" s="7"/>
      <c r="DZ1508" s="7"/>
      <c r="EA1508" s="7"/>
      <c r="EB1508" s="7"/>
      <c r="EC1508" s="7"/>
      <c r="ED1508" s="7"/>
      <c r="EE1508" s="7"/>
      <c r="EF1508" s="7"/>
      <c r="EG1508" s="7"/>
      <c r="EH1508" s="7"/>
      <c r="EI1508" s="7"/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</row>
    <row r="1509" spans="1:158" x14ac:dyDescent="0.25">
      <c r="A1509" t="s">
        <v>117</v>
      </c>
      <c r="C1509" s="5">
        <v>40963</v>
      </c>
      <c r="D1509" s="4">
        <v>5</v>
      </c>
      <c r="E1509" t="s">
        <v>164</v>
      </c>
      <c r="F1509">
        <v>51</v>
      </c>
      <c r="G1509" t="s">
        <v>79</v>
      </c>
      <c r="H1509" s="6">
        <v>8</v>
      </c>
      <c r="I1509">
        <v>750</v>
      </c>
      <c r="J1509" s="4">
        <f>1000000/H1509/I1509</f>
        <v>166.66666666666666</v>
      </c>
      <c r="K1509" s="4"/>
      <c r="L1509" s="7"/>
      <c r="M1509" s="7"/>
      <c r="N1509" s="7"/>
      <c r="O1509" s="7"/>
      <c r="P1509" s="7"/>
      <c r="Q1509" s="7"/>
      <c r="R1509" s="7"/>
      <c r="S1509" s="7"/>
      <c r="T1509" s="7"/>
      <c r="U1509" s="4">
        <v>134.45285114666024</v>
      </c>
      <c r="V1509" s="7"/>
      <c r="W1509" s="7"/>
      <c r="X1509" s="7"/>
      <c r="Y1509" s="7"/>
      <c r="Z1509" s="7"/>
      <c r="AA1509" s="7"/>
      <c r="AB1509" s="4">
        <v>110.92167561991964</v>
      </c>
      <c r="AC1509" s="7">
        <v>1.9379762032913779</v>
      </c>
      <c r="AD1509" s="7"/>
      <c r="AE1509" s="7"/>
      <c r="AF1509" s="7"/>
      <c r="AG1509" s="7"/>
      <c r="AH1509" s="7"/>
      <c r="AI1509" s="8">
        <f>AC1509/AB1509</f>
        <v>1.7471573454515596E-2</v>
      </c>
      <c r="AJ1509" s="7"/>
      <c r="AK1509" s="7"/>
      <c r="AL1509" s="7"/>
      <c r="AM1509" s="4">
        <v>18.470011656603347</v>
      </c>
      <c r="AN1509" s="4"/>
      <c r="AO1509" s="4"/>
      <c r="AP1509" s="4"/>
      <c r="AQ1509" s="4">
        <v>0</v>
      </c>
      <c r="AR1509" s="4"/>
      <c r="AS1509" s="4"/>
      <c r="AT1509" s="4"/>
      <c r="AU1509" s="4"/>
      <c r="AV1509" s="4"/>
      <c r="AW1509" s="4"/>
      <c r="AX1509" s="4">
        <v>0</v>
      </c>
      <c r="AY1509" s="4">
        <v>0</v>
      </c>
      <c r="AZ1509" s="4">
        <v>18.470011656603347</v>
      </c>
      <c r="BA1509" s="7"/>
      <c r="BB1509" s="4"/>
      <c r="BC1509" s="4">
        <f>U1509+AB1509+AZ1509</f>
        <v>263.84453842318322</v>
      </c>
      <c r="BD1509" s="4"/>
      <c r="BE1509" s="7">
        <f>AZ1509/BC1509</f>
        <v>7.0003388233790487E-2</v>
      </c>
      <c r="BF1509" s="7"/>
      <c r="BG1509" s="6"/>
      <c r="BH1509" s="4"/>
      <c r="BI1509" s="4"/>
      <c r="BJ1509" s="4"/>
      <c r="BK1509" s="4"/>
      <c r="BL1509" s="6"/>
      <c r="BM1509" s="6"/>
      <c r="BN1509" s="6"/>
      <c r="BO1509" s="6"/>
      <c r="BP1509" s="7">
        <f>U1509/BC1509</f>
        <v>0.50959118559054573</v>
      </c>
      <c r="BQ1509" s="7">
        <f>AB1509/BC1509</f>
        <v>0.42040542617566379</v>
      </c>
      <c r="BR1509" s="7">
        <f>AZ1509/BC1509</f>
        <v>7.0003388233790487E-2</v>
      </c>
      <c r="BS1509" s="4">
        <v>180.76998708166809</v>
      </c>
      <c r="BT1509" s="4">
        <v>180.76998708166809</v>
      </c>
      <c r="BU1509" s="4">
        <v>0</v>
      </c>
      <c r="BV1509" s="4">
        <v>0</v>
      </c>
      <c r="BW1509" s="4"/>
      <c r="BX1509" s="4"/>
      <c r="BY1509" s="4"/>
      <c r="BZ1509" s="4"/>
      <c r="CA1509" s="4">
        <v>0</v>
      </c>
      <c r="CB1509" s="4"/>
      <c r="CC1509" s="7"/>
      <c r="CD1509" s="4"/>
      <c r="CE1509" s="4"/>
      <c r="CF1509" s="7"/>
      <c r="CG1509" s="4"/>
      <c r="CH1509" s="4"/>
      <c r="CI1509" s="4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</row>
    <row r="1510" spans="1:158" x14ac:dyDescent="0.25">
      <c r="A1510" t="s">
        <v>117</v>
      </c>
      <c r="C1510" s="5">
        <v>40970</v>
      </c>
      <c r="D1510" s="4"/>
      <c r="E1510" s="5"/>
      <c r="F1510">
        <v>58</v>
      </c>
      <c r="G1510" t="s">
        <v>79</v>
      </c>
      <c r="H1510" s="6">
        <v>8</v>
      </c>
      <c r="I1510">
        <v>750</v>
      </c>
      <c r="J1510" s="4">
        <f>1000000/H1510/I1510</f>
        <v>166.66666666666666</v>
      </c>
      <c r="K1510" s="4"/>
      <c r="L1510" s="7"/>
      <c r="M1510" s="6">
        <v>16.3</v>
      </c>
      <c r="N1510" s="6"/>
      <c r="O1510" s="6"/>
      <c r="P1510" s="7"/>
      <c r="Q1510" s="7"/>
      <c r="R1510" s="7"/>
      <c r="S1510" s="7"/>
      <c r="T1510" s="7"/>
      <c r="U1510" s="4"/>
      <c r="V1510" s="7"/>
      <c r="W1510" s="7"/>
      <c r="X1510" s="7"/>
      <c r="Y1510" s="7"/>
      <c r="Z1510" s="7"/>
      <c r="AA1510" s="7"/>
      <c r="AB1510" s="4"/>
      <c r="AC1510" s="7"/>
      <c r="AD1510" s="7"/>
      <c r="AE1510" s="7"/>
      <c r="AF1510" s="7"/>
      <c r="AG1510" s="7"/>
      <c r="AH1510" s="7"/>
      <c r="AI1510" s="8"/>
      <c r="AJ1510" s="7"/>
      <c r="AK1510" s="7"/>
      <c r="AL1510" s="7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7"/>
      <c r="BB1510" s="4"/>
      <c r="BC1510" s="4"/>
      <c r="BD1510" s="4"/>
      <c r="BE1510" s="7"/>
      <c r="BF1510" s="7"/>
      <c r="BG1510" s="6"/>
      <c r="BH1510" s="4"/>
      <c r="BI1510" s="4"/>
      <c r="BJ1510" s="4"/>
      <c r="BK1510" s="4"/>
      <c r="BL1510" s="6"/>
      <c r="BM1510" s="6"/>
      <c r="BN1510" s="6"/>
      <c r="BO1510" s="6"/>
      <c r="BP1510" s="6"/>
      <c r="BQ1510" s="6"/>
      <c r="BR1510" s="6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7"/>
      <c r="CD1510" s="4"/>
      <c r="CE1510" s="4"/>
      <c r="CF1510" s="7"/>
      <c r="CG1510" s="4"/>
      <c r="CH1510" s="4"/>
      <c r="CI1510" s="4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</row>
    <row r="1511" spans="1:158" x14ac:dyDescent="0.25">
      <c r="A1511" t="s">
        <v>117</v>
      </c>
      <c r="C1511" s="5">
        <v>40976</v>
      </c>
      <c r="D1511" s="4"/>
      <c r="E1511" s="5"/>
      <c r="F1511">
        <v>64</v>
      </c>
      <c r="G1511" t="s">
        <v>79</v>
      </c>
      <c r="H1511" s="6">
        <v>8</v>
      </c>
      <c r="I1511">
        <v>750</v>
      </c>
      <c r="J1511" s="4">
        <f>1000000/H1511/I1511</f>
        <v>166.66666666666666</v>
      </c>
      <c r="K1511" s="4"/>
      <c r="L1511" s="7"/>
      <c r="M1511" s="6">
        <v>18.350000000000001</v>
      </c>
      <c r="N1511" s="6"/>
      <c r="O1511" s="6"/>
      <c r="P1511" s="7"/>
      <c r="Q1511" s="7"/>
      <c r="R1511" s="7"/>
      <c r="S1511" s="7"/>
      <c r="T1511" s="7"/>
      <c r="U1511" s="4"/>
      <c r="V1511" s="7"/>
      <c r="W1511" s="7"/>
      <c r="X1511" s="7"/>
      <c r="Y1511" s="7"/>
      <c r="Z1511" s="7"/>
      <c r="AA1511" s="7"/>
      <c r="AB1511" s="4"/>
      <c r="AC1511" s="7"/>
      <c r="AD1511" s="7"/>
      <c r="AE1511" s="7"/>
      <c r="AF1511" s="7"/>
      <c r="AG1511" s="7"/>
      <c r="AH1511" s="7"/>
      <c r="AI1511" s="8"/>
      <c r="AJ1511" s="7"/>
      <c r="AK1511" s="7"/>
      <c r="AL1511" s="7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7"/>
      <c r="BB1511" s="4"/>
      <c r="BC1511" s="4"/>
      <c r="BD1511" s="4"/>
      <c r="BE1511" s="7"/>
      <c r="BF1511" s="7"/>
      <c r="BG1511" s="6"/>
      <c r="BH1511" s="4"/>
      <c r="BI1511" s="4"/>
      <c r="BJ1511" s="4"/>
      <c r="BK1511" s="4"/>
      <c r="BL1511" s="6"/>
      <c r="BM1511" s="6"/>
      <c r="BN1511" s="6"/>
      <c r="BO1511" s="6"/>
      <c r="BP1511" s="6"/>
      <c r="BQ1511" s="6"/>
      <c r="BR1511" s="6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7"/>
      <c r="CD1511" s="4"/>
      <c r="CE1511" s="4"/>
      <c r="CF1511" s="7"/>
      <c r="CG1511" s="4"/>
      <c r="CH1511" s="4"/>
      <c r="CI1511" s="4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</row>
    <row r="1512" spans="1:158" x14ac:dyDescent="0.25">
      <c r="A1512" t="s">
        <v>117</v>
      </c>
      <c r="C1512" s="5">
        <v>40980</v>
      </c>
      <c r="D1512" s="4">
        <v>6</v>
      </c>
      <c r="E1512" s="5" t="s">
        <v>183</v>
      </c>
      <c r="F1512">
        <v>68</v>
      </c>
      <c r="G1512" t="s">
        <v>79</v>
      </c>
      <c r="H1512" s="6">
        <v>8</v>
      </c>
      <c r="I1512">
        <v>750</v>
      </c>
      <c r="J1512" s="4">
        <f>1000000/H1512/I1512</f>
        <v>166.66666666666666</v>
      </c>
      <c r="K1512" s="4"/>
      <c r="L1512" s="7"/>
      <c r="M1512" s="7"/>
      <c r="N1512" s="7"/>
      <c r="O1512" s="7"/>
      <c r="P1512" s="7"/>
      <c r="Q1512" s="7"/>
      <c r="R1512" s="7"/>
      <c r="S1512" s="7"/>
      <c r="T1512" s="7"/>
      <c r="U1512" s="4">
        <v>304.79611001989758</v>
      </c>
      <c r="V1512" s="7"/>
      <c r="W1512" s="7"/>
      <c r="X1512" s="7"/>
      <c r="Y1512" s="7"/>
      <c r="Z1512" s="7"/>
      <c r="AA1512" s="7"/>
      <c r="AB1512" s="4">
        <v>191.3226483352513</v>
      </c>
      <c r="AC1512" s="7">
        <v>3.5843497425407627</v>
      </c>
      <c r="AD1512" s="7"/>
      <c r="AE1512" s="7"/>
      <c r="AF1512" s="7"/>
      <c r="AG1512" s="7"/>
      <c r="AH1512" s="7"/>
      <c r="AI1512" s="8">
        <f>AC1512/AB1512</f>
        <v>1.8734581471295388E-2</v>
      </c>
      <c r="AJ1512" s="7"/>
      <c r="AK1512" s="7"/>
      <c r="AL1512" s="7"/>
      <c r="AM1512" s="4">
        <v>24.145259920546454</v>
      </c>
      <c r="AN1512" s="4"/>
      <c r="AO1512" s="4"/>
      <c r="AP1512" s="4"/>
      <c r="AQ1512" s="4">
        <v>21.426646622993815</v>
      </c>
      <c r="AR1512" s="4"/>
      <c r="AS1512" s="4"/>
      <c r="AT1512" s="4"/>
      <c r="AU1512" s="4"/>
      <c r="AV1512" s="4"/>
      <c r="AW1512" s="4"/>
      <c r="AX1512" s="4">
        <v>0</v>
      </c>
      <c r="AY1512" s="4">
        <v>0</v>
      </c>
      <c r="AZ1512" s="4">
        <v>45.571906543540265</v>
      </c>
      <c r="BA1512" s="7"/>
      <c r="BB1512" s="4"/>
      <c r="BC1512" s="4">
        <f>U1512+AB1512+AZ1512</f>
        <v>541.69066489868919</v>
      </c>
      <c r="BD1512" s="4"/>
      <c r="BE1512" s="7">
        <f>AZ1512/BC1512</f>
        <v>8.412902325363765E-2</v>
      </c>
      <c r="BF1512" s="7"/>
      <c r="BG1512" s="6"/>
      <c r="BH1512" s="4"/>
      <c r="BI1512" s="4"/>
      <c r="BJ1512" s="4"/>
      <c r="BK1512" s="4"/>
      <c r="BL1512" s="6"/>
      <c r="BM1512" s="6"/>
      <c r="BN1512" s="6"/>
      <c r="BO1512" s="6"/>
      <c r="BP1512" s="7">
        <f>U1512/BC1512</f>
        <v>0.56267558178596766</v>
      </c>
      <c r="BQ1512" s="7">
        <f>AB1512/BC1512</f>
        <v>0.35319539496039465</v>
      </c>
      <c r="BR1512" s="7">
        <f>AZ1512/BC1512</f>
        <v>8.412902325363765E-2</v>
      </c>
      <c r="BS1512" s="4">
        <v>275.48943963692079</v>
      </c>
      <c r="BT1512" s="4">
        <v>223.2782283576887</v>
      </c>
      <c r="BU1512" s="4">
        <v>52.211211279232089</v>
      </c>
      <c r="BV1512" s="4">
        <v>0</v>
      </c>
      <c r="BW1512" s="4"/>
      <c r="BX1512" s="4"/>
      <c r="BY1512" s="4"/>
      <c r="BZ1512" s="4"/>
      <c r="CA1512" s="4">
        <v>0</v>
      </c>
      <c r="CB1512" s="4"/>
      <c r="CC1512" s="7"/>
      <c r="CD1512" s="4"/>
      <c r="CE1512" s="4"/>
      <c r="CF1512" s="7"/>
      <c r="CG1512" s="4"/>
      <c r="CH1512" s="4"/>
      <c r="CI1512" s="4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</row>
    <row r="1513" spans="1:158" x14ac:dyDescent="0.25">
      <c r="A1513" t="s">
        <v>117</v>
      </c>
      <c r="C1513" s="5">
        <v>40982</v>
      </c>
      <c r="D1513" s="4"/>
      <c r="E1513" s="5"/>
      <c r="F1513">
        <v>70</v>
      </c>
      <c r="G1513" t="s">
        <v>79</v>
      </c>
      <c r="H1513" s="6">
        <v>8</v>
      </c>
      <c r="I1513">
        <v>750</v>
      </c>
      <c r="J1513" s="4">
        <f>1000000/H1513/I1513</f>
        <v>166.66666666666666</v>
      </c>
      <c r="K1513" s="4"/>
      <c r="L1513" s="7"/>
      <c r="M1513" s="6">
        <v>19.600000000000001</v>
      </c>
      <c r="N1513" s="6"/>
      <c r="O1513" s="6"/>
      <c r="P1513" s="7"/>
      <c r="Q1513" s="7"/>
      <c r="R1513" s="7"/>
      <c r="S1513" s="7"/>
      <c r="T1513" s="7"/>
      <c r="U1513" s="4"/>
      <c r="V1513" s="7"/>
      <c r="W1513" s="7"/>
      <c r="X1513" s="7"/>
      <c r="Y1513" s="7"/>
      <c r="Z1513" s="7"/>
      <c r="AA1513" s="7"/>
      <c r="AB1513" s="4"/>
      <c r="AC1513" s="7"/>
      <c r="AD1513" s="7"/>
      <c r="AE1513" s="7"/>
      <c r="AF1513" s="7"/>
      <c r="AG1513" s="7"/>
      <c r="AH1513" s="7"/>
      <c r="AI1513" s="8"/>
      <c r="AJ1513" s="7"/>
      <c r="AK1513" s="7"/>
      <c r="AL1513" s="7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7"/>
      <c r="BB1513" s="4"/>
      <c r="BC1513" s="4"/>
      <c r="BD1513" s="4"/>
      <c r="BE1513" s="7"/>
      <c r="BF1513" s="7"/>
      <c r="BG1513" s="6"/>
      <c r="BH1513" s="4"/>
      <c r="BI1513" s="4"/>
      <c r="BJ1513" s="4"/>
      <c r="BK1513" s="4"/>
      <c r="BL1513" s="6"/>
      <c r="BM1513" s="6"/>
      <c r="BN1513" s="6"/>
      <c r="BO1513" s="6"/>
      <c r="BP1513" s="6"/>
      <c r="BQ1513" s="6"/>
      <c r="BR1513" s="6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7"/>
      <c r="CD1513" s="4"/>
      <c r="CE1513" s="4"/>
      <c r="CF1513" s="7"/>
      <c r="CG1513" s="4"/>
      <c r="CH1513" s="4"/>
      <c r="CI1513" s="4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</row>
    <row r="1514" spans="1:158" x14ac:dyDescent="0.25">
      <c r="A1514" t="s">
        <v>117</v>
      </c>
      <c r="C1514" s="5">
        <v>40994</v>
      </c>
      <c r="D1514" s="4"/>
      <c r="E1514" s="5"/>
      <c r="F1514">
        <v>82</v>
      </c>
      <c r="G1514" t="s">
        <v>79</v>
      </c>
      <c r="H1514" s="6">
        <v>8</v>
      </c>
      <c r="I1514">
        <v>750</v>
      </c>
      <c r="J1514" s="4">
        <f>1000000/H1514/I1514</f>
        <v>166.66666666666666</v>
      </c>
      <c r="K1514" s="4"/>
      <c r="L1514" s="7"/>
      <c r="M1514" s="6">
        <v>21.95</v>
      </c>
      <c r="N1514" s="6"/>
      <c r="O1514" s="6"/>
      <c r="P1514" s="7"/>
      <c r="Q1514" s="7"/>
      <c r="R1514" s="7"/>
      <c r="S1514" s="7"/>
      <c r="T1514" s="7"/>
      <c r="U1514" s="4"/>
      <c r="V1514" s="7"/>
      <c r="W1514" s="7"/>
      <c r="X1514" s="7"/>
      <c r="Y1514" s="7"/>
      <c r="Z1514" s="7"/>
      <c r="AA1514" s="7"/>
      <c r="AB1514" s="4"/>
      <c r="AC1514" s="7"/>
      <c r="AD1514" s="7"/>
      <c r="AE1514" s="7"/>
      <c r="AF1514" s="7"/>
      <c r="AG1514" s="7"/>
      <c r="AH1514" s="7"/>
      <c r="AI1514" s="8"/>
      <c r="AJ1514" s="7"/>
      <c r="AK1514" s="7"/>
      <c r="AL1514" s="7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7"/>
      <c r="BB1514" s="4"/>
      <c r="BC1514" s="4"/>
      <c r="BD1514" s="4"/>
      <c r="BE1514" s="7"/>
      <c r="BF1514" s="7"/>
      <c r="BG1514" s="6"/>
      <c r="BH1514" s="4"/>
      <c r="BI1514" s="4"/>
      <c r="BJ1514" s="4"/>
      <c r="BK1514" s="4"/>
      <c r="BL1514" s="6"/>
      <c r="BM1514" s="6"/>
      <c r="BN1514" s="6"/>
      <c r="BO1514" s="6"/>
      <c r="BP1514" s="6"/>
      <c r="BQ1514" s="6"/>
      <c r="BR1514" s="6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7"/>
      <c r="CD1514" s="4"/>
      <c r="CE1514" s="4"/>
      <c r="CF1514" s="7"/>
      <c r="CG1514" s="4"/>
      <c r="CH1514" s="4"/>
      <c r="CI1514" s="4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</row>
    <row r="1515" spans="1:158" x14ac:dyDescent="0.25">
      <c r="A1515" t="s">
        <v>117</v>
      </c>
      <c r="C1515" s="5">
        <v>40998</v>
      </c>
      <c r="D1515" s="4">
        <v>7</v>
      </c>
      <c r="E1515" t="s">
        <v>166</v>
      </c>
      <c r="F1515">
        <v>86</v>
      </c>
      <c r="G1515" t="s">
        <v>79</v>
      </c>
      <c r="H1515" s="6">
        <v>8</v>
      </c>
      <c r="I1515">
        <v>750</v>
      </c>
      <c r="J1515" s="4">
        <f>1000000/H1515/I1515</f>
        <v>166.66666666666666</v>
      </c>
      <c r="K1515" s="4"/>
      <c r="L1515" s="7"/>
      <c r="M1515" s="7"/>
      <c r="N1515" s="7"/>
      <c r="O1515" s="7"/>
      <c r="P1515" s="7"/>
      <c r="Q1515" s="7"/>
      <c r="R1515" s="7"/>
      <c r="S1515" s="7"/>
      <c r="T1515" s="7"/>
      <c r="U1515" s="4"/>
      <c r="V1515" s="7"/>
      <c r="W1515" s="7"/>
      <c r="X1515" s="7"/>
      <c r="Y1515" s="7"/>
      <c r="Z1515" s="7"/>
      <c r="AA1515" s="7"/>
      <c r="AB1515" s="4"/>
      <c r="AC1515" s="7"/>
      <c r="AD1515" s="7"/>
      <c r="AE1515" s="7"/>
      <c r="AF1515" s="7"/>
      <c r="AG1515" s="7"/>
      <c r="AH1515" s="7"/>
      <c r="AI1515" s="8"/>
      <c r="AJ1515" s="7"/>
      <c r="AK1515" s="7"/>
      <c r="AL1515" s="7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7"/>
      <c r="BB1515" s="4"/>
      <c r="BC1515" s="4"/>
      <c r="BD1515" s="4"/>
      <c r="BE1515" s="7"/>
      <c r="BF1515" s="7"/>
      <c r="BG1515" s="6"/>
      <c r="BH1515" s="4"/>
      <c r="BI1515" s="4"/>
      <c r="BJ1515" s="4"/>
      <c r="BK1515" s="4"/>
      <c r="BL1515" s="6"/>
      <c r="BM1515" s="6"/>
      <c r="BN1515" s="6"/>
      <c r="BO1515" s="6"/>
      <c r="BP1515" s="6"/>
      <c r="BQ1515" s="6"/>
      <c r="BR1515" s="6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7"/>
      <c r="CD1515" s="4"/>
      <c r="CE1515" s="4"/>
      <c r="CF1515" s="7"/>
      <c r="CG1515" s="4"/>
      <c r="CH1515" s="4"/>
      <c r="CI1515" s="4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</row>
    <row r="1516" spans="1:158" x14ac:dyDescent="0.25">
      <c r="A1516" t="s">
        <v>117</v>
      </c>
      <c r="C1516" s="5">
        <v>41001</v>
      </c>
      <c r="D1516" s="4"/>
      <c r="E1516" s="5"/>
      <c r="F1516">
        <v>89</v>
      </c>
      <c r="G1516" t="s">
        <v>79</v>
      </c>
      <c r="H1516" s="6">
        <v>8</v>
      </c>
      <c r="I1516">
        <v>750</v>
      </c>
      <c r="J1516" s="4">
        <f>1000000/H1516/I1516</f>
        <v>166.66666666666666</v>
      </c>
      <c r="K1516" s="4"/>
      <c r="L1516" s="7"/>
      <c r="M1516" s="6">
        <v>22.95</v>
      </c>
      <c r="N1516" s="6"/>
      <c r="O1516" s="6"/>
      <c r="P1516" s="7"/>
      <c r="Q1516" s="7"/>
      <c r="R1516" s="7"/>
      <c r="S1516" s="7"/>
      <c r="T1516" s="7"/>
      <c r="U1516" s="4"/>
      <c r="V1516" s="7"/>
      <c r="W1516" s="7"/>
      <c r="X1516" s="7"/>
      <c r="Y1516" s="7"/>
      <c r="Z1516" s="7"/>
      <c r="AA1516" s="7"/>
      <c r="AB1516" s="4"/>
      <c r="AC1516" s="7"/>
      <c r="AD1516" s="7"/>
      <c r="AE1516" s="7"/>
      <c r="AF1516" s="7"/>
      <c r="AG1516" s="7"/>
      <c r="AH1516" s="7"/>
      <c r="AI1516" s="8"/>
      <c r="AJ1516" s="7"/>
      <c r="AK1516" s="7"/>
      <c r="AL1516" s="7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7"/>
      <c r="BB1516" s="4"/>
      <c r="BC1516" s="4"/>
      <c r="BD1516" s="4"/>
      <c r="BE1516" s="7"/>
      <c r="BF1516" s="7"/>
      <c r="BG1516" s="6"/>
      <c r="BH1516" s="4"/>
      <c r="BI1516" s="4"/>
      <c r="BJ1516" s="4"/>
      <c r="BK1516" s="4"/>
      <c r="BL1516" s="6"/>
      <c r="BM1516" s="6"/>
      <c r="BN1516" s="6"/>
      <c r="BO1516" s="6"/>
      <c r="BP1516" s="6"/>
      <c r="BQ1516" s="6"/>
      <c r="BR1516" s="6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7"/>
      <c r="CD1516" s="4"/>
      <c r="CE1516" s="4"/>
      <c r="CF1516" s="7"/>
      <c r="CG1516" s="4"/>
      <c r="CH1516" s="4"/>
      <c r="CI1516" s="4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</row>
    <row r="1517" spans="1:158" x14ac:dyDescent="0.25">
      <c r="A1517" t="s">
        <v>117</v>
      </c>
      <c r="C1517" s="5">
        <v>41011</v>
      </c>
      <c r="D1517" s="4"/>
      <c r="E1517" s="5"/>
      <c r="F1517">
        <v>99</v>
      </c>
      <c r="G1517" t="s">
        <v>79</v>
      </c>
      <c r="H1517" s="6">
        <v>8</v>
      </c>
      <c r="I1517">
        <v>750</v>
      </c>
      <c r="J1517" s="4">
        <f>1000000/H1517/I1517</f>
        <v>166.66666666666666</v>
      </c>
      <c r="K1517" s="4"/>
      <c r="L1517" s="7"/>
      <c r="M1517" s="7"/>
      <c r="N1517" s="7"/>
      <c r="O1517" s="7"/>
      <c r="P1517" s="7"/>
      <c r="Q1517" s="7"/>
      <c r="R1517" s="7"/>
      <c r="S1517" s="7"/>
      <c r="T1517" s="7"/>
      <c r="U1517" s="4">
        <v>506.71927705184214</v>
      </c>
      <c r="V1517" s="7"/>
      <c r="W1517" s="7"/>
      <c r="X1517" s="7"/>
      <c r="Y1517" s="7"/>
      <c r="Z1517" s="7"/>
      <c r="AA1517" s="7"/>
      <c r="AB1517" s="4">
        <v>227.71909513537813</v>
      </c>
      <c r="AC1517" s="7">
        <v>3.4878303076397863</v>
      </c>
      <c r="AD1517" s="7"/>
      <c r="AE1517" s="7"/>
      <c r="AF1517" s="7"/>
      <c r="AG1517" s="7"/>
      <c r="AH1517" s="7"/>
      <c r="AI1517" s="8">
        <f>AC1517/AB1517</f>
        <v>1.5316371714749194E-2</v>
      </c>
      <c r="AJ1517" s="7"/>
      <c r="AK1517" s="7"/>
      <c r="AL1517" s="7"/>
      <c r="AM1517" s="4">
        <v>5.1311914330054149</v>
      </c>
      <c r="AN1517" s="4"/>
      <c r="AO1517" s="4"/>
      <c r="AP1517" s="4"/>
      <c r="AQ1517" s="4">
        <v>251.86589886271423</v>
      </c>
      <c r="AR1517" s="4"/>
      <c r="AS1517" s="4"/>
      <c r="AT1517" s="4"/>
      <c r="AU1517" s="4"/>
      <c r="AV1517" s="4"/>
      <c r="AW1517" s="4"/>
      <c r="AX1517" s="4">
        <v>0</v>
      </c>
      <c r="AY1517" s="4">
        <v>0</v>
      </c>
      <c r="AZ1517" s="4">
        <v>256.99709029571966</v>
      </c>
      <c r="BA1517" s="7"/>
      <c r="BB1517" s="4"/>
      <c r="BC1517" s="4">
        <f>U1517+AB1517+AZ1517</f>
        <v>991.4354624829399</v>
      </c>
      <c r="BD1517" s="4"/>
      <c r="BE1517" s="7">
        <f>AZ1517/BC1517</f>
        <v>0.25921716543414636</v>
      </c>
      <c r="BF1517" s="7"/>
      <c r="BG1517" s="6"/>
      <c r="BH1517" s="4"/>
      <c r="BI1517" s="4"/>
      <c r="BJ1517" s="4"/>
      <c r="BK1517" s="4"/>
      <c r="BL1517" s="6"/>
      <c r="BM1517" s="6"/>
      <c r="BN1517" s="6"/>
      <c r="BO1517" s="6"/>
      <c r="BP1517" s="7">
        <f>U1517/BC1517</f>
        <v>0.51109658291102489</v>
      </c>
      <c r="BQ1517" s="7">
        <f>AB1517/BC1517</f>
        <v>0.22968625165482881</v>
      </c>
      <c r="BR1517" s="7">
        <f>AZ1517/BC1517</f>
        <v>0.25921716543414636</v>
      </c>
      <c r="BS1517" s="4">
        <v>158.14708541169614</v>
      </c>
      <c r="BT1517" s="4">
        <v>77.770890192967812</v>
      </c>
      <c r="BU1517" s="4">
        <v>80.376195218728327</v>
      </c>
      <c r="BV1517" s="4">
        <v>0</v>
      </c>
      <c r="BW1517" s="4"/>
      <c r="BX1517" s="4"/>
      <c r="BY1517" s="4"/>
      <c r="BZ1517" s="4"/>
      <c r="CA1517" s="4">
        <v>0</v>
      </c>
      <c r="CB1517" s="4"/>
      <c r="CC1517" s="7"/>
      <c r="CD1517" s="4"/>
      <c r="CE1517" s="4"/>
      <c r="CF1517" s="7"/>
      <c r="CG1517" s="4"/>
      <c r="CH1517" s="4"/>
      <c r="CI1517" s="4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</row>
    <row r="1518" spans="1:158" x14ac:dyDescent="0.25">
      <c r="A1518" t="s">
        <v>117</v>
      </c>
      <c r="C1518" s="5">
        <v>41016</v>
      </c>
      <c r="D1518" s="4"/>
      <c r="E1518" s="5"/>
      <c r="F1518">
        <v>104</v>
      </c>
      <c r="G1518" t="s">
        <v>79</v>
      </c>
      <c r="H1518" s="6">
        <v>8</v>
      </c>
      <c r="I1518">
        <v>750</v>
      </c>
      <c r="J1518" s="4">
        <f>1000000/H1518/I1518</f>
        <v>166.66666666666666</v>
      </c>
      <c r="K1518" s="4"/>
      <c r="L1518" s="7"/>
      <c r="M1518" s="6">
        <v>24.15</v>
      </c>
      <c r="N1518" s="6"/>
      <c r="O1518" s="6"/>
      <c r="P1518" s="7"/>
      <c r="Q1518" s="7"/>
      <c r="R1518" s="7"/>
      <c r="S1518" s="7"/>
      <c r="T1518" s="7"/>
      <c r="U1518" s="4"/>
      <c r="V1518" s="7"/>
      <c r="W1518" s="7"/>
      <c r="X1518" s="7"/>
      <c r="Y1518" s="7"/>
      <c r="Z1518" s="7"/>
      <c r="AA1518" s="7"/>
      <c r="AB1518" s="4"/>
      <c r="AC1518" s="7"/>
      <c r="AD1518" s="7"/>
      <c r="AE1518" s="7"/>
      <c r="AF1518" s="7"/>
      <c r="AG1518" s="7"/>
      <c r="AH1518" s="7"/>
      <c r="AI1518" s="8"/>
      <c r="AJ1518" s="7"/>
      <c r="AK1518" s="7"/>
      <c r="AL1518" s="7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7"/>
      <c r="BB1518" s="4"/>
      <c r="BC1518" s="4"/>
      <c r="BD1518" s="4"/>
      <c r="BE1518" s="7"/>
      <c r="BF1518" s="7"/>
      <c r="BG1518" s="6"/>
      <c r="BH1518" s="4"/>
      <c r="BI1518" s="4"/>
      <c r="BJ1518" s="4"/>
      <c r="BK1518" s="4"/>
      <c r="BL1518" s="6"/>
      <c r="BM1518" s="6"/>
      <c r="BN1518" s="6"/>
      <c r="BO1518" s="6"/>
      <c r="BP1518" s="6"/>
      <c r="BQ1518" s="6"/>
      <c r="BR1518" s="6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7"/>
      <c r="CD1518" s="4"/>
      <c r="CE1518" s="4"/>
      <c r="CF1518" s="7"/>
      <c r="CG1518" s="4"/>
      <c r="CH1518" s="4"/>
      <c r="CI1518" s="4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</row>
    <row r="1519" spans="1:158" x14ac:dyDescent="0.25">
      <c r="A1519" t="s">
        <v>117</v>
      </c>
      <c r="C1519" s="5">
        <v>41029</v>
      </c>
      <c r="D1519" s="4"/>
      <c r="E1519" s="5"/>
      <c r="F1519">
        <v>117</v>
      </c>
      <c r="G1519" t="s">
        <v>79</v>
      </c>
      <c r="H1519" s="6">
        <v>8</v>
      </c>
      <c r="I1519">
        <v>750</v>
      </c>
      <c r="J1519" s="4">
        <f>1000000/H1519/I1519</f>
        <v>166.66666666666666</v>
      </c>
      <c r="K1519" s="4"/>
      <c r="L1519" s="7"/>
      <c r="M1519" s="7"/>
      <c r="N1519" s="7"/>
      <c r="O1519" s="7"/>
      <c r="P1519" s="7"/>
      <c r="Q1519" s="7"/>
      <c r="R1519" s="7"/>
      <c r="S1519" s="7"/>
      <c r="T1519" s="7"/>
      <c r="U1519" s="4">
        <v>565.61837068369641</v>
      </c>
      <c r="V1519" s="7"/>
      <c r="W1519" s="7"/>
      <c r="X1519" s="7"/>
      <c r="Y1519" s="7"/>
      <c r="Z1519" s="7"/>
      <c r="AA1519" s="7"/>
      <c r="AB1519" s="4">
        <v>227.21776324087645</v>
      </c>
      <c r="AC1519" s="7">
        <v>3.4145619159687834</v>
      </c>
      <c r="AD1519" s="7"/>
      <c r="AE1519" s="7"/>
      <c r="AF1519" s="7"/>
      <c r="AG1519" s="7"/>
      <c r="AH1519" s="7"/>
      <c r="AI1519" s="8">
        <f>AC1519/AB1519</f>
        <v>1.5027706757015131E-2</v>
      </c>
      <c r="AJ1519" s="7"/>
      <c r="AK1519" s="7"/>
      <c r="AL1519" s="7"/>
      <c r="AM1519" s="4">
        <v>15.478536067230539</v>
      </c>
      <c r="AN1519" s="4"/>
      <c r="AO1519" s="4"/>
      <c r="AP1519" s="4"/>
      <c r="AQ1519" s="4">
        <v>400.23760893460855</v>
      </c>
      <c r="AR1519" s="4"/>
      <c r="AS1519" s="4"/>
      <c r="AT1519" s="4"/>
      <c r="AU1519" s="4"/>
      <c r="AV1519" s="4"/>
      <c r="AW1519" s="4"/>
      <c r="AX1519" s="4">
        <v>3.7612556636779018</v>
      </c>
      <c r="AY1519" s="4">
        <v>39.344560346401977</v>
      </c>
      <c r="AZ1519" s="4">
        <v>458.82196101191892</v>
      </c>
      <c r="BA1519" s="7"/>
      <c r="BB1519" s="4"/>
      <c r="BC1519" s="4">
        <f>U1519+AB1519+AZ1519</f>
        <v>1251.6580949364918</v>
      </c>
      <c r="BD1519" s="4"/>
      <c r="BE1519" s="7">
        <f>AZ1519/BC1519</f>
        <v>0.36657132076887117</v>
      </c>
      <c r="BF1519" s="7"/>
      <c r="BG1519" s="6"/>
      <c r="BH1519" s="4"/>
      <c r="BI1519" s="4"/>
      <c r="BJ1519" s="4"/>
      <c r="BK1519" s="4"/>
      <c r="BL1519" s="6"/>
      <c r="BM1519" s="6"/>
      <c r="BN1519" s="6"/>
      <c r="BO1519" s="6"/>
      <c r="BP1519" s="7">
        <f>U1519/BC1519</f>
        <v>0.45189526834194721</v>
      </c>
      <c r="BQ1519" s="7">
        <f>AB1519/BC1519</f>
        <v>0.18153341088918162</v>
      </c>
      <c r="BR1519" s="7">
        <f>AZ1519/BC1519</f>
        <v>0.36657132076887117</v>
      </c>
      <c r="BS1519" s="4">
        <v>203.64891534759658</v>
      </c>
      <c r="BT1519" s="4">
        <v>78.904253073018907</v>
      </c>
      <c r="BU1519" s="4">
        <v>115.23180890070165</v>
      </c>
      <c r="BV1519" s="4">
        <v>8.3374609789766883</v>
      </c>
      <c r="BW1519" s="4"/>
      <c r="BX1519" s="4"/>
      <c r="BY1519" s="4"/>
      <c r="BZ1519" s="4"/>
      <c r="CA1519" s="4">
        <v>1.1753923948993443</v>
      </c>
      <c r="CB1519" s="4"/>
      <c r="CC1519" s="7"/>
      <c r="CD1519" s="4"/>
      <c r="CE1519" s="4"/>
      <c r="CF1519" s="7"/>
      <c r="CG1519" s="4"/>
      <c r="CH1519" s="4"/>
      <c r="CI1519" s="4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</row>
    <row r="1520" spans="1:158" x14ac:dyDescent="0.25">
      <c r="A1520" t="s">
        <v>117</v>
      </c>
      <c r="C1520" s="5">
        <v>41043</v>
      </c>
      <c r="D1520" s="4"/>
      <c r="E1520" s="5"/>
      <c r="F1520">
        <v>131</v>
      </c>
      <c r="G1520" t="s">
        <v>79</v>
      </c>
      <c r="H1520" s="6">
        <v>8</v>
      </c>
      <c r="I1520">
        <v>750</v>
      </c>
      <c r="J1520" s="4">
        <f>1000000/H1520/I1520</f>
        <v>166.66666666666666</v>
      </c>
      <c r="K1520" s="4"/>
      <c r="L1520" s="7"/>
      <c r="M1520" s="7"/>
      <c r="N1520" s="7"/>
      <c r="O1520" s="7"/>
      <c r="P1520" s="7"/>
      <c r="Q1520" s="7"/>
      <c r="R1520" s="7"/>
      <c r="S1520" s="7"/>
      <c r="T1520" s="7"/>
      <c r="U1520" s="4"/>
      <c r="V1520" s="7"/>
      <c r="W1520" s="7"/>
      <c r="X1520" s="7"/>
      <c r="Y1520" s="7"/>
      <c r="Z1520" s="7"/>
      <c r="AA1520" s="7"/>
      <c r="AB1520" s="4"/>
      <c r="AC1520" s="7"/>
      <c r="AD1520" s="7"/>
      <c r="AE1520" s="7"/>
      <c r="AF1520" s="7"/>
      <c r="AG1520" s="7"/>
      <c r="AH1520" s="7"/>
      <c r="AI1520" s="8"/>
      <c r="AJ1520" s="7"/>
      <c r="AK1520" s="7"/>
      <c r="AL1520" s="7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7"/>
      <c r="BB1520" s="4"/>
      <c r="BC1520" s="4"/>
      <c r="BD1520" s="4"/>
      <c r="BE1520" s="7"/>
      <c r="BF1520" s="7"/>
      <c r="BG1520" s="6"/>
      <c r="BH1520" s="4"/>
      <c r="BI1520" s="4"/>
      <c r="BJ1520" s="4"/>
      <c r="BK1520" s="4"/>
      <c r="BL1520" s="6"/>
      <c r="BM1520" s="6"/>
      <c r="BN1520" s="6"/>
      <c r="BO1520" s="6"/>
      <c r="BP1520" s="6"/>
      <c r="BQ1520" s="6"/>
      <c r="BR1520" s="6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>
        <v>15.669515669515668</v>
      </c>
      <c r="CC1520" s="7">
        <v>3.9818181818181819</v>
      </c>
      <c r="CD1520" s="4"/>
      <c r="CE1520" s="4"/>
      <c r="CF1520" s="7"/>
      <c r="CG1520" s="4"/>
      <c r="CH1520" s="4"/>
      <c r="CI1520" s="4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</row>
    <row r="1521" spans="1:158" x14ac:dyDescent="0.25">
      <c r="A1521" t="s">
        <v>117</v>
      </c>
      <c r="C1521" s="5">
        <v>41050</v>
      </c>
      <c r="D1521" s="4"/>
      <c r="E1521" s="5"/>
      <c r="F1521">
        <v>138</v>
      </c>
      <c r="G1521" t="s">
        <v>79</v>
      </c>
      <c r="H1521" s="6">
        <v>8</v>
      </c>
      <c r="I1521">
        <v>750</v>
      </c>
      <c r="J1521" s="4">
        <f>1000000/H1521/I1521</f>
        <v>166.66666666666666</v>
      </c>
      <c r="K1521" s="4"/>
      <c r="L1521" s="7"/>
      <c r="M1521" s="7"/>
      <c r="N1521" s="7"/>
      <c r="O1521" s="7"/>
      <c r="P1521" s="7"/>
      <c r="Q1521" s="7"/>
      <c r="R1521" s="7"/>
      <c r="S1521" s="7"/>
      <c r="T1521" s="7"/>
      <c r="U1521" s="4"/>
      <c r="V1521" s="7"/>
      <c r="W1521" s="7"/>
      <c r="X1521" s="7"/>
      <c r="Y1521" s="7"/>
      <c r="Z1521" s="7"/>
      <c r="AA1521" s="7"/>
      <c r="AB1521" s="4"/>
      <c r="AC1521" s="7"/>
      <c r="AD1521" s="7"/>
      <c r="AE1521" s="7"/>
      <c r="AF1521" s="7"/>
      <c r="AG1521" s="7"/>
      <c r="AH1521" s="7"/>
      <c r="AI1521" s="8"/>
      <c r="AJ1521" s="7"/>
      <c r="AK1521" s="7"/>
      <c r="AL1521" s="7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7"/>
      <c r="BB1521" s="4"/>
      <c r="BC1521" s="4"/>
      <c r="BD1521" s="4"/>
      <c r="BE1521" s="7"/>
      <c r="BF1521" s="7"/>
      <c r="BG1521" s="6"/>
      <c r="BH1521" s="4"/>
      <c r="BI1521" s="4"/>
      <c r="BJ1521" s="4"/>
      <c r="BK1521" s="4"/>
      <c r="BL1521" s="6"/>
      <c r="BM1521" s="6"/>
      <c r="BN1521" s="6"/>
      <c r="BO1521" s="6"/>
      <c r="BP1521" s="6"/>
      <c r="BQ1521" s="6"/>
      <c r="BR1521" s="6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>
        <v>25.641025641025642</v>
      </c>
      <c r="CC1521" s="7">
        <v>5.1785714285714288</v>
      </c>
      <c r="CD1521" s="4"/>
      <c r="CE1521" s="4"/>
      <c r="CF1521" s="7"/>
      <c r="CG1521" s="4"/>
      <c r="CH1521" s="4"/>
      <c r="CI1521" s="4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</row>
    <row r="1522" spans="1:158" x14ac:dyDescent="0.25">
      <c r="A1522" t="s">
        <v>117</v>
      </c>
      <c r="C1522" s="5">
        <v>41057</v>
      </c>
      <c r="D1522" s="4"/>
      <c r="E1522" s="5"/>
      <c r="F1522">
        <v>145</v>
      </c>
      <c r="G1522" t="s">
        <v>79</v>
      </c>
      <c r="H1522" s="6">
        <v>8</v>
      </c>
      <c r="I1522">
        <v>750</v>
      </c>
      <c r="J1522" s="4">
        <f>1000000/H1522/I1522</f>
        <v>166.66666666666666</v>
      </c>
      <c r="K1522" s="4"/>
      <c r="L1522" s="7"/>
      <c r="M1522" s="7"/>
      <c r="N1522" s="7"/>
      <c r="O1522" s="7"/>
      <c r="P1522" s="7"/>
      <c r="Q1522" s="7"/>
      <c r="R1522" s="7"/>
      <c r="S1522" s="7"/>
      <c r="T1522" s="7"/>
      <c r="U1522" s="4"/>
      <c r="V1522" s="7"/>
      <c r="W1522" s="7"/>
      <c r="X1522" s="7"/>
      <c r="Y1522" s="7"/>
      <c r="Z1522" s="7"/>
      <c r="AA1522" s="7"/>
      <c r="AB1522" s="4"/>
      <c r="AC1522" s="7"/>
      <c r="AD1522" s="7"/>
      <c r="AE1522" s="7"/>
      <c r="AF1522" s="7"/>
      <c r="AG1522" s="7"/>
      <c r="AH1522" s="7"/>
      <c r="AI1522" s="8"/>
      <c r="AJ1522" s="7"/>
      <c r="AK1522" s="7"/>
      <c r="AL1522" s="7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7"/>
      <c r="BB1522" s="4"/>
      <c r="BC1522" s="4"/>
      <c r="BD1522" s="4"/>
      <c r="BE1522" s="7"/>
      <c r="BF1522" s="7"/>
      <c r="BG1522" s="6"/>
      <c r="BH1522" s="4"/>
      <c r="BI1522" s="4"/>
      <c r="BJ1522" s="4"/>
      <c r="BK1522" s="4"/>
      <c r="BL1522" s="6"/>
      <c r="BM1522" s="6"/>
      <c r="BN1522" s="6"/>
      <c r="BO1522" s="6"/>
      <c r="BP1522" s="6"/>
      <c r="BQ1522" s="6"/>
      <c r="BR1522" s="6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>
        <v>38.46153846153846</v>
      </c>
      <c r="CC1522" s="7">
        <v>6.0555555555555554</v>
      </c>
      <c r="CD1522" s="4"/>
      <c r="CE1522" s="4"/>
      <c r="CF1522" s="7"/>
      <c r="CG1522" s="4"/>
      <c r="CH1522" s="4"/>
      <c r="CI1522" s="4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</row>
    <row r="1523" spans="1:158" x14ac:dyDescent="0.25">
      <c r="A1523" t="s">
        <v>117</v>
      </c>
      <c r="C1523" s="5">
        <v>41064</v>
      </c>
      <c r="D1523" s="4"/>
      <c r="E1523" s="5"/>
      <c r="F1523">
        <v>152</v>
      </c>
      <c r="G1523" t="s">
        <v>79</v>
      </c>
      <c r="H1523" s="6">
        <v>8</v>
      </c>
      <c r="I1523">
        <v>750</v>
      </c>
      <c r="J1523" s="4">
        <f>1000000/H1523/I1523</f>
        <v>166.66666666666666</v>
      </c>
      <c r="K1523" s="4"/>
      <c r="L1523" s="7"/>
      <c r="M1523" s="7"/>
      <c r="N1523" s="7"/>
      <c r="O1523" s="7"/>
      <c r="P1523" s="7"/>
      <c r="Q1523" s="7"/>
      <c r="R1523" s="7"/>
      <c r="S1523" s="7"/>
      <c r="T1523" s="7"/>
      <c r="U1523" s="4"/>
      <c r="V1523" s="7"/>
      <c r="W1523" s="7"/>
      <c r="X1523" s="7"/>
      <c r="Y1523" s="7"/>
      <c r="Z1523" s="7"/>
      <c r="AA1523" s="7"/>
      <c r="AB1523" s="4"/>
      <c r="AC1523" s="7"/>
      <c r="AD1523" s="7"/>
      <c r="AE1523" s="7"/>
      <c r="AF1523" s="7"/>
      <c r="AG1523" s="7"/>
      <c r="AH1523" s="7"/>
      <c r="AI1523" s="8"/>
      <c r="AJ1523" s="7"/>
      <c r="AK1523" s="7"/>
      <c r="AL1523" s="7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7"/>
      <c r="BB1523" s="4"/>
      <c r="BC1523" s="4"/>
      <c r="BD1523" s="4"/>
      <c r="BE1523" s="7"/>
      <c r="BF1523" s="7"/>
      <c r="BG1523" s="6"/>
      <c r="BH1523" s="4"/>
      <c r="BI1523" s="4"/>
      <c r="BJ1523" s="4"/>
      <c r="BK1523" s="4"/>
      <c r="BL1523" s="6"/>
      <c r="BM1523" s="6"/>
      <c r="BN1523" s="6"/>
      <c r="BO1523" s="6"/>
      <c r="BP1523" s="6"/>
      <c r="BQ1523" s="6"/>
      <c r="BR1523" s="6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>
        <v>49.145299145299141</v>
      </c>
      <c r="CC1523" s="7">
        <v>6.1333333333333337</v>
      </c>
      <c r="CD1523" s="4"/>
      <c r="CE1523" s="4"/>
      <c r="CF1523" s="7"/>
      <c r="CG1523" s="4"/>
      <c r="CH1523" s="4"/>
      <c r="CI1523" s="4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</row>
    <row r="1524" spans="1:158" x14ac:dyDescent="0.25">
      <c r="A1524" t="s">
        <v>117</v>
      </c>
      <c r="C1524" s="5">
        <v>41066</v>
      </c>
      <c r="D1524" s="4"/>
      <c r="E1524" s="5"/>
      <c r="F1524">
        <v>154</v>
      </c>
      <c r="G1524" t="s">
        <v>79</v>
      </c>
      <c r="H1524" s="6">
        <v>8</v>
      </c>
      <c r="I1524">
        <v>750</v>
      </c>
      <c r="J1524" s="4">
        <f>1000000/H1524/I1524</f>
        <v>166.66666666666666</v>
      </c>
      <c r="K1524" s="4"/>
      <c r="L1524" s="7"/>
      <c r="M1524" s="7"/>
      <c r="N1524" s="7"/>
      <c r="O1524" s="7"/>
      <c r="P1524" s="7"/>
      <c r="Q1524" s="7"/>
      <c r="R1524" s="7"/>
      <c r="S1524" s="7"/>
      <c r="T1524" s="7"/>
      <c r="U1524" s="4">
        <v>636.0686344825275</v>
      </c>
      <c r="V1524" s="7"/>
      <c r="W1524" s="7"/>
      <c r="X1524" s="7"/>
      <c r="Y1524" s="7"/>
      <c r="Z1524" s="7"/>
      <c r="AA1524" s="7"/>
      <c r="AB1524" s="4">
        <v>155.11248010037997</v>
      </c>
      <c r="AC1524" s="7">
        <v>2.2798652036695901</v>
      </c>
      <c r="AD1524" s="7"/>
      <c r="AE1524" s="7"/>
      <c r="AF1524" s="7"/>
      <c r="AG1524" s="7"/>
      <c r="AH1524" s="7"/>
      <c r="AI1524" s="8">
        <f>AC1524/AB1524</f>
        <v>1.4698141646592144E-2</v>
      </c>
      <c r="AJ1524" s="7"/>
      <c r="AK1524" s="7"/>
      <c r="AL1524" s="7"/>
      <c r="AM1524" s="4">
        <v>0</v>
      </c>
      <c r="AN1524" s="4"/>
      <c r="AO1524" s="4"/>
      <c r="AP1524" s="4"/>
      <c r="AQ1524" s="4">
        <v>224.6427371020302</v>
      </c>
      <c r="AR1524" s="4"/>
      <c r="AS1524" s="4"/>
      <c r="AT1524" s="4"/>
      <c r="AU1524" s="4"/>
      <c r="AV1524" s="4"/>
      <c r="AW1524" s="4"/>
      <c r="AX1524" s="4">
        <v>34.543428462703417</v>
      </c>
      <c r="AY1524" s="4">
        <v>439.93927183397352</v>
      </c>
      <c r="AZ1524" s="4">
        <v>699.12543739870716</v>
      </c>
      <c r="BA1524" s="7"/>
      <c r="BB1524" s="4"/>
      <c r="BC1524" s="4">
        <f>U1524+AB1524+AZ1524</f>
        <v>1490.3065519816146</v>
      </c>
      <c r="BD1524" s="4"/>
      <c r="BE1524" s="7">
        <f>AZ1524/BC1524</f>
        <v>0.46911518738819319</v>
      </c>
      <c r="BF1524" s="7"/>
      <c r="BG1524" s="6"/>
      <c r="BH1524" s="4"/>
      <c r="BI1524" s="4"/>
      <c r="BJ1524" s="4"/>
      <c r="BK1524" s="4"/>
      <c r="BL1524" s="6"/>
      <c r="BM1524" s="6"/>
      <c r="BN1524" s="6"/>
      <c r="BO1524" s="6"/>
      <c r="BP1524" s="7">
        <f>U1524/BC1524</f>
        <v>0.42680389053967904</v>
      </c>
      <c r="BQ1524" s="7">
        <f>AB1524/BC1524</f>
        <v>0.10408092207212784</v>
      </c>
      <c r="BR1524" s="7">
        <f>AZ1524/BC1524</f>
        <v>0.46911518738819319</v>
      </c>
      <c r="BS1524" s="4">
        <v>143.2532539079682</v>
      </c>
      <c r="BT1524" s="4">
        <v>0</v>
      </c>
      <c r="BU1524" s="4">
        <v>65.365562793130465</v>
      </c>
      <c r="BV1524" s="4">
        <v>67.114221403611808</v>
      </c>
      <c r="BW1524" s="4"/>
      <c r="BX1524" s="4"/>
      <c r="BY1524" s="4"/>
      <c r="BZ1524" s="4"/>
      <c r="CA1524" s="4">
        <v>10.773469711225927</v>
      </c>
      <c r="CB1524" s="4"/>
      <c r="CC1524" s="7"/>
      <c r="CD1524" s="4"/>
      <c r="CE1524" s="4"/>
      <c r="CF1524" s="7"/>
      <c r="CG1524" s="4"/>
      <c r="CH1524" s="4"/>
      <c r="CI1524" s="4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</row>
    <row r="1525" spans="1:158" x14ac:dyDescent="0.25">
      <c r="A1525" t="s">
        <v>117</v>
      </c>
      <c r="C1525" s="5">
        <v>41067</v>
      </c>
      <c r="D1525" s="4">
        <v>8</v>
      </c>
      <c r="E1525" s="5" t="s">
        <v>165</v>
      </c>
      <c r="F1525">
        <v>155</v>
      </c>
      <c r="G1525" t="s">
        <v>79</v>
      </c>
      <c r="H1525" s="6">
        <v>8</v>
      </c>
      <c r="I1525">
        <v>750</v>
      </c>
      <c r="J1525" s="4">
        <f>1000000/H1525/I1525</f>
        <v>166.66666666666666</v>
      </c>
      <c r="K1525" s="4"/>
      <c r="L1525" s="7"/>
      <c r="M1525" s="7"/>
      <c r="N1525" s="7"/>
      <c r="O1525" s="7"/>
      <c r="P1525" s="7"/>
      <c r="Q1525" s="7"/>
      <c r="R1525" s="7"/>
      <c r="S1525" s="7"/>
      <c r="T1525" s="7"/>
      <c r="U1525" s="4"/>
      <c r="V1525" s="7"/>
      <c r="W1525" s="7"/>
      <c r="X1525" s="7"/>
      <c r="Y1525" s="7"/>
      <c r="Z1525" s="7"/>
      <c r="AA1525" s="7"/>
      <c r="AB1525" s="4"/>
      <c r="AC1525" s="7"/>
      <c r="AD1525" s="7"/>
      <c r="AE1525" s="7"/>
      <c r="AF1525" s="7"/>
      <c r="AG1525" s="7"/>
      <c r="AH1525" s="7"/>
      <c r="AI1525" s="8"/>
      <c r="AJ1525" s="7"/>
      <c r="AK1525" s="7"/>
      <c r="AL1525" s="7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7"/>
      <c r="BB1525" s="4"/>
      <c r="BC1525" s="4"/>
      <c r="BD1525" s="4"/>
      <c r="BE1525" s="7"/>
      <c r="BF1525" s="7"/>
      <c r="BG1525" s="6"/>
      <c r="BH1525" s="4"/>
      <c r="BI1525" s="4"/>
      <c r="BJ1525" s="4"/>
      <c r="BK1525" s="4"/>
      <c r="BL1525" s="6"/>
      <c r="BM1525" s="6"/>
      <c r="BN1525" s="6"/>
      <c r="BO1525" s="6"/>
      <c r="BP1525" s="6"/>
      <c r="BQ1525" s="6"/>
      <c r="BR1525" s="6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7"/>
      <c r="CD1525" s="4"/>
      <c r="CE1525" s="4"/>
      <c r="CF1525" s="7"/>
      <c r="CG1525" s="4"/>
      <c r="CH1525" s="4"/>
      <c r="CI1525" s="4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</row>
    <row r="1526" spans="1:158" x14ac:dyDescent="0.25">
      <c r="A1526" t="s">
        <v>117</v>
      </c>
      <c r="C1526" s="5">
        <v>41072</v>
      </c>
      <c r="D1526" s="4"/>
      <c r="E1526" s="5"/>
      <c r="F1526">
        <v>160</v>
      </c>
      <c r="G1526" t="s">
        <v>79</v>
      </c>
      <c r="H1526" s="6">
        <v>8</v>
      </c>
      <c r="I1526">
        <v>750</v>
      </c>
      <c r="J1526" s="4">
        <f>1000000/H1526/I1526</f>
        <v>166.66666666666666</v>
      </c>
      <c r="K1526" s="4"/>
      <c r="L1526" s="7"/>
      <c r="M1526" s="7"/>
      <c r="N1526" s="7"/>
      <c r="O1526" s="7"/>
      <c r="P1526" s="7"/>
      <c r="Q1526" s="7"/>
      <c r="R1526" s="7"/>
      <c r="S1526" s="7"/>
      <c r="T1526" s="7"/>
      <c r="U1526" s="4"/>
      <c r="V1526" s="7"/>
      <c r="W1526" s="7"/>
      <c r="X1526" s="7"/>
      <c r="Y1526" s="7"/>
      <c r="Z1526" s="7"/>
      <c r="AA1526" s="7"/>
      <c r="AB1526" s="4"/>
      <c r="AC1526" s="7"/>
      <c r="AD1526" s="7"/>
      <c r="AE1526" s="7"/>
      <c r="AF1526" s="7"/>
      <c r="AG1526" s="7"/>
      <c r="AH1526" s="7"/>
      <c r="AI1526" s="8"/>
      <c r="AJ1526" s="7"/>
      <c r="AK1526" s="7"/>
      <c r="AL1526" s="7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7"/>
      <c r="BB1526" s="4"/>
      <c r="BC1526" s="4"/>
      <c r="BD1526" s="4"/>
      <c r="BE1526" s="7"/>
      <c r="BF1526" s="7"/>
      <c r="BG1526" s="6"/>
      <c r="BH1526" s="4"/>
      <c r="BI1526" s="4"/>
      <c r="BJ1526" s="4"/>
      <c r="BK1526" s="4"/>
      <c r="BL1526" s="6"/>
      <c r="BM1526" s="6"/>
      <c r="BN1526" s="6"/>
      <c r="BO1526" s="6"/>
      <c r="BP1526" s="6"/>
      <c r="BQ1526" s="6"/>
      <c r="BR1526" s="6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>
        <v>77.635327635327627</v>
      </c>
      <c r="CC1526" s="7">
        <v>5.2750000000000004</v>
      </c>
      <c r="CD1526" s="4"/>
      <c r="CE1526" s="4"/>
      <c r="CF1526" s="7"/>
      <c r="CG1526" s="4"/>
      <c r="CH1526" s="4"/>
      <c r="CI1526" s="4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</row>
    <row r="1527" spans="1:158" x14ac:dyDescent="0.25">
      <c r="A1527" t="s">
        <v>117</v>
      </c>
      <c r="C1527" s="5">
        <v>41092</v>
      </c>
      <c r="D1527" s="4"/>
      <c r="E1527" s="5"/>
      <c r="F1527">
        <v>180</v>
      </c>
      <c r="G1527" t="s">
        <v>79</v>
      </c>
      <c r="H1527" s="6">
        <v>8</v>
      </c>
      <c r="I1527">
        <v>750</v>
      </c>
      <c r="J1527" s="4">
        <f>1000000/H1527/I1527</f>
        <v>166.66666666666666</v>
      </c>
      <c r="K1527" s="4"/>
      <c r="L1527" s="7"/>
      <c r="M1527" s="7"/>
      <c r="N1527" s="7"/>
      <c r="O1527" s="7"/>
      <c r="P1527" s="7"/>
      <c r="Q1527" s="7"/>
      <c r="R1527" s="7"/>
      <c r="S1527" s="7"/>
      <c r="T1527" s="7"/>
      <c r="U1527" s="4"/>
      <c r="V1527" s="7"/>
      <c r="W1527" s="7"/>
      <c r="X1527" s="7"/>
      <c r="Y1527" s="7"/>
      <c r="Z1527" s="7"/>
      <c r="AA1527" s="7"/>
      <c r="AB1527" s="4"/>
      <c r="AC1527" s="7"/>
      <c r="AD1527" s="7"/>
      <c r="AE1527" s="7"/>
      <c r="AF1527" s="7"/>
      <c r="AG1527" s="7"/>
      <c r="AH1527" s="7"/>
      <c r="AI1527" s="8"/>
      <c r="AJ1527" s="7"/>
      <c r="AK1527" s="7"/>
      <c r="AL1527" s="7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7"/>
      <c r="BB1527" s="4"/>
      <c r="BC1527" s="4"/>
      <c r="BD1527" s="4"/>
      <c r="BE1527" s="7"/>
      <c r="BF1527" s="7"/>
      <c r="BG1527" s="6"/>
      <c r="BH1527" s="4"/>
      <c r="BI1527" s="4"/>
      <c r="BJ1527" s="4"/>
      <c r="BK1527" s="4"/>
      <c r="BL1527" s="6"/>
      <c r="BM1527" s="6"/>
      <c r="BN1527" s="6"/>
      <c r="BO1527" s="6"/>
      <c r="BP1527" s="6"/>
      <c r="BQ1527" s="6"/>
      <c r="BR1527" s="6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>
        <v>100</v>
      </c>
      <c r="CC1527" s="7">
        <v>3.8216560509554141</v>
      </c>
      <c r="CD1527" s="4"/>
      <c r="CE1527" s="4"/>
      <c r="CF1527" s="7"/>
      <c r="CG1527" s="4"/>
      <c r="CH1527" s="4"/>
      <c r="CI1527" s="4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</row>
    <row r="1528" spans="1:158" x14ac:dyDescent="0.25">
      <c r="A1528" t="s">
        <v>117</v>
      </c>
      <c r="C1528" s="5">
        <v>41096</v>
      </c>
      <c r="D1528" s="4">
        <v>9</v>
      </c>
      <c r="E1528" s="5" t="s">
        <v>70</v>
      </c>
      <c r="F1528">
        <v>184</v>
      </c>
      <c r="G1528" t="s">
        <v>79</v>
      </c>
      <c r="H1528" s="6">
        <v>8</v>
      </c>
      <c r="I1528">
        <v>750</v>
      </c>
      <c r="J1528" s="4">
        <f>1000000/H1528/I1528</f>
        <v>166.66666666666666</v>
      </c>
      <c r="K1528" s="4"/>
      <c r="L1528" s="7"/>
      <c r="M1528" s="7"/>
      <c r="N1528" s="7"/>
      <c r="O1528" s="7"/>
      <c r="P1528" s="7"/>
      <c r="Q1528" s="7"/>
      <c r="R1528" s="7"/>
      <c r="S1528" s="7"/>
      <c r="T1528" s="7"/>
      <c r="U1528" s="4"/>
      <c r="V1528" s="7"/>
      <c r="W1528" s="7"/>
      <c r="X1528" s="7"/>
      <c r="Y1528" s="7"/>
      <c r="Z1528" s="7"/>
      <c r="AA1528" s="7"/>
      <c r="AB1528" s="4"/>
      <c r="AC1528" s="7"/>
      <c r="AD1528" s="7"/>
      <c r="AE1528" s="7"/>
      <c r="AF1528" s="7"/>
      <c r="AG1528" s="7"/>
      <c r="AH1528" s="7"/>
      <c r="AI1528" s="8"/>
      <c r="AJ1528" s="7"/>
      <c r="AK1528" s="7"/>
      <c r="AL1528" s="7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>
        <v>431.59893197916665</v>
      </c>
      <c r="AZ1528" s="4"/>
      <c r="BA1528" s="7"/>
      <c r="BB1528" s="4"/>
      <c r="BC1528" s="4"/>
      <c r="BD1528" s="4"/>
      <c r="BE1528" s="7"/>
      <c r="BF1528" s="4">
        <f>BH1528*(1/(BG1528/100))</f>
        <v>431.59893197916659</v>
      </c>
      <c r="BG1528" s="6">
        <v>36.664503256003343</v>
      </c>
      <c r="BH1528" s="4">
        <v>158.24360446837721</v>
      </c>
      <c r="BI1528" s="4">
        <f>BF1528-BH1528</f>
        <v>273.35532751078938</v>
      </c>
      <c r="BJ1528" s="4"/>
      <c r="BK1528" s="4"/>
      <c r="BL1528" s="6">
        <v>6.9710838972853404</v>
      </c>
      <c r="BM1528" s="6"/>
      <c r="BN1528" s="6"/>
      <c r="BO1528" s="6"/>
      <c r="BP1528" s="6"/>
      <c r="BQ1528" s="6"/>
      <c r="BR1528" s="6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7"/>
      <c r="CD1528" s="4"/>
      <c r="CE1528" s="4"/>
      <c r="CF1528" s="7"/>
      <c r="CG1528" s="4"/>
      <c r="CH1528" s="4"/>
      <c r="CI1528" s="4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</row>
    <row r="1529" spans="1:158" x14ac:dyDescent="0.25">
      <c r="A1529" t="s">
        <v>48</v>
      </c>
      <c r="C1529" s="5">
        <v>43839</v>
      </c>
      <c r="D1529" s="4">
        <v>1</v>
      </c>
      <c r="E1529" s="5" t="s">
        <v>167</v>
      </c>
      <c r="F1529">
        <v>0</v>
      </c>
      <c r="G1529" t="s">
        <v>18</v>
      </c>
      <c r="H1529" s="6">
        <v>8.25</v>
      </c>
      <c r="I1529">
        <v>1000</v>
      </c>
      <c r="J1529" s="4">
        <f>1000000/H1529/I1529</f>
        <v>121.21212121212122</v>
      </c>
      <c r="K1529" s="4"/>
      <c r="L1529" s="7"/>
      <c r="M1529" s="7"/>
      <c r="N1529" s="7"/>
      <c r="O1529" s="7"/>
      <c r="P1529" s="7"/>
      <c r="Q1529" s="7"/>
      <c r="R1529" s="7"/>
      <c r="S1529" s="7"/>
      <c r="T1529" s="7"/>
      <c r="U1529" s="4"/>
      <c r="V1529" s="7"/>
      <c r="W1529" s="7"/>
      <c r="X1529" s="7"/>
      <c r="Y1529" s="7"/>
      <c r="Z1529" s="7"/>
      <c r="AA1529" s="7"/>
      <c r="AB1529" s="4"/>
      <c r="AC1529" s="7"/>
      <c r="AD1529" s="7"/>
      <c r="AE1529" s="7"/>
      <c r="AF1529" s="7"/>
      <c r="AG1529" s="7"/>
      <c r="AH1529" s="7"/>
      <c r="AI1529" s="8"/>
      <c r="AJ1529" s="7"/>
      <c r="AK1529" s="7"/>
      <c r="AL1529" s="7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7"/>
      <c r="BB1529" s="4"/>
      <c r="BC1529" s="4"/>
      <c r="BD1529" s="4"/>
      <c r="BE1529" s="7"/>
      <c r="BF1529" s="7"/>
      <c r="BG1529" s="6"/>
      <c r="BH1529" s="4"/>
      <c r="BI1529" s="4"/>
      <c r="BJ1529" s="4"/>
      <c r="BK1529" s="4"/>
      <c r="BL1529" s="6"/>
      <c r="BM1529" s="6"/>
      <c r="BN1529" s="6"/>
      <c r="BO1529" s="6"/>
      <c r="BP1529" s="6"/>
      <c r="BQ1529" s="6"/>
      <c r="BR1529" s="6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7"/>
      <c r="CD1529" s="4"/>
      <c r="CE1529" s="4"/>
      <c r="CF1529" s="7"/>
      <c r="CG1529" s="4"/>
      <c r="CH1529" s="4"/>
      <c r="CI1529" s="4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</row>
    <row r="1530" spans="1:158" x14ac:dyDescent="0.25">
      <c r="A1530" t="s">
        <v>48</v>
      </c>
      <c r="C1530" s="5">
        <v>43845</v>
      </c>
      <c r="D1530" s="4"/>
      <c r="E1530" s="5"/>
      <c r="F1530">
        <v>6</v>
      </c>
      <c r="G1530" t="s">
        <v>18</v>
      </c>
      <c r="H1530" s="6">
        <v>8.25</v>
      </c>
      <c r="I1530">
        <v>1000</v>
      </c>
      <c r="J1530" s="4">
        <f>1000000/H1530/I1530</f>
        <v>121.21212121212122</v>
      </c>
      <c r="K1530" s="4"/>
      <c r="L1530" s="7"/>
      <c r="M1530" s="7"/>
      <c r="N1530" s="7"/>
      <c r="O1530" s="7"/>
      <c r="P1530" s="7"/>
      <c r="Q1530" s="7"/>
      <c r="R1530" s="7"/>
      <c r="S1530" s="7"/>
      <c r="T1530" s="7"/>
      <c r="U1530" s="4"/>
      <c r="V1530" s="7"/>
      <c r="W1530" s="7"/>
      <c r="X1530" s="7"/>
      <c r="Y1530" s="7"/>
      <c r="Z1530" s="7"/>
      <c r="AA1530" s="7"/>
      <c r="AB1530" s="4"/>
      <c r="AC1530" s="7"/>
      <c r="AD1530" s="7"/>
      <c r="AE1530" s="7"/>
      <c r="AF1530" s="7"/>
      <c r="AG1530" s="7"/>
      <c r="AH1530" s="7"/>
      <c r="AI1530" s="8"/>
      <c r="AJ1530" s="7"/>
      <c r="AK1530" s="7"/>
      <c r="AL1530" s="7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7"/>
      <c r="BB1530" s="4"/>
      <c r="BC1530" s="4"/>
      <c r="BD1530" s="4"/>
      <c r="BE1530" s="7"/>
      <c r="BF1530" s="7"/>
      <c r="BG1530" s="6"/>
      <c r="BH1530" s="4"/>
      <c r="BI1530" s="4"/>
      <c r="BJ1530" s="4"/>
      <c r="BK1530" s="4"/>
      <c r="BL1530" s="6"/>
      <c r="BM1530" s="6"/>
      <c r="BN1530" s="6"/>
      <c r="BO1530" s="6"/>
      <c r="BP1530" s="6"/>
      <c r="BQ1530" s="6"/>
      <c r="BR1530" s="6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7"/>
      <c r="CD1530" s="4"/>
      <c r="CE1530" s="4"/>
      <c r="CF1530" s="7"/>
      <c r="CG1530" s="4"/>
      <c r="CH1530" s="4"/>
      <c r="CI1530" s="4"/>
      <c r="CJ1530" s="7">
        <v>8.3535185663617464E-2</v>
      </c>
      <c r="CK1530" s="4">
        <v>150</v>
      </c>
      <c r="CL1530">
        <v>17.792994546350517</v>
      </c>
      <c r="CM1530" s="7">
        <v>9.9998380696813105E-2</v>
      </c>
      <c r="CN1530" s="4">
        <v>150</v>
      </c>
      <c r="CO1530">
        <v>25.64958464873256</v>
      </c>
      <c r="CP1530" s="7">
        <v>0.1246252228941932</v>
      </c>
      <c r="CQ1530" s="4">
        <v>300</v>
      </c>
      <c r="CR1530">
        <v>58.324604314482421</v>
      </c>
      <c r="CS1530" s="7">
        <v>0.13892741847762985</v>
      </c>
      <c r="CT1530" s="4">
        <v>300</v>
      </c>
      <c r="CU1530">
        <v>66.685160869262333</v>
      </c>
      <c r="CV1530" s="7">
        <v>0.1278313688887936</v>
      </c>
      <c r="CW1530" s="4">
        <v>300</v>
      </c>
      <c r="CX1530">
        <v>59.825080639955402</v>
      </c>
      <c r="CY1530" s="7">
        <v>0.11051791089359156</v>
      </c>
      <c r="CZ1530" s="4">
        <v>300</v>
      </c>
      <c r="DA1530">
        <v>51.722382298200849</v>
      </c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>
        <v>14.75</v>
      </c>
      <c r="DU1530" s="7">
        <v>4.25</v>
      </c>
      <c r="DV1530" s="7"/>
      <c r="DW1530" s="7">
        <v>2.5</v>
      </c>
      <c r="DX1530" s="7"/>
      <c r="DY1530" s="7">
        <v>5.625</v>
      </c>
      <c r="DZ1530" s="7"/>
      <c r="EA1530" s="7">
        <v>1.125</v>
      </c>
      <c r="EB1530" s="7"/>
      <c r="EC1530" s="7">
        <v>1.25</v>
      </c>
      <c r="ED1530" s="7"/>
      <c r="EE1530" s="7"/>
      <c r="EF1530" s="7"/>
      <c r="EG1530" s="7"/>
      <c r="EH1530" s="7"/>
      <c r="EI1530" s="7"/>
      <c r="EJ1530" s="7"/>
      <c r="EK1530" s="7">
        <v>98.375</v>
      </c>
      <c r="EL1530" s="7">
        <v>14.125</v>
      </c>
      <c r="EM1530" s="7">
        <v>20</v>
      </c>
      <c r="EN1530" s="7">
        <v>20.875</v>
      </c>
      <c r="EO1530" s="7">
        <v>21.25</v>
      </c>
      <c r="EP1530" s="7">
        <v>22.125</v>
      </c>
      <c r="EQ1530" s="7"/>
      <c r="ER1530" s="7"/>
      <c r="ES1530" s="7"/>
      <c r="ET1530" s="7">
        <v>0.67625000000000002</v>
      </c>
      <c r="EU1530" s="7">
        <v>0.39</v>
      </c>
      <c r="EV1530" s="7">
        <v>0.23</v>
      </c>
      <c r="EW1530" s="7"/>
      <c r="EX1530" s="7"/>
      <c r="EY1530" s="7"/>
      <c r="EZ1530" s="7"/>
      <c r="FA1530" s="7"/>
      <c r="FB1530" s="7"/>
    </row>
    <row r="1531" spans="1:158" x14ac:dyDescent="0.25">
      <c r="A1531" t="s">
        <v>48</v>
      </c>
      <c r="C1531" s="5">
        <v>43867</v>
      </c>
      <c r="D1531" s="4"/>
      <c r="E1531" s="5"/>
      <c r="F1531">
        <v>28</v>
      </c>
      <c r="G1531" t="s">
        <v>18</v>
      </c>
      <c r="H1531" s="6">
        <v>8.25</v>
      </c>
      <c r="I1531">
        <v>1000</v>
      </c>
      <c r="J1531" s="4">
        <f>1000000/H1531/I1531</f>
        <v>121.21212121212122</v>
      </c>
      <c r="K1531" s="4"/>
      <c r="L1531" s="4">
        <v>219</v>
      </c>
      <c r="M1531" s="6">
        <v>5.6</v>
      </c>
      <c r="N1531" s="6"/>
      <c r="O1531" s="6"/>
      <c r="P1531" s="7"/>
      <c r="Q1531" s="7"/>
      <c r="R1531" s="7"/>
      <c r="S1531" s="7"/>
      <c r="T1531" s="7"/>
      <c r="U1531" s="4"/>
      <c r="V1531" s="7"/>
      <c r="W1531" s="7"/>
      <c r="X1531" s="7"/>
      <c r="Y1531" s="7"/>
      <c r="Z1531" s="7"/>
      <c r="AA1531" s="7"/>
      <c r="AB1531" s="4"/>
      <c r="AC1531" s="7"/>
      <c r="AD1531" s="7"/>
      <c r="AE1531" s="7"/>
      <c r="AF1531" s="7"/>
      <c r="AG1531" s="7"/>
      <c r="AH1531" s="7"/>
      <c r="AI1531" s="8"/>
      <c r="AJ1531" s="7"/>
      <c r="AK1531" s="7"/>
      <c r="AL1531" s="7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7"/>
      <c r="BB1531" s="4"/>
      <c r="BC1531" s="4"/>
      <c r="BD1531" s="4"/>
      <c r="BE1531" s="7"/>
      <c r="BF1531" s="7"/>
      <c r="BG1531" s="6"/>
      <c r="BH1531" s="4"/>
      <c r="BI1531" s="4"/>
      <c r="BJ1531" s="4"/>
      <c r="BK1531" s="4"/>
      <c r="BL1531" s="6"/>
      <c r="BM1531" s="6"/>
      <c r="BN1531" s="6"/>
      <c r="BO1531" s="6"/>
      <c r="BP1531" s="6"/>
      <c r="BQ1531" s="6"/>
      <c r="BR1531" s="6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7"/>
      <c r="CD1531" s="4"/>
      <c r="CE1531" s="4"/>
      <c r="CF1531" s="7"/>
      <c r="CG1531" s="4"/>
      <c r="CH1531" s="4"/>
      <c r="CI1531" s="4"/>
      <c r="CJ1531" s="24"/>
      <c r="CM1531" s="24"/>
      <c r="CP1531" s="23"/>
      <c r="CQ1531" s="7"/>
      <c r="CS1531" s="23"/>
      <c r="CT1531" s="7"/>
      <c r="CV1531" s="23"/>
      <c r="CW1531" s="7"/>
      <c r="CY1531" s="23"/>
      <c r="CZ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</row>
    <row r="1532" spans="1:158" x14ac:dyDescent="0.25">
      <c r="A1532" t="s">
        <v>48</v>
      </c>
      <c r="C1532" s="5">
        <v>43872</v>
      </c>
      <c r="D1532" s="4">
        <v>4</v>
      </c>
      <c r="E1532" t="s">
        <v>168</v>
      </c>
      <c r="F1532">
        <v>33</v>
      </c>
      <c r="G1532" t="s">
        <v>18</v>
      </c>
      <c r="H1532" s="6">
        <v>8.25</v>
      </c>
      <c r="I1532">
        <v>1000</v>
      </c>
      <c r="J1532" s="4">
        <f>1000000/H1532/I1532</f>
        <v>121.21212121212122</v>
      </c>
      <c r="K1532" s="4"/>
      <c r="L1532" s="4">
        <v>294.5</v>
      </c>
      <c r="M1532" s="6">
        <v>8.35</v>
      </c>
      <c r="N1532" s="6"/>
      <c r="O1532" s="6"/>
      <c r="P1532" s="7"/>
      <c r="Q1532" s="7"/>
      <c r="R1532" s="7"/>
      <c r="S1532" s="7"/>
      <c r="T1532" s="7"/>
      <c r="U1532" s="4">
        <v>12.625</v>
      </c>
      <c r="V1532" s="7"/>
      <c r="W1532" s="7"/>
      <c r="X1532" s="7"/>
      <c r="Y1532" s="7"/>
      <c r="Z1532" s="7"/>
      <c r="AA1532" s="7"/>
      <c r="AB1532" s="4">
        <v>17</v>
      </c>
      <c r="AC1532" s="7">
        <v>0.32439224999999999</v>
      </c>
      <c r="AD1532" s="7"/>
      <c r="AE1532" s="7"/>
      <c r="AF1532" s="7"/>
      <c r="AG1532" s="7"/>
      <c r="AH1532" s="7"/>
      <c r="AI1532" s="8">
        <f>AC1532/AB1532</f>
        <v>1.908189705882353E-2</v>
      </c>
      <c r="AJ1532" s="7"/>
      <c r="AK1532" s="7"/>
      <c r="AL1532" s="7"/>
      <c r="AM1532" s="4">
        <v>7.7499999999999999E-2</v>
      </c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>
        <v>7.7499999999999999E-2</v>
      </c>
      <c r="BA1532" s="7"/>
      <c r="BB1532" s="4"/>
      <c r="BC1532" s="4">
        <f>U1532+AB1532+AZ1532</f>
        <v>29.702500000000001</v>
      </c>
      <c r="BD1532" s="4"/>
      <c r="BE1532" s="7">
        <f>AZ1532/BC1532</f>
        <v>2.6092079791263361E-3</v>
      </c>
      <c r="BF1532" s="7"/>
      <c r="BG1532" s="6"/>
      <c r="BH1532" s="4"/>
      <c r="BI1532" s="4"/>
      <c r="BJ1532" s="4"/>
      <c r="BK1532" s="4"/>
      <c r="BL1532" s="6"/>
      <c r="BM1532" s="6"/>
      <c r="BN1532" s="6"/>
      <c r="BO1532" s="6"/>
      <c r="BP1532" s="7">
        <f>U1532/BC1532</f>
        <v>0.4250483965996128</v>
      </c>
      <c r="BQ1532" s="7">
        <f>AB1532/BC1532</f>
        <v>0.57234239542126086</v>
      </c>
      <c r="BR1532" s="7">
        <f>AZ1532/BC1532</f>
        <v>2.6092079791263361E-3</v>
      </c>
      <c r="BS1532" s="4">
        <v>5.75</v>
      </c>
      <c r="BT1532" s="4">
        <v>5.75</v>
      </c>
      <c r="BU1532" s="4"/>
      <c r="BV1532" s="4"/>
      <c r="BW1532" s="4"/>
      <c r="BX1532" s="4"/>
      <c r="BY1532" s="4"/>
      <c r="BZ1532" s="8">
        <f>AC1532/BS1532</f>
        <v>5.6416043478260867E-2</v>
      </c>
      <c r="CA1532" s="4"/>
      <c r="CB1532" s="4"/>
      <c r="CC1532" s="7"/>
      <c r="CD1532" s="4"/>
      <c r="CE1532" s="4"/>
      <c r="CF1532" s="7"/>
      <c r="CG1532" s="4"/>
      <c r="CH1532" s="4"/>
      <c r="CI1532" s="4"/>
      <c r="CJ1532" s="23"/>
      <c r="CK1532" s="7"/>
      <c r="CM1532" s="23"/>
      <c r="CN1532" s="7"/>
      <c r="CP1532" s="23"/>
      <c r="CQ1532" s="7"/>
      <c r="CS1532" s="23"/>
      <c r="CT1532" s="7"/>
      <c r="CV1532" s="23"/>
      <c r="CW1532" s="7"/>
      <c r="CY1532" s="23"/>
      <c r="CZ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</row>
    <row r="1533" spans="1:158" x14ac:dyDescent="0.25">
      <c r="A1533" t="s">
        <v>48</v>
      </c>
      <c r="C1533" s="5">
        <v>43880</v>
      </c>
      <c r="D1533" s="4"/>
      <c r="E1533" s="5"/>
      <c r="F1533">
        <v>41</v>
      </c>
      <c r="G1533" t="s">
        <v>18</v>
      </c>
      <c r="H1533" s="6">
        <v>8.25</v>
      </c>
      <c r="I1533">
        <v>1000</v>
      </c>
      <c r="J1533" s="4">
        <f>1000000/H1533/I1533</f>
        <v>121.21212121212122</v>
      </c>
      <c r="K1533" s="4"/>
      <c r="L1533" s="4">
        <v>462.25</v>
      </c>
      <c r="M1533" s="6">
        <v>11.45</v>
      </c>
      <c r="N1533" s="6"/>
      <c r="O1533" s="6"/>
      <c r="P1533" s="7"/>
      <c r="Q1533" s="7"/>
      <c r="R1533" s="7"/>
      <c r="S1533" s="7"/>
      <c r="T1533" s="7"/>
      <c r="U1533" s="4"/>
      <c r="V1533" s="7"/>
      <c r="W1533" s="7"/>
      <c r="X1533" s="7"/>
      <c r="Y1533" s="7"/>
      <c r="Z1533" s="7"/>
      <c r="AA1533" s="7"/>
      <c r="AB1533" s="4"/>
      <c r="AC1533" s="7"/>
      <c r="AD1533" s="7"/>
      <c r="AE1533" s="7"/>
      <c r="AF1533" s="7"/>
      <c r="AG1533" s="7"/>
      <c r="AH1533" s="7"/>
      <c r="AI1533" s="8"/>
      <c r="AJ1533" s="7"/>
      <c r="AK1533" s="7"/>
      <c r="AL1533" s="7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7"/>
      <c r="BB1533" s="4"/>
      <c r="BC1533" s="4"/>
      <c r="BD1533" s="4"/>
      <c r="BE1533" s="7"/>
      <c r="BF1533" s="7"/>
      <c r="BG1533" s="6"/>
      <c r="BH1533" s="4"/>
      <c r="BI1533" s="4"/>
      <c r="BJ1533" s="4"/>
      <c r="BK1533" s="4"/>
      <c r="BL1533" s="6"/>
      <c r="BM1533" s="6"/>
      <c r="BN1533" s="6"/>
      <c r="BO1533" s="6"/>
      <c r="BP1533" s="6"/>
      <c r="BQ1533" s="6"/>
      <c r="BR1533" s="6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7"/>
      <c r="CD1533" s="4"/>
      <c r="CE1533" s="4"/>
      <c r="CF1533" s="7"/>
      <c r="CG1533" s="4"/>
      <c r="CH1533" s="4"/>
      <c r="CI1533" s="4"/>
      <c r="CJ1533" s="7">
        <v>9.9163840547808219E-2</v>
      </c>
      <c r="CK1533" s="4">
        <v>150</v>
      </c>
      <c r="CL1533">
        <v>21.121898036683149</v>
      </c>
      <c r="CM1533" s="7">
        <v>0.10145769409774351</v>
      </c>
      <c r="CN1533" s="4">
        <v>150</v>
      </c>
      <c r="CO1533">
        <v>26.023898536071208</v>
      </c>
      <c r="CP1533" s="7">
        <v>0.13437810965223837</v>
      </c>
      <c r="CQ1533" s="4">
        <v>300</v>
      </c>
      <c r="CR1533">
        <v>62.888955317247557</v>
      </c>
      <c r="CS1533" s="7">
        <v>0.14631489616099472</v>
      </c>
      <c r="CT1533" s="4">
        <v>300</v>
      </c>
      <c r="CU1533">
        <v>70.231150157277469</v>
      </c>
      <c r="CV1533" s="7">
        <v>0.15329297225515418</v>
      </c>
      <c r="CW1533" s="4">
        <v>300</v>
      </c>
      <c r="CX1533">
        <v>71.741111015412159</v>
      </c>
      <c r="CY1533" s="7">
        <v>0.15424138176875216</v>
      </c>
      <c r="CZ1533" s="4">
        <v>300</v>
      </c>
      <c r="DA1533">
        <v>72.18496666777601</v>
      </c>
      <c r="DB1533" s="7"/>
      <c r="DC1533" s="7"/>
      <c r="DD1533" s="7"/>
      <c r="DE1533" s="7"/>
      <c r="DF1533" s="7"/>
      <c r="DG1533" s="7"/>
      <c r="DH1533" s="7"/>
      <c r="DI1533" s="7"/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</row>
    <row r="1534" spans="1:158" x14ac:dyDescent="0.25">
      <c r="A1534" t="s">
        <v>48</v>
      </c>
      <c r="C1534" s="5">
        <v>43889</v>
      </c>
      <c r="D1534" s="4">
        <v>5</v>
      </c>
      <c r="E1534" t="s">
        <v>164</v>
      </c>
      <c r="F1534">
        <v>50</v>
      </c>
      <c r="G1534" t="s">
        <v>18</v>
      </c>
      <c r="H1534" s="6">
        <v>8.25</v>
      </c>
      <c r="I1534">
        <v>1000</v>
      </c>
      <c r="J1534" s="4">
        <f>1000000/H1534/I1534</f>
        <v>121.21212121212122</v>
      </c>
      <c r="K1534" s="4"/>
      <c r="L1534" s="4">
        <v>605.5</v>
      </c>
      <c r="M1534" s="6">
        <v>13.5</v>
      </c>
      <c r="N1534" s="6"/>
      <c r="O1534" s="6"/>
      <c r="P1534" s="7"/>
      <c r="Q1534" s="7"/>
      <c r="R1534" s="7"/>
      <c r="S1534" s="7"/>
      <c r="T1534" s="7"/>
      <c r="U1534" s="4"/>
      <c r="V1534" s="7"/>
      <c r="W1534" s="7"/>
      <c r="X1534" s="7"/>
      <c r="Y1534" s="7"/>
      <c r="Z1534" s="7"/>
      <c r="AA1534" s="7"/>
      <c r="AB1534" s="4"/>
      <c r="AC1534" s="7"/>
      <c r="AD1534" s="7"/>
      <c r="AE1534" s="7"/>
      <c r="AF1534" s="7"/>
      <c r="AG1534" s="7"/>
      <c r="AH1534" s="7"/>
      <c r="AI1534" s="8"/>
      <c r="AJ1534" s="7"/>
      <c r="AK1534" s="7"/>
      <c r="AL1534" s="7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7"/>
      <c r="BB1534" s="4"/>
      <c r="BC1534" s="4"/>
      <c r="BD1534" s="4"/>
      <c r="BE1534" s="7"/>
      <c r="BF1534" s="7"/>
      <c r="BG1534" s="6"/>
      <c r="BH1534" s="4"/>
      <c r="BI1534" s="4"/>
      <c r="BJ1534" s="4"/>
      <c r="BK1534" s="4"/>
      <c r="BL1534" s="6"/>
      <c r="BM1534" s="6"/>
      <c r="BN1534" s="6"/>
      <c r="BO1534" s="6"/>
      <c r="BP1534" s="6"/>
      <c r="BQ1534" s="6"/>
      <c r="BR1534" s="6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7"/>
      <c r="CD1534" s="4"/>
      <c r="CE1534" s="4"/>
      <c r="CF1534" s="7"/>
      <c r="CG1534" s="4"/>
      <c r="CH1534" s="4"/>
      <c r="CI1534" s="4"/>
      <c r="CJ1534" s="23"/>
      <c r="CK1534" s="7"/>
      <c r="CM1534" s="23"/>
      <c r="CN1534" s="7"/>
      <c r="CP1534" s="23"/>
      <c r="CQ1534" s="7"/>
      <c r="CS1534" s="23"/>
      <c r="CT1534" s="7"/>
      <c r="CV1534" s="23"/>
      <c r="CW1534" s="7"/>
      <c r="CY1534" s="23"/>
      <c r="CZ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</row>
    <row r="1535" spans="1:158" x14ac:dyDescent="0.25">
      <c r="A1535" t="s">
        <v>48</v>
      </c>
      <c r="C1535" s="5">
        <v>43893</v>
      </c>
      <c r="D1535" s="4"/>
      <c r="E1535" s="5"/>
      <c r="F1535">
        <v>54</v>
      </c>
      <c r="G1535" t="s">
        <v>18</v>
      </c>
      <c r="H1535" s="6">
        <v>8.25</v>
      </c>
      <c r="I1535">
        <v>1000</v>
      </c>
      <c r="J1535" s="4">
        <f>1000000/H1535/I1535</f>
        <v>121.21212121212122</v>
      </c>
      <c r="K1535" s="4"/>
      <c r="L1535" s="7"/>
      <c r="M1535" s="7"/>
      <c r="N1535" s="7"/>
      <c r="O1535" s="7"/>
      <c r="P1535" s="7"/>
      <c r="Q1535" s="7"/>
      <c r="R1535" s="7"/>
      <c r="S1535" s="7"/>
      <c r="T1535" s="7"/>
      <c r="U1535" s="4"/>
      <c r="V1535" s="7"/>
      <c r="W1535" s="7"/>
      <c r="X1535" s="7"/>
      <c r="Y1535" s="7"/>
      <c r="Z1535" s="7"/>
      <c r="AA1535" s="7"/>
      <c r="AB1535" s="4"/>
      <c r="AC1535" s="7"/>
      <c r="AD1535" s="7"/>
      <c r="AE1535" s="7"/>
      <c r="AF1535" s="7"/>
      <c r="AG1535" s="7"/>
      <c r="AH1535" s="7"/>
      <c r="AI1535" s="8"/>
      <c r="AJ1535" s="7"/>
      <c r="AK1535" s="7"/>
      <c r="AL1535" s="7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7"/>
      <c r="BB1535" s="4"/>
      <c r="BC1535" s="4"/>
      <c r="BD1535" s="4"/>
      <c r="BE1535" s="7"/>
      <c r="BF1535" s="7"/>
      <c r="BG1535" s="6"/>
      <c r="BH1535" s="4"/>
      <c r="BI1535" s="4"/>
      <c r="BJ1535" s="4"/>
      <c r="BK1535" s="4"/>
      <c r="BL1535" s="6"/>
      <c r="BM1535" s="6"/>
      <c r="BN1535" s="6"/>
      <c r="BO1535" s="6"/>
      <c r="BP1535" s="6"/>
      <c r="BQ1535" s="6"/>
      <c r="BR1535" s="6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7"/>
      <c r="CD1535" s="4"/>
      <c r="CE1535" s="4"/>
      <c r="CF1535" s="7"/>
      <c r="CG1535" s="4"/>
      <c r="CH1535" s="4"/>
      <c r="CI1535" s="4"/>
      <c r="CJ1535" s="7">
        <v>0.13834946071463597</v>
      </c>
      <c r="CK1535" s="4">
        <v>150</v>
      </c>
      <c r="CL1535">
        <v>29.468435132217458</v>
      </c>
      <c r="CM1535" s="7">
        <v>0.12999104039647771</v>
      </c>
      <c r="CN1535" s="4">
        <v>150</v>
      </c>
      <c r="CO1535">
        <v>33.342701861696533</v>
      </c>
      <c r="CP1535" s="7">
        <v>0.14802586746519719</v>
      </c>
      <c r="CQ1535" s="4">
        <v>300</v>
      </c>
      <c r="CR1535">
        <v>69.276105973712291</v>
      </c>
      <c r="CS1535" s="7">
        <v>0.16587585636164232</v>
      </c>
      <c r="CT1535" s="4">
        <v>300</v>
      </c>
      <c r="CU1535">
        <v>79.620411053588313</v>
      </c>
      <c r="CV1535" s="7">
        <v>0.16565910278713047</v>
      </c>
      <c r="CW1535" s="4">
        <v>300</v>
      </c>
      <c r="CX1535">
        <v>77.528460104377075</v>
      </c>
      <c r="CY1535" s="7">
        <v>0.16672256794691703</v>
      </c>
      <c r="CZ1535" s="4">
        <v>300</v>
      </c>
      <c r="DA1535">
        <v>78.02616179915718</v>
      </c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</row>
    <row r="1536" spans="1:158" x14ac:dyDescent="0.25">
      <c r="A1536" t="s">
        <v>48</v>
      </c>
      <c r="C1536" s="5">
        <v>43895</v>
      </c>
      <c r="D1536" s="4"/>
      <c r="E1536" s="5"/>
      <c r="F1536">
        <v>56</v>
      </c>
      <c r="G1536" t="s">
        <v>18</v>
      </c>
      <c r="H1536" s="6">
        <v>8.25</v>
      </c>
      <c r="I1536">
        <v>1000</v>
      </c>
      <c r="J1536" s="4">
        <f>1000000/H1536/I1536</f>
        <v>121.21212121212122</v>
      </c>
      <c r="K1536" s="4"/>
      <c r="L1536" s="4">
        <v>672</v>
      </c>
      <c r="M1536" s="6">
        <v>15</v>
      </c>
      <c r="N1536" s="6"/>
      <c r="O1536" s="6"/>
      <c r="P1536" s="7"/>
      <c r="Q1536" s="7"/>
      <c r="R1536" s="7"/>
      <c r="S1536" s="7"/>
      <c r="T1536" s="7"/>
      <c r="U1536" s="4"/>
      <c r="V1536" s="7"/>
      <c r="W1536" s="7"/>
      <c r="X1536" s="7"/>
      <c r="Y1536" s="7"/>
      <c r="Z1536" s="7"/>
      <c r="AA1536" s="7"/>
      <c r="AB1536" s="4"/>
      <c r="AC1536" s="7"/>
      <c r="AD1536" s="7"/>
      <c r="AE1536" s="7"/>
      <c r="AF1536" s="7"/>
      <c r="AG1536" s="7"/>
      <c r="AH1536" s="7"/>
      <c r="AI1536" s="8"/>
      <c r="AJ1536" s="7"/>
      <c r="AK1536" s="7"/>
      <c r="AL1536" s="7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7"/>
      <c r="BB1536" s="4"/>
      <c r="BC1536" s="4"/>
      <c r="BD1536" s="4"/>
      <c r="BE1536" s="7"/>
      <c r="BF1536" s="7"/>
      <c r="BG1536" s="6"/>
      <c r="BH1536" s="4"/>
      <c r="BI1536" s="4"/>
      <c r="BJ1536" s="4"/>
      <c r="BK1536" s="4"/>
      <c r="BL1536" s="6"/>
      <c r="BM1536" s="6"/>
      <c r="BN1536" s="6"/>
      <c r="BO1536" s="6"/>
      <c r="BP1536" s="6"/>
      <c r="BQ1536" s="6"/>
      <c r="BR1536" s="6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7"/>
      <c r="CD1536" s="4"/>
      <c r="CE1536" s="4"/>
      <c r="CF1536" s="7"/>
      <c r="CG1536" s="4"/>
      <c r="CH1536" s="4"/>
      <c r="CI1536" s="4"/>
      <c r="CJ1536" s="23"/>
      <c r="CK1536" s="7"/>
      <c r="CM1536" s="23"/>
      <c r="CN1536" s="7"/>
      <c r="CP1536" s="23"/>
      <c r="CQ1536" s="7"/>
      <c r="CS1536" s="23"/>
      <c r="CT1536" s="7"/>
      <c r="CV1536" s="23"/>
      <c r="CW1536" s="7"/>
      <c r="CY1536" s="23"/>
      <c r="CZ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</row>
    <row r="1537" spans="1:158" x14ac:dyDescent="0.25">
      <c r="A1537" t="s">
        <v>48</v>
      </c>
      <c r="C1537" s="5">
        <v>43900</v>
      </c>
      <c r="D1537" s="4"/>
      <c r="E1537" s="5"/>
      <c r="F1537">
        <v>61</v>
      </c>
      <c r="G1537" t="s">
        <v>18</v>
      </c>
      <c r="H1537" s="6">
        <v>8.25</v>
      </c>
      <c r="I1537">
        <v>1000</v>
      </c>
      <c r="J1537" s="4">
        <f>1000000/H1537/I1537</f>
        <v>121.21212121212122</v>
      </c>
      <c r="K1537" s="4"/>
      <c r="L1537" s="7"/>
      <c r="M1537" s="7"/>
      <c r="N1537" s="7"/>
      <c r="O1537" s="7"/>
      <c r="P1537" s="7"/>
      <c r="Q1537" s="7"/>
      <c r="R1537" s="7"/>
      <c r="S1537" s="7"/>
      <c r="T1537" s="7"/>
      <c r="U1537" s="4">
        <v>123.54798998044964</v>
      </c>
      <c r="V1537" s="7"/>
      <c r="W1537" s="7"/>
      <c r="X1537" s="7"/>
      <c r="Y1537" s="7"/>
      <c r="Z1537" s="7"/>
      <c r="AA1537" s="7"/>
      <c r="AB1537" s="4">
        <v>91.568222548061243</v>
      </c>
      <c r="AC1537" s="7">
        <v>1.9668821267151733</v>
      </c>
      <c r="AD1537" s="7"/>
      <c r="AE1537" s="7"/>
      <c r="AF1537" s="7"/>
      <c r="AG1537" s="7"/>
      <c r="AH1537" s="7"/>
      <c r="AI1537" s="8">
        <f>AC1537/AB1537</f>
        <v>2.1479964031002344E-2</v>
      </c>
      <c r="AJ1537" s="7"/>
      <c r="AK1537" s="7"/>
      <c r="AL1537" s="7"/>
      <c r="AM1537" s="4">
        <v>12.902984685565331</v>
      </c>
      <c r="AN1537" s="4"/>
      <c r="AO1537" s="4"/>
      <c r="AP1537" s="4">
        <v>15.796320666340826</v>
      </c>
      <c r="AQ1537" s="4"/>
      <c r="AR1537" s="4"/>
      <c r="AS1537" s="4"/>
      <c r="AT1537" s="4"/>
      <c r="AU1537" s="4"/>
      <c r="AV1537" s="4"/>
      <c r="AW1537" s="4"/>
      <c r="AX1537" s="4"/>
      <c r="AY1537" s="4"/>
      <c r="AZ1537" s="4">
        <v>28.699305351906155</v>
      </c>
      <c r="BA1537" s="7"/>
      <c r="BB1537" s="4"/>
      <c r="BC1537" s="4">
        <f>U1537+AB1537+AZ1537</f>
        <v>243.81551788041705</v>
      </c>
      <c r="BD1537" s="4"/>
      <c r="BE1537" s="7">
        <f>AZ1537/BC1537</f>
        <v>0.11770910072254775</v>
      </c>
      <c r="BF1537" s="7"/>
      <c r="BG1537" s="6"/>
      <c r="BH1537" s="4"/>
      <c r="BI1537" s="4"/>
      <c r="BJ1537" s="4"/>
      <c r="BK1537" s="4"/>
      <c r="BL1537" s="6"/>
      <c r="BM1537" s="6"/>
      <c r="BN1537" s="6"/>
      <c r="BO1537" s="6"/>
      <c r="BP1537" s="7">
        <f>U1537/BC1537</f>
        <v>0.50672734473383929</v>
      </c>
      <c r="BQ1537" s="7">
        <f>AB1537/BC1537</f>
        <v>0.37556355454361295</v>
      </c>
      <c r="BR1537" s="7">
        <f>AZ1537/BC1537</f>
        <v>0.11770910072254775</v>
      </c>
      <c r="BS1537" s="4">
        <v>178.47820951449987</v>
      </c>
      <c r="BT1537" s="4">
        <v>125.66055718475073</v>
      </c>
      <c r="BU1537" s="4">
        <v>22.163224991854023</v>
      </c>
      <c r="BV1537" s="4"/>
      <c r="BW1537" s="4">
        <v>14.341662593678723</v>
      </c>
      <c r="BX1537" s="4"/>
      <c r="BY1537" s="4">
        <v>16.312764744216356</v>
      </c>
      <c r="BZ1537" s="8">
        <f>AC1537/BS1537</f>
        <v>1.1020292796893956E-2</v>
      </c>
      <c r="CA1537" s="4"/>
      <c r="CB1537" s="4"/>
      <c r="CC1537" s="7"/>
      <c r="CD1537" s="4"/>
      <c r="CE1537" s="4"/>
      <c r="CF1537" s="7"/>
      <c r="CG1537" s="4"/>
      <c r="CH1537" s="4"/>
      <c r="CI1537" s="4"/>
      <c r="CJ1537" s="23"/>
      <c r="CK1537" s="7"/>
      <c r="CM1537" s="23"/>
      <c r="CN1537" s="7"/>
      <c r="CP1537" s="23"/>
      <c r="CQ1537" s="7"/>
      <c r="CS1537" s="23"/>
      <c r="CT1537" s="7"/>
      <c r="CV1537" s="23"/>
      <c r="CW1537" s="7"/>
      <c r="CY1537" s="23"/>
      <c r="CZ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</row>
    <row r="1538" spans="1:158" x14ac:dyDescent="0.25">
      <c r="A1538" t="s">
        <v>48</v>
      </c>
      <c r="C1538" s="5">
        <v>43901</v>
      </c>
      <c r="D1538" s="4"/>
      <c r="E1538" s="5"/>
      <c r="F1538">
        <v>62</v>
      </c>
      <c r="G1538" t="s">
        <v>18</v>
      </c>
      <c r="H1538" s="6">
        <v>8.25</v>
      </c>
      <c r="I1538">
        <v>1000</v>
      </c>
      <c r="J1538" s="4">
        <f>1000000/H1538/I1538</f>
        <v>121.21212121212122</v>
      </c>
      <c r="K1538" s="4"/>
      <c r="L1538" s="4">
        <v>719.5</v>
      </c>
      <c r="M1538" s="6">
        <v>16.350000000000001</v>
      </c>
      <c r="N1538" s="6"/>
      <c r="O1538" s="6"/>
      <c r="P1538" s="7"/>
      <c r="Q1538" s="7"/>
      <c r="R1538" s="7"/>
      <c r="S1538" s="7"/>
      <c r="T1538" s="7"/>
      <c r="U1538" s="4"/>
      <c r="V1538" s="7"/>
      <c r="W1538" s="7"/>
      <c r="X1538" s="7"/>
      <c r="Y1538" s="7"/>
      <c r="Z1538" s="7"/>
      <c r="AA1538" s="7"/>
      <c r="AB1538" s="4"/>
      <c r="AC1538" s="7"/>
      <c r="AD1538" s="7"/>
      <c r="AE1538" s="7"/>
      <c r="AF1538" s="7"/>
      <c r="AG1538" s="7"/>
      <c r="AH1538" s="7"/>
      <c r="AI1538" s="8"/>
      <c r="AJ1538" s="7"/>
      <c r="AK1538" s="7"/>
      <c r="AL1538" s="7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7"/>
      <c r="BB1538" s="4"/>
      <c r="BC1538" s="4"/>
      <c r="BD1538" s="4"/>
      <c r="BE1538" s="7"/>
      <c r="BF1538" s="7"/>
      <c r="BG1538" s="6"/>
      <c r="BH1538" s="4"/>
      <c r="BI1538" s="4"/>
      <c r="BJ1538" s="4"/>
      <c r="BK1538" s="4"/>
      <c r="BL1538" s="6"/>
      <c r="BM1538" s="6"/>
      <c r="BN1538" s="6"/>
      <c r="BO1538" s="6"/>
      <c r="BP1538" s="6"/>
      <c r="BQ1538" s="6"/>
      <c r="BR1538" s="6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7"/>
      <c r="CD1538" s="4"/>
      <c r="CE1538" s="4"/>
      <c r="CF1538" s="7"/>
      <c r="CG1538" s="4"/>
      <c r="CH1538" s="4"/>
      <c r="CI1538" s="4"/>
      <c r="CJ1538" s="23"/>
      <c r="CK1538" s="7"/>
      <c r="CM1538" s="23"/>
      <c r="CN1538" s="7"/>
      <c r="CP1538" s="23"/>
      <c r="CQ1538" s="7"/>
      <c r="CS1538" s="23"/>
      <c r="CT1538" s="7"/>
      <c r="CV1538" s="23"/>
      <c r="CW1538" s="7"/>
      <c r="CY1538" s="23"/>
      <c r="CZ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</row>
    <row r="1539" spans="1:158" x14ac:dyDescent="0.25">
      <c r="A1539" t="s">
        <v>48</v>
      </c>
      <c r="C1539" s="15">
        <v>43908</v>
      </c>
      <c r="D1539" s="4">
        <v>6</v>
      </c>
      <c r="E1539" s="5" t="s">
        <v>183</v>
      </c>
      <c r="F1539">
        <v>69</v>
      </c>
      <c r="G1539" t="s">
        <v>18</v>
      </c>
      <c r="H1539" s="6">
        <v>8.25</v>
      </c>
      <c r="I1539">
        <v>1000</v>
      </c>
      <c r="J1539" s="4">
        <f>1000000/H1539/I1539</f>
        <v>121.21212121212122</v>
      </c>
      <c r="K1539" s="4"/>
      <c r="L1539" s="4">
        <v>761.5</v>
      </c>
      <c r="M1539" s="6">
        <v>17.399999999999999</v>
      </c>
      <c r="N1539" s="6"/>
      <c r="O1539" s="6"/>
      <c r="P1539" s="7"/>
      <c r="Q1539" s="7"/>
      <c r="R1539" s="7"/>
      <c r="S1539" s="7"/>
      <c r="T1539" s="7"/>
      <c r="U1539" s="4"/>
      <c r="V1539" s="7"/>
      <c r="W1539" s="7"/>
      <c r="X1539" s="7"/>
      <c r="Y1539" s="7"/>
      <c r="Z1539" s="7"/>
      <c r="AA1539" s="7"/>
      <c r="AB1539" s="4"/>
      <c r="AC1539" s="7"/>
      <c r="AD1539" s="7"/>
      <c r="AE1539" s="7"/>
      <c r="AF1539" s="7"/>
      <c r="AG1539" s="7"/>
      <c r="AH1539" s="7"/>
      <c r="AI1539" s="8"/>
      <c r="AJ1539" s="7"/>
      <c r="AK1539" s="7"/>
      <c r="AL1539" s="7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7"/>
      <c r="BB1539" s="4"/>
      <c r="BC1539" s="4"/>
      <c r="BD1539" s="4"/>
      <c r="BE1539" s="7"/>
      <c r="BF1539" s="7"/>
      <c r="BG1539" s="6"/>
      <c r="BH1539" s="4"/>
      <c r="BI1539" s="4"/>
      <c r="BJ1539" s="4"/>
      <c r="BK1539" s="4"/>
      <c r="BL1539" s="6"/>
      <c r="BM1539" s="6"/>
      <c r="BN1539" s="6"/>
      <c r="BO1539" s="6"/>
      <c r="BP1539" s="6"/>
      <c r="BQ1539" s="6"/>
      <c r="BR1539" s="6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7"/>
      <c r="CD1539" s="4"/>
      <c r="CE1539" s="4"/>
      <c r="CF1539" s="7"/>
      <c r="CG1539" s="4"/>
      <c r="CH1539" s="4"/>
      <c r="CI1539" s="4"/>
      <c r="CJ1539" s="23"/>
      <c r="CK1539" s="7"/>
      <c r="CM1539" s="23"/>
      <c r="CN1539" s="7"/>
      <c r="CP1539" s="23"/>
      <c r="CQ1539" s="7"/>
      <c r="CS1539" s="23"/>
      <c r="CT1539" s="7"/>
      <c r="CV1539" s="23"/>
      <c r="CW1539" s="7"/>
      <c r="CY1539" s="23"/>
      <c r="CZ1539" s="7"/>
      <c r="DB1539" s="7"/>
      <c r="DC1539" s="7"/>
      <c r="DD1539" s="7"/>
      <c r="DE1539" s="7"/>
      <c r="DF1539" s="7"/>
      <c r="DG1539" s="7"/>
      <c r="DH1539" s="7"/>
      <c r="DI1539" s="7"/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</row>
    <row r="1540" spans="1:158" x14ac:dyDescent="0.25">
      <c r="A1540" t="s">
        <v>48</v>
      </c>
      <c r="C1540" s="5">
        <v>43909</v>
      </c>
      <c r="D1540" s="4"/>
      <c r="E1540" s="5"/>
      <c r="F1540">
        <v>70</v>
      </c>
      <c r="G1540" t="s">
        <v>18</v>
      </c>
      <c r="H1540" s="6">
        <v>8.25</v>
      </c>
      <c r="I1540">
        <v>1000</v>
      </c>
      <c r="J1540" s="4">
        <f>1000000/H1540/I1540</f>
        <v>121.21212121212122</v>
      </c>
      <c r="K1540" s="4"/>
      <c r="L1540" s="7"/>
      <c r="M1540" s="7"/>
      <c r="N1540" s="7"/>
      <c r="O1540" s="7"/>
      <c r="P1540" s="7"/>
      <c r="Q1540" s="7"/>
      <c r="R1540" s="7"/>
      <c r="S1540" s="7"/>
      <c r="T1540" s="7"/>
      <c r="U1540" s="4"/>
      <c r="V1540" s="7"/>
      <c r="W1540" s="7"/>
      <c r="X1540" s="7"/>
      <c r="Y1540" s="7"/>
      <c r="Z1540" s="7"/>
      <c r="AA1540" s="7"/>
      <c r="AB1540" s="4"/>
      <c r="AC1540" s="7"/>
      <c r="AD1540" s="7"/>
      <c r="AE1540" s="7"/>
      <c r="AF1540" s="7"/>
      <c r="AG1540" s="7"/>
      <c r="AH1540" s="7"/>
      <c r="AI1540" s="8"/>
      <c r="AJ1540" s="7"/>
      <c r="AK1540" s="7"/>
      <c r="AL1540" s="7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7"/>
      <c r="BB1540" s="4"/>
      <c r="BC1540" s="4"/>
      <c r="BD1540" s="4"/>
      <c r="BE1540" s="7"/>
      <c r="BF1540" s="7"/>
      <c r="BG1540" s="6"/>
      <c r="BH1540" s="4"/>
      <c r="BI1540" s="4"/>
      <c r="BJ1540" s="4"/>
      <c r="BK1540" s="4"/>
      <c r="BL1540" s="6"/>
      <c r="BM1540" s="6"/>
      <c r="BN1540" s="6"/>
      <c r="BO1540" s="6"/>
      <c r="BP1540" s="6"/>
      <c r="BQ1540" s="6"/>
      <c r="BR1540" s="6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7"/>
      <c r="CD1540" s="4"/>
      <c r="CE1540" s="4"/>
      <c r="CF1540" s="7"/>
      <c r="CG1540" s="4"/>
      <c r="CH1540" s="4"/>
      <c r="CI1540" s="4"/>
      <c r="CJ1540" s="7">
        <v>3.5769017360111302E-2</v>
      </c>
      <c r="CK1540" s="4">
        <v>150</v>
      </c>
      <c r="CL1540">
        <v>7.6188006977037066</v>
      </c>
      <c r="CM1540" s="7">
        <v>6.7862817057750296E-2</v>
      </c>
      <c r="CN1540" s="4">
        <v>150</v>
      </c>
      <c r="CO1540">
        <v>17.406812575312951</v>
      </c>
      <c r="CP1540" s="7">
        <v>0.10239219910714673</v>
      </c>
      <c r="CQ1540" s="4">
        <v>300</v>
      </c>
      <c r="CR1540">
        <v>47.919549182144671</v>
      </c>
      <c r="CS1540" s="7">
        <v>0.11871598871534317</v>
      </c>
      <c r="CT1540" s="4">
        <v>300</v>
      </c>
      <c r="CU1540">
        <v>56.983674583364724</v>
      </c>
      <c r="CV1540" s="7">
        <v>0.13892422814012351</v>
      </c>
      <c r="CW1540" s="4">
        <v>300</v>
      </c>
      <c r="CX1540">
        <v>65.016538769577807</v>
      </c>
      <c r="CY1540" s="7">
        <v>0.14531289398633607</v>
      </c>
      <c r="CZ1540" s="4">
        <v>300</v>
      </c>
      <c r="DA1540">
        <v>68.006434385605274</v>
      </c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</row>
    <row r="1541" spans="1:158" x14ac:dyDescent="0.25">
      <c r="A1541" t="s">
        <v>48</v>
      </c>
      <c r="C1541" s="5">
        <v>43915</v>
      </c>
      <c r="D1541" s="4"/>
      <c r="E1541" s="5"/>
      <c r="F1541">
        <v>76</v>
      </c>
      <c r="G1541" t="s">
        <v>18</v>
      </c>
      <c r="H1541" s="6">
        <v>8.25</v>
      </c>
      <c r="I1541">
        <v>1000</v>
      </c>
      <c r="J1541" s="4">
        <f>1000000/H1541/I1541</f>
        <v>121.21212121212122</v>
      </c>
      <c r="K1541" s="4"/>
      <c r="L1541" s="4">
        <v>783.75</v>
      </c>
      <c r="M1541" s="6">
        <v>17.7</v>
      </c>
      <c r="N1541" s="6"/>
      <c r="O1541" s="6"/>
      <c r="P1541" s="7"/>
      <c r="Q1541" s="7"/>
      <c r="R1541" s="7"/>
      <c r="S1541" s="7"/>
      <c r="T1541" s="7"/>
      <c r="U1541" s="4"/>
      <c r="V1541" s="7"/>
      <c r="W1541" s="7"/>
      <c r="X1541" s="7"/>
      <c r="Y1541" s="7"/>
      <c r="Z1541" s="7"/>
      <c r="AA1541" s="7"/>
      <c r="AB1541" s="4"/>
      <c r="AC1541" s="7"/>
      <c r="AD1541" s="7"/>
      <c r="AE1541" s="7"/>
      <c r="AF1541" s="7"/>
      <c r="AG1541" s="7"/>
      <c r="AH1541" s="7"/>
      <c r="AI1541" s="8"/>
      <c r="AJ1541" s="7"/>
      <c r="AK1541" s="7"/>
      <c r="AL1541" s="7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7"/>
      <c r="BB1541" s="4"/>
      <c r="BC1541" s="4"/>
      <c r="BD1541" s="4"/>
      <c r="BE1541" s="7"/>
      <c r="BF1541" s="7"/>
      <c r="BG1541" s="6"/>
      <c r="BH1541" s="4"/>
      <c r="BI1541" s="4"/>
      <c r="BJ1541" s="4"/>
      <c r="BK1541" s="4"/>
      <c r="BL1541" s="6"/>
      <c r="BM1541" s="6"/>
      <c r="BN1541" s="6"/>
      <c r="BO1541" s="6"/>
      <c r="BP1541" s="6"/>
      <c r="BQ1541" s="6"/>
      <c r="BR1541" s="6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7"/>
      <c r="CD1541" s="4"/>
      <c r="CE1541" s="4"/>
      <c r="CF1541" s="7"/>
      <c r="CG1541" s="4"/>
      <c r="CH1541" s="4"/>
      <c r="CI1541" s="4"/>
      <c r="CJ1541" s="23"/>
      <c r="CK1541" s="7"/>
      <c r="CM1541" s="23"/>
      <c r="CN1541" s="7"/>
      <c r="CP1541" s="23"/>
      <c r="CQ1541" s="7"/>
      <c r="CS1541" s="23"/>
      <c r="CT1541" s="7"/>
      <c r="CV1541" s="23"/>
      <c r="CW1541" s="7"/>
      <c r="CY1541" s="23"/>
      <c r="CZ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</row>
    <row r="1542" spans="1:158" x14ac:dyDescent="0.25">
      <c r="A1542" t="s">
        <v>48</v>
      </c>
      <c r="C1542" s="5">
        <v>43922</v>
      </c>
      <c r="D1542" s="4"/>
      <c r="E1542" s="5"/>
      <c r="F1542">
        <v>83</v>
      </c>
      <c r="G1542" t="s">
        <v>18</v>
      </c>
      <c r="H1542" s="6">
        <v>8.25</v>
      </c>
      <c r="I1542">
        <v>1000</v>
      </c>
      <c r="J1542" s="4">
        <f>1000000/H1542/I1542</f>
        <v>121.21212121212122</v>
      </c>
      <c r="K1542" s="4"/>
      <c r="L1542" s="7"/>
      <c r="M1542" s="7"/>
      <c r="N1542" s="7"/>
      <c r="O1542" s="7"/>
      <c r="P1542" s="7"/>
      <c r="Q1542" s="7"/>
      <c r="R1542" s="7"/>
      <c r="S1542" s="7"/>
      <c r="T1542" s="7"/>
      <c r="U1542" s="4">
        <v>164.3228774127503</v>
      </c>
      <c r="V1542" s="7"/>
      <c r="W1542" s="7"/>
      <c r="X1542" s="7"/>
      <c r="Y1542" s="7"/>
      <c r="Z1542" s="7"/>
      <c r="AA1542" s="7"/>
      <c r="AB1542" s="4">
        <v>128.89418973923677</v>
      </c>
      <c r="AC1542" s="7">
        <v>2.670820924667221</v>
      </c>
      <c r="AD1542" s="7"/>
      <c r="AE1542" s="7"/>
      <c r="AF1542" s="7"/>
      <c r="AG1542" s="7"/>
      <c r="AH1542" s="7"/>
      <c r="AI1542" s="8">
        <f>AC1542/AB1542</f>
        <v>2.0721034284559334E-2</v>
      </c>
      <c r="AJ1542" s="7"/>
      <c r="AK1542" s="7"/>
      <c r="AL1542" s="7"/>
      <c r="AM1542" s="4">
        <v>1.7972704266511761</v>
      </c>
      <c r="AN1542" s="4"/>
      <c r="AO1542" s="4"/>
      <c r="AP1542" s="4"/>
      <c r="AQ1542" s="4">
        <v>239.2840568934545</v>
      </c>
      <c r="AR1542" s="4"/>
      <c r="AS1542" s="4"/>
      <c r="AT1542" s="4"/>
      <c r="AU1542" s="4"/>
      <c r="AV1542" s="4"/>
      <c r="AW1542" s="4"/>
      <c r="AX1542" s="4"/>
      <c r="AY1542" s="4"/>
      <c r="AZ1542" s="4">
        <v>241.08132732010569</v>
      </c>
      <c r="BA1542" s="7"/>
      <c r="BB1542" s="4"/>
      <c r="BC1542" s="4">
        <f>U1542+AB1542+AZ1542</f>
        <v>534.2983944720927</v>
      </c>
      <c r="BD1542" s="4"/>
      <c r="BE1542" s="7">
        <f>AZ1542/BC1542</f>
        <v>0.45121102704847782</v>
      </c>
      <c r="BF1542" s="7"/>
      <c r="BG1542" s="6"/>
      <c r="BH1542" s="4"/>
      <c r="BI1542" s="4"/>
      <c r="BJ1542" s="4"/>
      <c r="BK1542" s="4"/>
      <c r="BL1542" s="6"/>
      <c r="BM1542" s="6"/>
      <c r="BN1542" s="6"/>
      <c r="BO1542" s="6"/>
      <c r="BP1542" s="7">
        <f>U1542/BC1542</f>
        <v>0.30754888862263491</v>
      </c>
      <c r="BQ1542" s="7">
        <f>AB1542/BC1542</f>
        <v>0.24124008432888736</v>
      </c>
      <c r="BR1542" s="7">
        <f>AZ1542/BC1542</f>
        <v>0.45121102704847782</v>
      </c>
      <c r="BS1542" s="4">
        <v>190.97814440361128</v>
      </c>
      <c r="BT1542" s="4">
        <v>13.960649690690861</v>
      </c>
      <c r="BU1542" s="4">
        <v>80.817930680576666</v>
      </c>
      <c r="BV1542" s="4"/>
      <c r="BW1542" s="4">
        <v>7.1332554539239172</v>
      </c>
      <c r="BX1542" s="4"/>
      <c r="BY1542" s="4">
        <v>89.066308578419836</v>
      </c>
      <c r="BZ1542" s="8">
        <f>AC1542/BS1542</f>
        <v>1.3984955885961145E-2</v>
      </c>
      <c r="CA1542" s="4"/>
      <c r="CB1542" s="4"/>
      <c r="CC1542" s="7"/>
      <c r="CD1542" s="4"/>
      <c r="CE1542" s="4"/>
      <c r="CF1542" s="7"/>
      <c r="CG1542" s="4"/>
      <c r="CH1542" s="4"/>
      <c r="CI1542" s="4"/>
      <c r="CJ1542" s="7">
        <v>6.3789590124708806E-2</v>
      </c>
      <c r="CK1542" s="4">
        <v>150</v>
      </c>
      <c r="CL1542">
        <v>13.587182696562975</v>
      </c>
      <c r="CM1542" s="7">
        <v>8.5105742434917947E-2</v>
      </c>
      <c r="CN1542" s="4">
        <v>150</v>
      </c>
      <c r="CO1542">
        <v>21.829622934556454</v>
      </c>
      <c r="CP1542" s="7">
        <v>9.4581059568967035E-2</v>
      </c>
      <c r="CQ1542" s="4">
        <v>300</v>
      </c>
      <c r="CR1542">
        <v>44.263935878276577</v>
      </c>
      <c r="CS1542" s="7">
        <v>9.9544890924156887E-2</v>
      </c>
      <c r="CT1542" s="4">
        <v>300</v>
      </c>
      <c r="CU1542">
        <v>47.78154764359531</v>
      </c>
      <c r="CV1542" s="7">
        <v>0.10801605366532561</v>
      </c>
      <c r="CW1542" s="4">
        <v>300</v>
      </c>
      <c r="CX1542">
        <v>50.551513115372394</v>
      </c>
      <c r="CY1542" s="7">
        <v>0.13468196820842737</v>
      </c>
      <c r="CZ1542" s="4">
        <v>300</v>
      </c>
      <c r="DA1542">
        <v>63.031161121544017</v>
      </c>
      <c r="DB1542" s="7">
        <v>0.14173559926047052</v>
      </c>
      <c r="DC1542" s="4">
        <v>300</v>
      </c>
      <c r="DD1542">
        <v>66.332260453900204</v>
      </c>
      <c r="DE1542" s="7">
        <v>0.14111907529529211</v>
      </c>
      <c r="DF1542" s="4">
        <v>300</v>
      </c>
      <c r="DG1542" s="7">
        <v>70.700656722941346</v>
      </c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>
        <v>13.625</v>
      </c>
      <c r="DU1542" s="7">
        <v>0.8125</v>
      </c>
      <c r="DV1542" s="7"/>
      <c r="DW1542" s="7">
        <v>1.5625</v>
      </c>
      <c r="DX1542" s="7"/>
      <c r="DY1542" s="7">
        <v>0.75</v>
      </c>
      <c r="DZ1542" s="7"/>
      <c r="EA1542" s="7">
        <v>3.4375</v>
      </c>
      <c r="EB1542" s="7"/>
      <c r="EC1542" s="7">
        <v>4.5</v>
      </c>
      <c r="ED1542" s="7"/>
      <c r="EE1542" s="7">
        <v>2.0625</v>
      </c>
      <c r="EF1542" s="7"/>
      <c r="EG1542" s="7">
        <v>0.5</v>
      </c>
      <c r="EH1542" s="7"/>
      <c r="EI1542" s="7"/>
      <c r="EJ1542" s="7"/>
      <c r="EK1542" s="7">
        <v>85.8125</v>
      </c>
      <c r="EL1542" s="7">
        <v>11</v>
      </c>
      <c r="EM1542" s="7">
        <v>15.375</v>
      </c>
      <c r="EN1542" s="7">
        <v>9.75</v>
      </c>
      <c r="EO1542" s="7">
        <v>9.625</v>
      </c>
      <c r="EP1542" s="7">
        <v>10.125</v>
      </c>
      <c r="EQ1542" s="7"/>
      <c r="ER1542" s="7">
        <v>15</v>
      </c>
      <c r="ES1542" s="7">
        <v>14.9375</v>
      </c>
      <c r="ET1542" s="7">
        <v>0.70250000000000001</v>
      </c>
      <c r="EU1542" s="7">
        <v>0.42749999999999999</v>
      </c>
      <c r="EV1542" s="7">
        <v>0.27500000000000002</v>
      </c>
      <c r="EW1542" s="7"/>
      <c r="EX1542" s="7"/>
      <c r="EY1542" s="7"/>
      <c r="EZ1542" s="7"/>
      <c r="FA1542" s="7"/>
      <c r="FB1542" s="7"/>
    </row>
    <row r="1543" spans="1:158" x14ac:dyDescent="0.25">
      <c r="A1543" t="s">
        <v>48</v>
      </c>
      <c r="C1543" s="5">
        <v>43941</v>
      </c>
      <c r="D1543" s="4">
        <v>7</v>
      </c>
      <c r="E1543" t="s">
        <v>166</v>
      </c>
      <c r="F1543">
        <v>102</v>
      </c>
      <c r="G1543" t="s">
        <v>18</v>
      </c>
      <c r="H1543" s="6">
        <v>8.25</v>
      </c>
      <c r="I1543">
        <v>1000</v>
      </c>
      <c r="J1543" s="4">
        <f>1000000/H1543/I1543</f>
        <v>121.21212121212122</v>
      </c>
      <c r="K1543" s="4"/>
      <c r="L1543" s="7"/>
      <c r="M1543" s="7"/>
      <c r="N1543" s="7"/>
      <c r="O1543" s="7"/>
      <c r="P1543" s="7"/>
      <c r="Q1543" s="7"/>
      <c r="R1543" s="7"/>
      <c r="S1543" s="7"/>
      <c r="T1543" s="7"/>
      <c r="U1543" s="4"/>
      <c r="V1543" s="7"/>
      <c r="W1543" s="7"/>
      <c r="X1543" s="7"/>
      <c r="Y1543" s="7"/>
      <c r="Z1543" s="7"/>
      <c r="AA1543" s="7"/>
      <c r="AB1543" s="4"/>
      <c r="AC1543" s="7"/>
      <c r="AD1543" s="7"/>
      <c r="AE1543" s="7"/>
      <c r="AF1543" s="7"/>
      <c r="AG1543" s="7"/>
      <c r="AH1543" s="7"/>
      <c r="AI1543" s="8"/>
      <c r="AJ1543" s="7"/>
      <c r="AK1543" s="7"/>
      <c r="AL1543" s="7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7"/>
      <c r="BB1543" s="4"/>
      <c r="BC1543" s="4"/>
      <c r="BD1543" s="4"/>
      <c r="BE1543" s="7"/>
      <c r="BF1543" s="7"/>
      <c r="BG1543" s="6"/>
      <c r="BH1543" s="4"/>
      <c r="BI1543" s="4"/>
      <c r="BJ1543" s="4"/>
      <c r="BK1543" s="4"/>
      <c r="BL1543" s="6"/>
      <c r="BM1543" s="6"/>
      <c r="BN1543" s="6"/>
      <c r="BO1543" s="6"/>
      <c r="BP1543" s="6"/>
      <c r="BQ1543" s="6"/>
      <c r="BR1543" s="6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7"/>
      <c r="CD1543" s="4"/>
      <c r="CE1543" s="4"/>
      <c r="CF1543" s="7"/>
      <c r="CG1543" s="4"/>
      <c r="CH1543" s="4"/>
      <c r="CI1543" s="4"/>
      <c r="CJ1543" s="23"/>
      <c r="CK1543" s="7"/>
      <c r="CM1543" s="23"/>
      <c r="CN1543" s="7"/>
      <c r="CP1543" s="23"/>
      <c r="CQ1543" s="7"/>
      <c r="CS1543" s="23"/>
      <c r="CT1543" s="7"/>
      <c r="CV1543" s="23"/>
      <c r="CW1543" s="7"/>
      <c r="CY1543" s="23"/>
      <c r="CZ1543" s="7"/>
      <c r="DB1543" s="23"/>
      <c r="DC1543" s="7"/>
      <c r="DE1543" s="7"/>
      <c r="DF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</row>
    <row r="1544" spans="1:158" x14ac:dyDescent="0.25">
      <c r="A1544" t="s">
        <v>48</v>
      </c>
      <c r="C1544" s="5">
        <v>43950</v>
      </c>
      <c r="D1544" s="4">
        <v>8</v>
      </c>
      <c r="E1544" s="5" t="s">
        <v>165</v>
      </c>
      <c r="F1544">
        <v>111</v>
      </c>
      <c r="G1544" t="s">
        <v>18</v>
      </c>
      <c r="H1544" s="6">
        <v>8.25</v>
      </c>
      <c r="I1544">
        <v>1000</v>
      </c>
      <c r="J1544" s="4">
        <f>1000000/H1544/I1544</f>
        <v>121.21212121212122</v>
      </c>
      <c r="K1544" s="4"/>
      <c r="L1544" s="7"/>
      <c r="M1544" s="7"/>
      <c r="N1544" s="7"/>
      <c r="O1544" s="7"/>
      <c r="P1544" s="7"/>
      <c r="Q1544" s="7"/>
      <c r="R1544" s="7"/>
      <c r="S1544" s="7"/>
      <c r="T1544" s="7"/>
      <c r="U1544" s="4"/>
      <c r="V1544" s="7"/>
      <c r="W1544" s="7"/>
      <c r="X1544" s="7"/>
      <c r="Y1544" s="7"/>
      <c r="Z1544" s="7"/>
      <c r="AA1544" s="7"/>
      <c r="AB1544" s="4"/>
      <c r="AC1544" s="7"/>
      <c r="AD1544" s="7"/>
      <c r="AE1544" s="7"/>
      <c r="AF1544" s="7"/>
      <c r="AG1544" s="7"/>
      <c r="AH1544" s="7"/>
      <c r="AI1544" s="8"/>
      <c r="AJ1544" s="7"/>
      <c r="AK1544" s="7"/>
      <c r="AL1544" s="7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7"/>
      <c r="BB1544" s="4"/>
      <c r="BC1544" s="4"/>
      <c r="BD1544" s="4"/>
      <c r="BE1544" s="7"/>
      <c r="BF1544" s="7"/>
      <c r="BG1544" s="6"/>
      <c r="BH1544" s="4"/>
      <c r="BI1544" s="4"/>
      <c r="BJ1544" s="4"/>
      <c r="BK1544" s="4"/>
      <c r="BL1544" s="6"/>
      <c r="BM1544" s="6"/>
      <c r="BN1544" s="6"/>
      <c r="BO1544" s="6"/>
      <c r="BP1544" s="6"/>
      <c r="BQ1544" s="6"/>
      <c r="BR1544" s="6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7"/>
      <c r="CD1544" s="4"/>
      <c r="CE1544" s="4"/>
      <c r="CF1544" s="7"/>
      <c r="CG1544" s="4"/>
      <c r="CH1544" s="4"/>
      <c r="CI1544" s="4"/>
      <c r="CJ1544" s="23"/>
      <c r="CK1544" s="7"/>
      <c r="CM1544" s="23"/>
      <c r="CN1544" s="7"/>
      <c r="CP1544" s="23"/>
      <c r="CQ1544" s="7"/>
      <c r="CS1544" s="23"/>
      <c r="CT1544" s="7"/>
      <c r="CV1544" s="23"/>
      <c r="CW1544" s="7"/>
      <c r="CY1544" s="23"/>
      <c r="CZ1544" s="7"/>
      <c r="DB1544" s="23"/>
      <c r="DC1544" s="7"/>
      <c r="DE1544" s="7"/>
      <c r="DF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</row>
    <row r="1545" spans="1:158" x14ac:dyDescent="0.25">
      <c r="A1545" t="s">
        <v>48</v>
      </c>
      <c r="C1545" s="5">
        <v>43969</v>
      </c>
      <c r="D1545" s="4">
        <v>9</v>
      </c>
      <c r="E1545" s="5" t="s">
        <v>70</v>
      </c>
      <c r="F1545">
        <v>130</v>
      </c>
      <c r="G1545" t="s">
        <v>18</v>
      </c>
      <c r="H1545" s="6"/>
      <c r="J1545" s="4"/>
      <c r="K1545" s="4"/>
      <c r="L1545" s="7"/>
      <c r="M1545" s="7"/>
      <c r="N1545" s="7"/>
      <c r="O1545" s="7"/>
      <c r="P1545" s="7"/>
      <c r="Q1545" s="7"/>
      <c r="R1545" s="7"/>
      <c r="S1545" s="7"/>
      <c r="T1545" s="7"/>
      <c r="U1545" s="4"/>
      <c r="V1545" s="7"/>
      <c r="W1545" s="7"/>
      <c r="X1545" s="7"/>
      <c r="Y1545" s="7"/>
      <c r="Z1545" s="7"/>
      <c r="AA1545" s="7"/>
      <c r="AB1545" s="4"/>
      <c r="AC1545" s="7"/>
      <c r="AD1545" s="7"/>
      <c r="AE1545" s="7"/>
      <c r="AF1545" s="7"/>
      <c r="AG1545" s="7"/>
      <c r="AH1545" s="7"/>
      <c r="AI1545" s="8"/>
      <c r="AJ1545" s="7"/>
      <c r="AK1545" s="7"/>
      <c r="AL1545" s="7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7"/>
      <c r="BB1545" s="4"/>
      <c r="BC1545" s="4"/>
      <c r="BD1545" s="4"/>
      <c r="BE1545" s="7"/>
      <c r="BF1545" s="7"/>
      <c r="BG1545" s="6"/>
      <c r="BH1545" s="4"/>
      <c r="BI1545" s="4"/>
      <c r="BJ1545" s="4"/>
      <c r="BK1545" s="4"/>
      <c r="BL1545" s="6"/>
      <c r="BM1545" s="6"/>
      <c r="BN1545" s="6"/>
      <c r="BO1545" s="6"/>
      <c r="BP1545" s="6"/>
      <c r="BQ1545" s="6"/>
      <c r="BR1545" s="6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7"/>
      <c r="CD1545" s="4"/>
      <c r="CE1545" s="4"/>
      <c r="CF1545" s="7"/>
      <c r="CG1545" s="4"/>
      <c r="CH1545" s="4"/>
      <c r="CI1545" s="4"/>
      <c r="CJ1545" s="23"/>
      <c r="CK1545" s="7"/>
      <c r="CM1545" s="23"/>
      <c r="CN1545" s="7"/>
      <c r="CP1545" s="23"/>
      <c r="CQ1545" s="7"/>
      <c r="CS1545" s="23"/>
      <c r="CT1545" s="7"/>
      <c r="CV1545" s="23"/>
      <c r="CW1545" s="7"/>
      <c r="CY1545" s="23"/>
      <c r="CZ1545" s="7"/>
      <c r="DB1545" s="23"/>
      <c r="DC1545" s="7"/>
      <c r="DE1545" s="7"/>
      <c r="DF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</row>
    <row r="1546" spans="1:158" x14ac:dyDescent="0.25">
      <c r="A1546" t="s">
        <v>48</v>
      </c>
      <c r="C1546" s="5">
        <v>43979</v>
      </c>
      <c r="D1546" s="4"/>
      <c r="E1546" s="5"/>
      <c r="F1546">
        <v>140</v>
      </c>
      <c r="G1546" t="s">
        <v>18</v>
      </c>
      <c r="H1546" s="6">
        <v>8.25</v>
      </c>
      <c r="I1546">
        <v>1000</v>
      </c>
      <c r="J1546" s="4">
        <f>1000000/H1546/I1546</f>
        <v>121.21212121212122</v>
      </c>
      <c r="K1546" s="4"/>
      <c r="L1546" s="7"/>
      <c r="M1546" s="7"/>
      <c r="N1546" s="7"/>
      <c r="O1546" s="7"/>
      <c r="P1546" s="7"/>
      <c r="Q1546" s="7"/>
      <c r="R1546" s="7"/>
      <c r="S1546" s="7"/>
      <c r="T1546" s="7"/>
      <c r="U1546" s="4"/>
      <c r="V1546" s="7"/>
      <c r="W1546" s="7"/>
      <c r="X1546" s="7"/>
      <c r="Y1546" s="7"/>
      <c r="Z1546" s="7"/>
      <c r="AA1546" s="7"/>
      <c r="AB1546" s="4"/>
      <c r="AC1546" s="7"/>
      <c r="AD1546" s="7"/>
      <c r="AE1546" s="7"/>
      <c r="AF1546" s="7"/>
      <c r="AG1546" s="7"/>
      <c r="AH1546" s="7"/>
      <c r="AI1546" s="8"/>
      <c r="AJ1546" s="7"/>
      <c r="AK1546" s="7"/>
      <c r="AL1546" s="7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>
        <v>232.5</v>
      </c>
      <c r="AZ1546" s="4"/>
      <c r="BA1546" s="7"/>
      <c r="BB1546" s="4"/>
      <c r="BC1546" s="4"/>
      <c r="BD1546" s="4"/>
      <c r="BE1546" s="7"/>
      <c r="BF1546" s="4">
        <f>BH1546*(1/(BG1546/100))</f>
        <v>232.49999999999997</v>
      </c>
      <c r="BG1546" s="6">
        <v>42</v>
      </c>
      <c r="BH1546" s="4">
        <v>97.649999999999991</v>
      </c>
      <c r="BI1546" s="4">
        <f>BF1546-BH1546</f>
        <v>134.84999999999997</v>
      </c>
      <c r="BJ1546" s="4"/>
      <c r="BK1546" s="4"/>
      <c r="BL1546" s="6">
        <v>4.3017621145374445</v>
      </c>
      <c r="BM1546" s="6"/>
      <c r="BN1546" s="6"/>
      <c r="BO1546" s="6"/>
      <c r="BP1546" s="6"/>
      <c r="BQ1546" s="6"/>
      <c r="BR1546" s="6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7"/>
      <c r="CD1546" s="4"/>
      <c r="CE1546" s="4"/>
      <c r="CF1546" s="7"/>
      <c r="CG1546" s="4"/>
      <c r="CH1546" s="4"/>
      <c r="CI1546" s="4"/>
      <c r="CJ1546" s="23"/>
      <c r="CK1546" s="7"/>
      <c r="CL1546" s="7"/>
      <c r="CM1546" s="23"/>
      <c r="CN1546" s="7"/>
      <c r="CO1546" s="7"/>
      <c r="CP1546" s="23"/>
      <c r="CQ1546" s="7"/>
      <c r="CR1546" s="7"/>
      <c r="CS1546" s="23"/>
      <c r="CT1546" s="7"/>
      <c r="CU1546" s="7"/>
      <c r="CV1546" s="23"/>
      <c r="CW1546" s="7"/>
      <c r="CX1546" s="7"/>
      <c r="CY1546" s="23"/>
      <c r="CZ1546" s="7"/>
      <c r="DA1546" s="7"/>
      <c r="DB1546" s="23"/>
      <c r="DC1546" s="7"/>
      <c r="DD1546" s="7"/>
      <c r="DE1546" s="23"/>
      <c r="DF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</row>
    <row r="1547" spans="1:158" x14ac:dyDescent="0.25">
      <c r="A1547" t="s">
        <v>48</v>
      </c>
      <c r="C1547" s="5">
        <v>44028</v>
      </c>
      <c r="D1547" s="4"/>
      <c r="E1547" s="5"/>
      <c r="F1547">
        <v>189</v>
      </c>
      <c r="G1547" t="s">
        <v>18</v>
      </c>
      <c r="H1547" s="6">
        <v>8.25</v>
      </c>
      <c r="I1547">
        <v>1000</v>
      </c>
      <c r="J1547" s="4">
        <f>1000000/H1547/I1547</f>
        <v>121.21212121212122</v>
      </c>
      <c r="K1547" s="4"/>
      <c r="L1547" s="7"/>
      <c r="M1547" s="7"/>
      <c r="N1547" s="7"/>
      <c r="O1547" s="7"/>
      <c r="P1547" s="7"/>
      <c r="Q1547" s="7"/>
      <c r="R1547" s="7"/>
      <c r="S1547" s="7"/>
      <c r="T1547" s="7"/>
      <c r="U1547" s="4"/>
      <c r="V1547" s="7"/>
      <c r="W1547" s="7"/>
      <c r="X1547" s="7"/>
      <c r="Y1547" s="7"/>
      <c r="Z1547" s="7"/>
      <c r="AA1547" s="7"/>
      <c r="AB1547" s="4"/>
      <c r="AC1547" s="7"/>
      <c r="AD1547" s="7"/>
      <c r="AE1547" s="7"/>
      <c r="AF1547" s="7"/>
      <c r="AG1547" s="7"/>
      <c r="AH1547" s="7"/>
      <c r="AI1547" s="8"/>
      <c r="AJ1547" s="7"/>
      <c r="AK1547" s="7"/>
      <c r="AL1547" s="7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7"/>
      <c r="BB1547" s="4"/>
      <c r="BC1547" s="4"/>
      <c r="BD1547" s="4"/>
      <c r="BE1547" s="7"/>
      <c r="BF1547" s="7"/>
      <c r="BG1547" s="6"/>
      <c r="BH1547" s="4"/>
      <c r="BI1547" s="4"/>
      <c r="BJ1547" s="4"/>
      <c r="BK1547" s="4"/>
      <c r="BL1547" s="6"/>
      <c r="BM1547" s="6"/>
      <c r="BN1547" s="6"/>
      <c r="BO1547" s="6"/>
      <c r="BP1547" s="6"/>
      <c r="BQ1547" s="6"/>
      <c r="BR1547" s="6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7"/>
      <c r="CD1547" s="4"/>
      <c r="CE1547" s="4"/>
      <c r="CF1547" s="7"/>
      <c r="CG1547" s="4"/>
      <c r="CH1547" s="4"/>
      <c r="CI1547" s="4"/>
      <c r="CJ1547" s="7">
        <v>2.7375E-2</v>
      </c>
      <c r="CK1547" s="4">
        <v>150</v>
      </c>
      <c r="CL1547">
        <v>5.8308749999999998</v>
      </c>
      <c r="CM1547" s="7">
        <v>4.2500000000000003E-2</v>
      </c>
      <c r="CN1547" s="4">
        <v>150</v>
      </c>
      <c r="CO1547">
        <v>10.901250000000001</v>
      </c>
      <c r="CP1547" s="7">
        <v>6.1499999999999999E-2</v>
      </c>
      <c r="CQ1547" s="4">
        <v>300</v>
      </c>
      <c r="CR1547">
        <v>28.782</v>
      </c>
      <c r="CS1547" s="7">
        <v>7.1874999999999994E-2</v>
      </c>
      <c r="CT1547" s="4">
        <v>300</v>
      </c>
      <c r="CU1547">
        <v>34.5</v>
      </c>
      <c r="CV1547" s="7">
        <v>7.6499999999999999E-2</v>
      </c>
      <c r="CW1547" s="4">
        <v>300</v>
      </c>
      <c r="CX1547">
        <v>35.802</v>
      </c>
      <c r="CY1547" s="7">
        <v>8.1625000000000003E-2</v>
      </c>
      <c r="CZ1547" s="4">
        <v>300</v>
      </c>
      <c r="DA1547">
        <v>38.200499999999998</v>
      </c>
      <c r="DB1547" s="7">
        <v>9.1375000000000012E-2</v>
      </c>
      <c r="DC1547" s="4">
        <v>300</v>
      </c>
      <c r="DD1547">
        <v>42.763500000000008</v>
      </c>
      <c r="DE1547" s="7">
        <v>8.8625000000000009E-2</v>
      </c>
      <c r="DF1547" s="4">
        <v>300</v>
      </c>
      <c r="DG1547">
        <v>44.401125000000008</v>
      </c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>
        <v>9.5416666666666661</v>
      </c>
      <c r="DU1547" s="7">
        <v>1.3333333333333333</v>
      </c>
      <c r="DV1547" s="7"/>
      <c r="DW1547" s="7">
        <v>1.1666666666666667</v>
      </c>
      <c r="DX1547" s="7"/>
      <c r="DY1547" s="7">
        <v>0.91666666666666663</v>
      </c>
      <c r="DZ1547" s="7"/>
      <c r="EA1547" s="7">
        <v>1</v>
      </c>
      <c r="EB1547" s="7"/>
      <c r="EC1547" s="7">
        <v>1.9166666666666667</v>
      </c>
      <c r="ED1547" s="7"/>
      <c r="EE1547" s="7">
        <v>1.7083333333333335</v>
      </c>
      <c r="EF1547" s="7"/>
      <c r="EG1547" s="7">
        <v>0.83333333333333337</v>
      </c>
      <c r="EH1547" s="7"/>
      <c r="EI1547" s="7">
        <v>0.66666666666666663</v>
      </c>
      <c r="EJ1547" s="7"/>
      <c r="EK1547" s="7">
        <v>51.666666666666657</v>
      </c>
      <c r="EL1547" s="7">
        <v>6.666666666666667</v>
      </c>
      <c r="EM1547" s="7">
        <v>6</v>
      </c>
      <c r="EN1547" s="7">
        <v>6.833333333333333</v>
      </c>
      <c r="EO1547" s="7">
        <v>6.833333333333333</v>
      </c>
      <c r="EP1547" s="7">
        <v>6</v>
      </c>
      <c r="EQ1547" s="7">
        <v>6.5</v>
      </c>
      <c r="ER1547" s="7">
        <v>6.166666666666667</v>
      </c>
      <c r="ES1547" s="7">
        <v>6.666666666666667</v>
      </c>
      <c r="ET1547" s="7">
        <v>0.46666666666666667</v>
      </c>
      <c r="EU1547" s="7">
        <v>0.25</v>
      </c>
      <c r="EV1547" s="7">
        <v>0.21666666666666667</v>
      </c>
      <c r="EW1547" s="7"/>
      <c r="EX1547" s="7"/>
      <c r="EY1547" s="7"/>
      <c r="EZ1547" s="7"/>
      <c r="FA1547" s="7"/>
      <c r="FB1547" s="7"/>
    </row>
    <row r="1548" spans="1:158" x14ac:dyDescent="0.25">
      <c r="A1548" t="s">
        <v>48</v>
      </c>
      <c r="C1548" s="5">
        <v>44040</v>
      </c>
      <c r="D1548" s="4"/>
      <c r="E1548" s="5"/>
      <c r="F1548">
        <v>201</v>
      </c>
      <c r="G1548" t="s">
        <v>18</v>
      </c>
      <c r="H1548" s="6">
        <v>8.25</v>
      </c>
      <c r="I1548">
        <v>1000</v>
      </c>
      <c r="J1548" s="4">
        <f>1000000/H1548/I1548</f>
        <v>121.21212121212122</v>
      </c>
      <c r="K1548" s="4"/>
      <c r="L1548" s="7"/>
      <c r="M1548" s="7"/>
      <c r="N1548" s="7"/>
      <c r="O1548" s="7"/>
      <c r="P1548" s="7"/>
      <c r="Q1548" s="7"/>
      <c r="R1548" s="7"/>
      <c r="S1548" s="7"/>
      <c r="T1548" s="7"/>
      <c r="U1548" s="4"/>
      <c r="V1548" s="7"/>
      <c r="W1548" s="7"/>
      <c r="X1548" s="7"/>
      <c r="Y1548" s="7"/>
      <c r="Z1548" s="7"/>
      <c r="AA1548" s="7"/>
      <c r="AB1548" s="4"/>
      <c r="AC1548" s="7"/>
      <c r="AD1548" s="7"/>
      <c r="AE1548" s="7"/>
      <c r="AF1548" s="7"/>
      <c r="AG1548" s="7"/>
      <c r="AH1548" s="7"/>
      <c r="AI1548" s="8"/>
      <c r="AJ1548" s="7"/>
      <c r="AK1548" s="7"/>
      <c r="AL1548" s="7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7"/>
      <c r="BB1548" s="4"/>
      <c r="BC1548" s="4"/>
      <c r="BD1548" s="4"/>
      <c r="BE1548" s="7"/>
      <c r="BF1548" s="7"/>
      <c r="BG1548" s="6"/>
      <c r="BH1548" s="4"/>
      <c r="BI1548" s="4"/>
      <c r="BJ1548" s="4"/>
      <c r="BK1548" s="4"/>
      <c r="BL1548" s="6"/>
      <c r="BM1548" s="6"/>
      <c r="BN1548" s="6"/>
      <c r="BO1548" s="6"/>
      <c r="BP1548" s="6"/>
      <c r="BQ1548" s="6"/>
      <c r="BR1548" s="6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7"/>
      <c r="CD1548" s="4"/>
      <c r="CE1548" s="4"/>
      <c r="CF1548" s="7"/>
      <c r="CG1548" s="4"/>
      <c r="CH1548" s="4"/>
      <c r="CI1548" s="4"/>
      <c r="CJ1548" s="7">
        <v>2.5775924822976658E-2</v>
      </c>
      <c r="CK1548" s="4">
        <v>150</v>
      </c>
      <c r="CL1548">
        <v>5.4902719872940278</v>
      </c>
      <c r="CM1548" s="7">
        <v>4.4902749832327234E-2</v>
      </c>
      <c r="CN1548" s="4">
        <v>150</v>
      </c>
      <c r="CO1548">
        <v>11.517555331991936</v>
      </c>
      <c r="CP1548" s="7">
        <v>6.3195953540651981E-2</v>
      </c>
      <c r="CQ1548" s="4">
        <v>300</v>
      </c>
      <c r="CR1548">
        <v>29.575706257025129</v>
      </c>
      <c r="CS1548" s="7">
        <v>6.9158544259385848E-2</v>
      </c>
      <c r="CT1548" s="4">
        <v>300</v>
      </c>
      <c r="CU1548">
        <v>33.196101244505208</v>
      </c>
      <c r="CV1548" s="7">
        <v>6.7183790092156692E-2</v>
      </c>
      <c r="CW1548" s="4">
        <v>300</v>
      </c>
      <c r="CX1548">
        <v>31.442013763129335</v>
      </c>
      <c r="CY1548" s="7">
        <v>7.4821118928507277E-2</v>
      </c>
      <c r="CZ1548" s="4">
        <v>300</v>
      </c>
      <c r="DA1548">
        <v>35.016283658541404</v>
      </c>
      <c r="DB1548" s="7">
        <v>8.0818097303997527E-2</v>
      </c>
      <c r="DC1548" s="4">
        <v>300</v>
      </c>
      <c r="DD1548">
        <v>37.822869538270851</v>
      </c>
      <c r="DE1548" s="7">
        <v>8.6083872534014519E-2</v>
      </c>
      <c r="DF1548" s="4">
        <v>300</v>
      </c>
      <c r="DG1548">
        <v>43.128020139541277</v>
      </c>
      <c r="DH1548" s="7">
        <v>8.75439746154376E-2</v>
      </c>
      <c r="DI1548" s="4">
        <v>300</v>
      </c>
      <c r="DJ1548" s="7">
        <v>43.859531282334238</v>
      </c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</row>
    <row r="1549" spans="1:158" x14ac:dyDescent="0.25">
      <c r="A1549" t="s">
        <v>146</v>
      </c>
      <c r="C1549" s="5">
        <v>43511</v>
      </c>
      <c r="D1549" s="4">
        <v>1</v>
      </c>
      <c r="E1549" s="5" t="s">
        <v>167</v>
      </c>
      <c r="F1549">
        <v>0</v>
      </c>
      <c r="G1549" t="s">
        <v>16</v>
      </c>
      <c r="H1549" s="6">
        <v>10.4</v>
      </c>
      <c r="I1549">
        <v>1000</v>
      </c>
      <c r="J1549" s="4">
        <f>1000000/H1549/I1549</f>
        <v>96.15384615384616</v>
      </c>
      <c r="K1549" s="4"/>
      <c r="L1549" s="7"/>
      <c r="M1549" s="7"/>
      <c r="N1549" s="7"/>
      <c r="O1549" s="7"/>
      <c r="P1549" s="7"/>
      <c r="Q1549" s="7"/>
      <c r="R1549" s="7"/>
      <c r="S1549" s="7"/>
      <c r="T1549" s="7"/>
      <c r="U1549" s="4"/>
      <c r="V1549" s="7"/>
      <c r="W1549" s="7"/>
      <c r="X1549" s="7"/>
      <c r="Y1549" s="7"/>
      <c r="Z1549" s="7"/>
      <c r="AA1549" s="7"/>
      <c r="AB1549" s="4"/>
      <c r="AC1549" s="7"/>
      <c r="AD1549" s="7"/>
      <c r="AE1549" s="7"/>
      <c r="AF1549" s="7"/>
      <c r="AG1549" s="7"/>
      <c r="AH1549" s="7"/>
      <c r="AI1549" s="8"/>
      <c r="AJ1549" s="7"/>
      <c r="AK1549" s="7"/>
      <c r="AL1549" s="7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7"/>
      <c r="BB1549" s="4"/>
      <c r="BC1549" s="4"/>
      <c r="BD1549" s="4"/>
      <c r="BE1549" s="7"/>
      <c r="BF1549" s="7"/>
      <c r="BG1549" s="6"/>
      <c r="BH1549" s="4"/>
      <c r="BI1549" s="4"/>
      <c r="BJ1549" s="4"/>
      <c r="BK1549" s="4"/>
      <c r="BL1549" s="6"/>
      <c r="BM1549" s="6"/>
      <c r="BN1549" s="6"/>
      <c r="BO1549" s="6"/>
      <c r="BP1549" s="6"/>
      <c r="BQ1549" s="6"/>
      <c r="BR1549" s="6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7"/>
      <c r="CD1549" s="4"/>
      <c r="CE1549" s="4"/>
      <c r="CF1549" s="7"/>
      <c r="CG1549" s="4"/>
      <c r="CH1549" s="4"/>
      <c r="CI1549" s="4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</row>
    <row r="1550" spans="1:158" x14ac:dyDescent="0.25">
      <c r="A1550" t="s">
        <v>146</v>
      </c>
      <c r="C1550" s="5">
        <v>43538</v>
      </c>
      <c r="D1550" s="4">
        <v>4</v>
      </c>
      <c r="E1550" t="s">
        <v>168</v>
      </c>
      <c r="F1550">
        <v>27</v>
      </c>
      <c r="G1550" t="s">
        <v>16</v>
      </c>
      <c r="H1550" s="6">
        <v>10.4</v>
      </c>
      <c r="I1550">
        <v>1000</v>
      </c>
      <c r="J1550" s="4">
        <f>1000000/H1550/I1550</f>
        <v>96.15384615384616</v>
      </c>
      <c r="K1550" s="4"/>
      <c r="L1550" s="4">
        <v>361.25</v>
      </c>
      <c r="M1550" s="6">
        <v>8.3125</v>
      </c>
      <c r="N1550" s="6"/>
      <c r="O1550" s="6"/>
      <c r="P1550" s="6">
        <v>7.1875</v>
      </c>
      <c r="Q1550" s="6">
        <v>2.0625</v>
      </c>
      <c r="R1550" s="7"/>
      <c r="S1550" s="7"/>
      <c r="T1550" s="7"/>
      <c r="U1550" s="4"/>
      <c r="V1550" s="7"/>
      <c r="W1550" s="7"/>
      <c r="X1550" s="7"/>
      <c r="Y1550" s="7"/>
      <c r="Z1550" s="7"/>
      <c r="AA1550" s="7"/>
      <c r="AB1550" s="4"/>
      <c r="AC1550" s="7"/>
      <c r="AD1550" s="7"/>
      <c r="AE1550" s="7"/>
      <c r="AF1550" s="7"/>
      <c r="AG1550" s="7"/>
      <c r="AH1550" s="7"/>
      <c r="AI1550" s="8"/>
      <c r="AJ1550" s="7"/>
      <c r="AK1550" s="7"/>
      <c r="AL1550" s="7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7"/>
      <c r="BB1550" s="4"/>
      <c r="BC1550" s="4"/>
      <c r="BD1550" s="4"/>
      <c r="BE1550" s="7"/>
      <c r="BF1550" s="7"/>
      <c r="BG1550" s="6"/>
      <c r="BH1550" s="4"/>
      <c r="BI1550" s="4"/>
      <c r="BJ1550" s="4"/>
      <c r="BK1550" s="4"/>
      <c r="BL1550" s="6"/>
      <c r="BM1550" s="6"/>
      <c r="BN1550" s="6"/>
      <c r="BO1550" s="6"/>
      <c r="BP1550" s="6"/>
      <c r="BQ1550" s="6"/>
      <c r="BR1550" s="6"/>
      <c r="CA1550" s="4"/>
      <c r="CB1550" s="4"/>
      <c r="CC1550" s="7"/>
      <c r="CD1550" s="4"/>
      <c r="CE1550" s="4"/>
      <c r="CF1550" s="7"/>
      <c r="CG1550" s="4"/>
      <c r="CH1550" s="4"/>
      <c r="CI1550" s="4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</row>
    <row r="1551" spans="1:158" x14ac:dyDescent="0.25">
      <c r="A1551" t="s">
        <v>146</v>
      </c>
      <c r="C1551" s="5">
        <v>43545</v>
      </c>
      <c r="D1551" s="4"/>
      <c r="E1551" s="5"/>
      <c r="F1551">
        <v>34</v>
      </c>
      <c r="G1551" t="s">
        <v>16</v>
      </c>
      <c r="H1551" s="6">
        <v>10.4</v>
      </c>
      <c r="I1551">
        <v>1000</v>
      </c>
      <c r="J1551" s="4">
        <f>1000000/H1551/I1551</f>
        <v>96.15384615384616</v>
      </c>
      <c r="K1551" s="4"/>
      <c r="L1551" s="4">
        <v>538.75</v>
      </c>
      <c r="M1551" s="6">
        <v>10.6875</v>
      </c>
      <c r="N1551" s="6"/>
      <c r="O1551" s="6"/>
      <c r="P1551" s="6">
        <v>6.9375</v>
      </c>
      <c r="Q1551" s="6">
        <v>4.75</v>
      </c>
      <c r="R1551" s="7"/>
      <c r="S1551" s="7"/>
      <c r="T1551" s="7"/>
      <c r="U1551" s="4"/>
      <c r="V1551" s="7"/>
      <c r="W1551" s="7"/>
      <c r="X1551" s="7"/>
      <c r="Y1551" s="7"/>
      <c r="Z1551" s="7"/>
      <c r="AA1551" s="7"/>
      <c r="AB1551" s="4"/>
      <c r="AC1551" s="7"/>
      <c r="AD1551" s="7"/>
      <c r="AE1551" s="7"/>
      <c r="AF1551" s="7"/>
      <c r="AG1551" s="7"/>
      <c r="AH1551" s="7"/>
      <c r="AI1551" s="8"/>
      <c r="AJ1551" s="7"/>
      <c r="AK1551" s="7"/>
      <c r="AL1551" s="7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7"/>
      <c r="BB1551" s="4"/>
      <c r="BC1551" s="4"/>
      <c r="BD1551" s="4"/>
      <c r="BE1551" s="7"/>
      <c r="BF1551" s="7"/>
      <c r="BG1551" s="6"/>
      <c r="BH1551" s="4"/>
      <c r="BI1551" s="4"/>
      <c r="BJ1551" s="4"/>
      <c r="BK1551" s="4"/>
      <c r="BL1551" s="6"/>
      <c r="BM1551" s="6"/>
      <c r="BN1551" s="6"/>
      <c r="BO1551" s="6"/>
      <c r="BP1551" s="6"/>
      <c r="BQ1551" s="6"/>
      <c r="BR1551" s="6"/>
      <c r="CA1551" s="4"/>
      <c r="CB1551" s="4"/>
      <c r="CC1551" s="7"/>
      <c r="CD1551" s="4"/>
      <c r="CE1551" s="4"/>
      <c r="CF1551" s="7"/>
      <c r="CG1551" s="4"/>
      <c r="CH1551" s="4"/>
      <c r="CI1551" s="4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</row>
    <row r="1552" spans="1:158" x14ac:dyDescent="0.25">
      <c r="A1552" t="s">
        <v>146</v>
      </c>
      <c r="C1552" s="5">
        <v>43551</v>
      </c>
      <c r="D1552" s="4"/>
      <c r="E1552" s="5"/>
      <c r="F1552">
        <v>40</v>
      </c>
      <c r="G1552" t="s">
        <v>16</v>
      </c>
      <c r="H1552" s="6">
        <v>10.4</v>
      </c>
      <c r="I1552">
        <v>1000</v>
      </c>
      <c r="J1552" s="4">
        <f>1000000/H1552/I1552</f>
        <v>96.15384615384616</v>
      </c>
      <c r="K1552" s="4"/>
      <c r="L1552" s="4">
        <v>687.5</v>
      </c>
      <c r="M1552" s="6">
        <v>12.8125</v>
      </c>
      <c r="N1552" s="6"/>
      <c r="O1552" s="6"/>
      <c r="P1552" s="6">
        <v>7.3125</v>
      </c>
      <c r="Q1552" s="6">
        <v>6.4375</v>
      </c>
      <c r="R1552" s="7"/>
      <c r="S1552" s="7"/>
      <c r="T1552" s="7"/>
      <c r="U1552" s="4"/>
      <c r="V1552" s="7"/>
      <c r="W1552" s="7"/>
      <c r="X1552" s="7"/>
      <c r="Y1552" s="7"/>
      <c r="Z1552" s="7"/>
      <c r="AA1552" s="7"/>
      <c r="AB1552" s="4"/>
      <c r="AC1552" s="7"/>
      <c r="AD1552" s="7"/>
      <c r="AE1552" s="7"/>
      <c r="AF1552" s="7"/>
      <c r="AG1552" s="7"/>
      <c r="AH1552" s="7"/>
      <c r="AI1552" s="8"/>
      <c r="AJ1552" s="7"/>
      <c r="AK1552" s="7"/>
      <c r="AL1552" s="7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7"/>
      <c r="BB1552" s="4"/>
      <c r="BC1552" s="4"/>
      <c r="BD1552" s="4"/>
      <c r="BE1552" s="7"/>
      <c r="BF1552" s="7"/>
      <c r="BG1552" s="6"/>
      <c r="BH1552" s="4"/>
      <c r="BI1552" s="4"/>
      <c r="BJ1552" s="4"/>
      <c r="BK1552" s="4"/>
      <c r="BL1552" s="6"/>
      <c r="BM1552" s="6"/>
      <c r="BN1552" s="6"/>
      <c r="BO1552" s="6"/>
      <c r="BP1552" s="6"/>
      <c r="BQ1552" s="6"/>
      <c r="BR1552" s="6"/>
      <c r="CA1552" s="4"/>
      <c r="CB1552" s="4"/>
      <c r="CC1552" s="7"/>
      <c r="CD1552" s="4"/>
      <c r="CE1552" s="4"/>
      <c r="CF1552" s="7"/>
      <c r="CG1552" s="4"/>
      <c r="CH1552" s="4"/>
      <c r="CI1552" s="4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  <c r="DH1552" s="7"/>
      <c r="DI1552" s="7"/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</row>
    <row r="1553" spans="1:158" x14ac:dyDescent="0.25">
      <c r="A1553" t="s">
        <v>146</v>
      </c>
      <c r="C1553" s="5">
        <v>43553</v>
      </c>
      <c r="D1553" s="4"/>
      <c r="E1553" s="5"/>
      <c r="F1553">
        <v>42</v>
      </c>
      <c r="G1553" t="s">
        <v>16</v>
      </c>
      <c r="H1553" s="6">
        <v>10.4</v>
      </c>
      <c r="I1553">
        <v>1000</v>
      </c>
      <c r="J1553" s="4">
        <f>1000000/H1553/I1553</f>
        <v>96.15384615384616</v>
      </c>
      <c r="K1553" s="4"/>
      <c r="L1553" s="7"/>
      <c r="M1553" s="7"/>
      <c r="N1553" s="7"/>
      <c r="O1553" s="7"/>
      <c r="P1553" s="7"/>
      <c r="Q1553" s="7"/>
      <c r="R1553" s="7"/>
      <c r="S1553" s="7"/>
      <c r="T1553" s="7"/>
      <c r="U1553" s="4">
        <v>129.77333333333334</v>
      </c>
      <c r="V1553" s="7"/>
      <c r="W1553" s="7"/>
      <c r="X1553" s="7"/>
      <c r="Y1553" s="7"/>
      <c r="Z1553" s="7"/>
      <c r="AA1553" s="7"/>
      <c r="AB1553" s="4">
        <v>106.30999999999999</v>
      </c>
      <c r="AC1553" s="7">
        <v>2.0015993333333331</v>
      </c>
      <c r="AD1553" s="7"/>
      <c r="AE1553" s="7"/>
      <c r="AF1553" s="7"/>
      <c r="AG1553" s="7"/>
      <c r="AH1553" s="7"/>
      <c r="AI1553" s="8">
        <f>AC1553/AB1553</f>
        <v>1.8827949706832221E-2</v>
      </c>
      <c r="AJ1553" s="7"/>
      <c r="AK1553" s="7"/>
      <c r="AL1553" s="7"/>
      <c r="AM1553" s="4">
        <v>5.746666666666667</v>
      </c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>
        <f>AM1553+AP1553+AQ1553+AY1553</f>
        <v>5.746666666666667</v>
      </c>
      <c r="BA1553" s="7"/>
      <c r="BB1553" s="4"/>
      <c r="BC1553" s="4">
        <f>U1553+AB1553+AZ1553</f>
        <v>241.82999999999998</v>
      </c>
      <c r="BD1553" s="4"/>
      <c r="BE1553" s="7">
        <f>AZ1553/BC1553</f>
        <v>2.3763249665743155E-2</v>
      </c>
      <c r="BF1553" s="7"/>
      <c r="BG1553" s="6"/>
      <c r="BH1553" s="4"/>
      <c r="BI1553" s="4"/>
      <c r="BJ1553" s="4"/>
      <c r="BK1553" s="4"/>
      <c r="BL1553" s="6"/>
      <c r="BM1553" s="6"/>
      <c r="BN1553" s="6"/>
      <c r="BO1553" s="6"/>
      <c r="BP1553" s="7">
        <f>U1553/BC1553</f>
        <v>0.53663041530551769</v>
      </c>
      <c r="BQ1553" s="7">
        <f>AB1553/BC1553</f>
        <v>0.43960633502873919</v>
      </c>
      <c r="BR1553" s="7">
        <f>AZ1553/BC1553</f>
        <v>2.3763249665743155E-2</v>
      </c>
      <c r="BS1553" s="4">
        <f>BT1553+BU1553+BV1553+BW1553+BX1553+BY1553</f>
        <v>82</v>
      </c>
      <c r="BT1553" s="4">
        <v>78.333333333333329</v>
      </c>
      <c r="BU1553" s="4"/>
      <c r="BV1553" s="4"/>
      <c r="BW1553" s="4"/>
      <c r="BX1553" s="4"/>
      <c r="BY1553" s="4">
        <v>3.6666666666666665</v>
      </c>
      <c r="BZ1553" s="8">
        <f>AC1553/BS1553</f>
        <v>2.4409747967479672E-2</v>
      </c>
      <c r="CA1553" s="4"/>
      <c r="CB1553" s="4"/>
      <c r="CC1553" s="7"/>
      <c r="CD1553" s="4"/>
      <c r="CE1553" s="4"/>
      <c r="CF1553" s="7"/>
      <c r="CG1553" s="4"/>
      <c r="CH1553" s="4"/>
      <c r="CI1553" s="4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</row>
    <row r="1554" spans="1:158" x14ac:dyDescent="0.25">
      <c r="A1554" t="s">
        <v>146</v>
      </c>
      <c r="C1554" s="5">
        <v>43555</v>
      </c>
      <c r="D1554" s="4">
        <v>5</v>
      </c>
      <c r="E1554" t="s">
        <v>164</v>
      </c>
      <c r="F1554">
        <v>44</v>
      </c>
      <c r="G1554" t="s">
        <v>16</v>
      </c>
      <c r="H1554" s="6">
        <v>10.4</v>
      </c>
      <c r="I1554">
        <v>1000</v>
      </c>
      <c r="J1554" s="4">
        <f>1000000/H1554/I1554</f>
        <v>96.15384615384616</v>
      </c>
      <c r="K1554" s="4"/>
      <c r="L1554" s="7"/>
      <c r="M1554" s="7"/>
      <c r="N1554" s="7"/>
      <c r="O1554" s="7"/>
      <c r="P1554" s="7"/>
      <c r="Q1554" s="7"/>
      <c r="R1554" s="7"/>
      <c r="S1554" s="7"/>
      <c r="T1554" s="7"/>
      <c r="V1554" s="7"/>
      <c r="W1554" s="7"/>
      <c r="X1554" s="7"/>
      <c r="Y1554" s="7"/>
      <c r="Z1554" s="7"/>
      <c r="AA1554" s="7"/>
      <c r="AI1554" s="8"/>
      <c r="AJ1554" s="7"/>
      <c r="AK1554" s="7"/>
      <c r="AL1554" s="7"/>
      <c r="AM1554"/>
      <c r="AN1554"/>
      <c r="AO1554"/>
      <c r="AQ1554"/>
      <c r="AR1554"/>
      <c r="AS1554"/>
      <c r="AT1554"/>
      <c r="AU1554"/>
      <c r="AV1554"/>
      <c r="AW1554" s="4"/>
      <c r="AX1554" s="4"/>
      <c r="AZ1554" s="4"/>
      <c r="BA1554" s="7"/>
      <c r="BB1554" s="4"/>
      <c r="BC1554" s="4"/>
      <c r="BD1554" s="4"/>
      <c r="BE1554" s="7"/>
      <c r="BF1554" s="7"/>
      <c r="BG1554" s="6"/>
      <c r="BH1554" s="4"/>
      <c r="BI1554" s="4"/>
      <c r="BJ1554" s="4"/>
      <c r="BK1554" s="4"/>
      <c r="BL1554" s="6"/>
      <c r="BM1554" s="6"/>
      <c r="BN1554" s="6"/>
      <c r="BO1554" s="6"/>
      <c r="BP1554" s="6"/>
      <c r="BQ1554" s="6"/>
      <c r="BR1554" s="6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7"/>
      <c r="CD1554" s="4"/>
      <c r="CE1554" s="4"/>
      <c r="CF1554" s="7"/>
      <c r="CG1554" s="4"/>
      <c r="CH1554" s="4"/>
      <c r="CI1554" s="4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</row>
    <row r="1555" spans="1:158" x14ac:dyDescent="0.25">
      <c r="A1555" t="s">
        <v>146</v>
      </c>
      <c r="C1555" s="5">
        <v>43558</v>
      </c>
      <c r="D1555" s="4"/>
      <c r="E1555" s="5"/>
      <c r="F1555">
        <v>47</v>
      </c>
      <c r="G1555" t="s">
        <v>16</v>
      </c>
      <c r="H1555" s="6">
        <v>10.4</v>
      </c>
      <c r="I1555">
        <v>1000</v>
      </c>
      <c r="J1555" s="4">
        <f>1000000/H1555/I1555</f>
        <v>96.15384615384616</v>
      </c>
      <c r="K1555" s="4"/>
      <c r="L1555" s="4">
        <v>866.875</v>
      </c>
      <c r="M1555" s="6">
        <v>14.1875</v>
      </c>
      <c r="N1555" s="6"/>
      <c r="O1555" s="6"/>
      <c r="P1555" s="7"/>
      <c r="Q1555" s="7"/>
      <c r="R1555" s="6">
        <v>7.125</v>
      </c>
      <c r="S1555" s="7"/>
      <c r="T1555" s="6">
        <v>7.25</v>
      </c>
      <c r="V1555" s="7"/>
      <c r="W1555" s="7"/>
      <c r="X1555" s="7"/>
      <c r="Y1555" s="7"/>
      <c r="Z1555" s="7"/>
      <c r="AA1555" s="7"/>
      <c r="AI1555" s="8"/>
      <c r="AJ1555" s="7"/>
      <c r="AK1555" s="7"/>
      <c r="AL1555" s="7"/>
      <c r="AM1555"/>
      <c r="AN1555"/>
      <c r="AO1555"/>
      <c r="AQ1555"/>
      <c r="AR1555"/>
      <c r="AS1555"/>
      <c r="AT1555"/>
      <c r="AU1555"/>
      <c r="AV1555"/>
      <c r="AW1555" s="4"/>
      <c r="AX1555" s="4"/>
      <c r="AZ1555" s="4"/>
      <c r="BA1555" s="7"/>
      <c r="BB1555" s="4"/>
      <c r="BC1555" s="4"/>
      <c r="BD1555" s="4"/>
      <c r="BE1555" s="7"/>
      <c r="BF1555" s="7"/>
      <c r="BG1555" s="6"/>
      <c r="BH1555" s="4"/>
      <c r="BI1555" s="4"/>
      <c r="BJ1555" s="4"/>
      <c r="BK1555" s="4"/>
      <c r="BL1555" s="6"/>
      <c r="BM1555" s="6"/>
      <c r="BN1555" s="6"/>
      <c r="BO1555" s="6"/>
      <c r="BP1555" s="6"/>
      <c r="BQ1555" s="6"/>
      <c r="BR1555" s="6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7"/>
      <c r="CD1555" s="4"/>
      <c r="CE1555" s="4"/>
      <c r="CF1555" s="7"/>
      <c r="CG1555" s="4"/>
      <c r="CH1555" s="4"/>
      <c r="CI1555" s="4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</row>
    <row r="1556" spans="1:158" x14ac:dyDescent="0.25">
      <c r="A1556" t="s">
        <v>146</v>
      </c>
      <c r="C1556" s="5">
        <v>43567</v>
      </c>
      <c r="D1556" s="4"/>
      <c r="E1556" s="5"/>
      <c r="F1556">
        <v>56</v>
      </c>
      <c r="G1556" t="s">
        <v>16</v>
      </c>
      <c r="H1556" s="6">
        <v>10.4</v>
      </c>
      <c r="I1556">
        <v>1000</v>
      </c>
      <c r="J1556" s="4">
        <f>1000000/H1556/I1556</f>
        <v>96.15384615384616</v>
      </c>
      <c r="K1556" s="4"/>
      <c r="L1556" s="4">
        <v>1010.625</v>
      </c>
      <c r="M1556" s="6">
        <v>16.375</v>
      </c>
      <c r="N1556" s="6"/>
      <c r="O1556" s="6"/>
      <c r="P1556" s="7"/>
      <c r="Q1556" s="7"/>
      <c r="R1556" s="7"/>
      <c r="S1556" s="6">
        <v>8.375</v>
      </c>
      <c r="T1556" s="6">
        <v>11</v>
      </c>
      <c r="U1556" s="4"/>
      <c r="V1556" s="7"/>
      <c r="W1556" s="7"/>
      <c r="X1556" s="7"/>
      <c r="Y1556" s="7"/>
      <c r="Z1556" s="7"/>
      <c r="AA1556" s="7"/>
      <c r="AB1556" s="4"/>
      <c r="AC1556" s="7"/>
      <c r="AD1556" s="7"/>
      <c r="AE1556" s="7"/>
      <c r="AF1556" s="7"/>
      <c r="AG1556" s="7"/>
      <c r="AH1556" s="7"/>
      <c r="AI1556" s="8"/>
      <c r="AJ1556" s="7"/>
      <c r="AK1556" s="7"/>
      <c r="AL1556" s="7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7"/>
      <c r="BB1556" s="4"/>
      <c r="BC1556" s="4"/>
      <c r="BD1556" s="4"/>
      <c r="BE1556" s="7"/>
      <c r="BF1556" s="7"/>
      <c r="BG1556" s="6"/>
      <c r="BH1556" s="4"/>
      <c r="BI1556" s="4"/>
      <c r="BJ1556" s="4"/>
      <c r="BK1556" s="4"/>
      <c r="BL1556" s="6"/>
      <c r="BM1556" s="6"/>
      <c r="BN1556" s="6"/>
      <c r="BO1556" s="6"/>
      <c r="BP1556" s="6"/>
      <c r="BQ1556" s="6"/>
      <c r="BR1556" s="6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7"/>
      <c r="CD1556" s="4"/>
      <c r="CE1556" s="4"/>
      <c r="CF1556" s="7"/>
      <c r="CG1556" s="4"/>
      <c r="CH1556" s="4"/>
      <c r="CI1556" s="4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</row>
    <row r="1557" spans="1:158" x14ac:dyDescent="0.25">
      <c r="A1557" t="s">
        <v>146</v>
      </c>
      <c r="C1557" s="5">
        <v>43570</v>
      </c>
      <c r="D1557" s="4"/>
      <c r="E1557" s="5"/>
      <c r="F1557">
        <v>59</v>
      </c>
      <c r="G1557" t="s">
        <v>16</v>
      </c>
      <c r="H1557" s="6">
        <v>10.4</v>
      </c>
      <c r="I1557">
        <v>1000</v>
      </c>
      <c r="J1557" s="4">
        <f>1000000/H1557/I1557</f>
        <v>96.15384615384616</v>
      </c>
      <c r="K1557" s="4"/>
      <c r="L1557" s="7"/>
      <c r="M1557" s="7"/>
      <c r="N1557" s="7"/>
      <c r="O1557" s="7"/>
      <c r="P1557" s="7"/>
      <c r="Q1557" s="7"/>
      <c r="R1557" s="7"/>
      <c r="S1557" s="7"/>
      <c r="T1557" s="7"/>
      <c r="U1557" s="4">
        <v>266.41499999999996</v>
      </c>
      <c r="V1557" s="7"/>
      <c r="W1557" s="7"/>
      <c r="X1557" s="7"/>
      <c r="Y1557" s="7"/>
      <c r="Z1557" s="7"/>
      <c r="AA1557" s="7"/>
      <c r="AB1557" s="4">
        <v>197.0922222222222</v>
      </c>
      <c r="AC1557" s="7">
        <v>3.5354219444444444</v>
      </c>
      <c r="AD1557" s="7"/>
      <c r="AE1557" s="7"/>
      <c r="AF1557" s="7"/>
      <c r="AG1557" s="7"/>
      <c r="AH1557" s="7"/>
      <c r="AI1557" s="8">
        <f>AC1557/AB1557</f>
        <v>1.7937906958389475E-2</v>
      </c>
      <c r="AJ1557" s="7"/>
      <c r="AK1557" s="7"/>
      <c r="AL1557" s="7"/>
      <c r="AM1557" s="4">
        <v>12.608888888888886</v>
      </c>
      <c r="AN1557" s="4"/>
      <c r="AO1557" s="4"/>
      <c r="AP1557" s="4">
        <v>3.9172222222222217</v>
      </c>
      <c r="AQ1557" s="4"/>
      <c r="AR1557" s="4"/>
      <c r="AS1557" s="4"/>
      <c r="AT1557" s="4"/>
      <c r="AU1557" s="4"/>
      <c r="AV1557" s="4"/>
      <c r="AW1557" s="4"/>
      <c r="AX1557" s="4"/>
      <c r="AY1557" s="4">
        <v>29.683333333333334</v>
      </c>
      <c r="AZ1557" s="4">
        <f>AM1557+AP1557+AQ1557+AY1557</f>
        <v>46.209444444444443</v>
      </c>
      <c r="BA1557" s="7"/>
      <c r="BB1557" s="4"/>
      <c r="BC1557" s="4">
        <f>U1557+AB1557+AZ1557</f>
        <v>509.71666666666658</v>
      </c>
      <c r="BD1557" s="4"/>
      <c r="BE1557" s="7">
        <f>AZ1557/BC1557</f>
        <v>9.0657118878679888E-2</v>
      </c>
      <c r="BF1557" s="7"/>
      <c r="BG1557" s="6"/>
      <c r="BH1557" s="4"/>
      <c r="BI1557" s="4"/>
      <c r="BJ1557" s="4"/>
      <c r="BK1557" s="4"/>
      <c r="BL1557" s="6"/>
      <c r="BM1557" s="6"/>
      <c r="BN1557" s="6"/>
      <c r="BO1557" s="6"/>
      <c r="BP1557" s="7">
        <f>U1557/BC1557</f>
        <v>0.52267272667821996</v>
      </c>
      <c r="BQ1557" s="7">
        <f>AB1557/BC1557</f>
        <v>0.38667015444310021</v>
      </c>
      <c r="BR1557" s="7">
        <f>AZ1557/BC1557</f>
        <v>9.0657118878679888E-2</v>
      </c>
      <c r="BS1557" s="4">
        <f>BT1557+BU1557+BV1557+BW1557+BX1557+BY1557</f>
        <v>194.55555555555554</v>
      </c>
      <c r="BT1557" s="4">
        <v>116.6111111111111</v>
      </c>
      <c r="BU1557" s="4">
        <v>55.888888888888886</v>
      </c>
      <c r="BV1557" s="4"/>
      <c r="BW1557" s="4">
        <v>13.055555555555555</v>
      </c>
      <c r="BX1557" s="4"/>
      <c r="BY1557" s="4">
        <v>9</v>
      </c>
      <c r="BZ1557" s="8">
        <f>AC1557/BS1557</f>
        <v>1.8171786122215879E-2</v>
      </c>
      <c r="CA1557" s="4"/>
      <c r="CB1557" s="4"/>
      <c r="CC1557" s="7"/>
      <c r="CD1557" s="4"/>
      <c r="CE1557" s="4"/>
      <c r="CF1557" s="7"/>
      <c r="CG1557" s="4"/>
      <c r="CH1557" s="4"/>
      <c r="CI1557" s="4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</row>
    <row r="1558" spans="1:158" x14ac:dyDescent="0.25">
      <c r="A1558" t="s">
        <v>146</v>
      </c>
      <c r="C1558" s="5">
        <v>43571</v>
      </c>
      <c r="D1558" s="4"/>
      <c r="E1558" s="5"/>
      <c r="F1558">
        <v>60</v>
      </c>
      <c r="G1558" t="s">
        <v>16</v>
      </c>
      <c r="H1558" s="6">
        <v>10.4</v>
      </c>
      <c r="I1558">
        <v>1000</v>
      </c>
      <c r="J1558" s="4">
        <f>1000000/H1558/I1558</f>
        <v>96.15384615384616</v>
      </c>
      <c r="K1558" s="4"/>
      <c r="L1558" s="4">
        <v>1066.25</v>
      </c>
      <c r="M1558" s="6">
        <v>17.8125</v>
      </c>
      <c r="N1558" s="6"/>
      <c r="O1558" s="6"/>
      <c r="P1558" s="7"/>
      <c r="Q1558" s="7"/>
      <c r="R1558" s="7"/>
      <c r="S1558" s="6">
        <v>8.5</v>
      </c>
      <c r="T1558" s="6">
        <v>13</v>
      </c>
      <c r="V1558" s="7"/>
      <c r="W1558" s="7"/>
      <c r="X1558" s="7"/>
      <c r="Y1558" s="7"/>
      <c r="Z1558" s="7"/>
      <c r="AA1558" s="7"/>
      <c r="AI1558" s="8"/>
      <c r="AJ1558" s="7"/>
      <c r="AK1558" s="7"/>
      <c r="AL1558" s="7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Z1558" s="4"/>
      <c r="BA1558" s="7"/>
      <c r="BB1558" s="4"/>
      <c r="BC1558" s="4"/>
      <c r="BD1558" s="4"/>
      <c r="BE1558" s="7"/>
      <c r="BF1558" s="7"/>
      <c r="BG1558" s="6"/>
      <c r="BH1558" s="4"/>
      <c r="BI1558" s="4"/>
      <c r="BJ1558" s="4"/>
      <c r="BK1558" s="4"/>
      <c r="BL1558" s="6"/>
      <c r="BM1558" s="6"/>
      <c r="BN1558" s="6"/>
      <c r="BO1558" s="6"/>
      <c r="BP1558" s="6"/>
      <c r="BQ1558" s="6"/>
      <c r="BR1558" s="6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7"/>
      <c r="CD1558" s="4"/>
      <c r="CE1558" s="4"/>
      <c r="CF1558" s="7"/>
      <c r="CG1558" s="4"/>
      <c r="CH1558" s="4"/>
      <c r="CI1558" s="4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</row>
    <row r="1559" spans="1:158" x14ac:dyDescent="0.25">
      <c r="A1559" t="s">
        <v>146</v>
      </c>
      <c r="C1559" s="5">
        <v>43585</v>
      </c>
      <c r="D1559" s="4"/>
      <c r="E1559" s="5"/>
      <c r="F1559">
        <v>74</v>
      </c>
      <c r="G1559" t="s">
        <v>16</v>
      </c>
      <c r="H1559" s="6">
        <v>10.4</v>
      </c>
      <c r="I1559">
        <v>1000</v>
      </c>
      <c r="J1559" s="4">
        <f>1000000/H1559/I1559</f>
        <v>96.15384615384616</v>
      </c>
      <c r="K1559" s="4"/>
      <c r="L1559" s="4">
        <v>1206.875</v>
      </c>
      <c r="M1559" s="6">
        <v>20</v>
      </c>
      <c r="N1559" s="6"/>
      <c r="O1559" s="6"/>
      <c r="P1559" s="7"/>
      <c r="Q1559" s="7"/>
      <c r="R1559" s="7"/>
      <c r="S1559" s="6">
        <v>9.0625</v>
      </c>
      <c r="T1559" s="6">
        <v>16.5</v>
      </c>
      <c r="U1559" s="4"/>
      <c r="V1559" s="7"/>
      <c r="W1559" s="7"/>
      <c r="X1559" s="7"/>
      <c r="Y1559" s="7"/>
      <c r="Z1559" s="7"/>
      <c r="AA1559" s="7"/>
      <c r="AB1559" s="4"/>
      <c r="AC1559" s="7"/>
      <c r="AD1559" s="7"/>
      <c r="AE1559" s="7"/>
      <c r="AF1559" s="7"/>
      <c r="AG1559" s="7"/>
      <c r="AH1559" s="7"/>
      <c r="AI1559" s="8"/>
      <c r="AJ1559" s="7"/>
      <c r="AK1559" s="7"/>
      <c r="AL1559" s="7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7"/>
      <c r="BB1559" s="4"/>
      <c r="BC1559" s="4"/>
      <c r="BD1559" s="4"/>
      <c r="BE1559" s="7"/>
      <c r="BF1559" s="7"/>
      <c r="BG1559" s="6"/>
      <c r="BH1559" s="4"/>
      <c r="BI1559" s="4"/>
      <c r="BJ1559" s="4"/>
      <c r="BK1559" s="4"/>
      <c r="BL1559" s="6"/>
      <c r="BM1559" s="6"/>
      <c r="BN1559" s="6"/>
      <c r="BO1559" s="6"/>
      <c r="BP1559" s="6"/>
      <c r="BQ1559" s="6"/>
      <c r="BR1559" s="6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7"/>
      <c r="CD1559" s="4"/>
      <c r="CE1559" s="4"/>
      <c r="CF1559" s="7"/>
      <c r="CG1559" s="4"/>
      <c r="CH1559" s="4"/>
      <c r="CI1559" s="4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</row>
    <row r="1560" spans="1:158" x14ac:dyDescent="0.25">
      <c r="A1560" t="s">
        <v>146</v>
      </c>
      <c r="C1560" s="5">
        <v>43592</v>
      </c>
      <c r="D1560" s="4"/>
      <c r="E1560" s="5"/>
      <c r="F1560">
        <v>81</v>
      </c>
      <c r="G1560" t="s">
        <v>16</v>
      </c>
      <c r="H1560" s="6">
        <v>10.4</v>
      </c>
      <c r="I1560">
        <v>1000</v>
      </c>
      <c r="J1560" s="4">
        <f>1000000/H1560/I1560</f>
        <v>96.15384615384616</v>
      </c>
      <c r="K1560" s="4"/>
      <c r="L1560" s="4">
        <v>1270.625</v>
      </c>
      <c r="M1560" s="6">
        <v>21.5625</v>
      </c>
      <c r="N1560" s="6"/>
      <c r="O1560" s="6"/>
      <c r="P1560" s="7"/>
      <c r="Q1560" s="7"/>
      <c r="R1560" s="7"/>
      <c r="S1560" s="6">
        <v>8.8125</v>
      </c>
      <c r="T1560" s="6">
        <v>18.875</v>
      </c>
      <c r="U1560" s="4"/>
      <c r="V1560" s="7"/>
      <c r="W1560" s="7"/>
      <c r="X1560" s="7"/>
      <c r="Y1560" s="7"/>
      <c r="Z1560" s="7"/>
      <c r="AA1560" s="7"/>
      <c r="AB1560" s="4"/>
      <c r="AC1560" s="7"/>
      <c r="AD1560" s="7"/>
      <c r="AE1560" s="7"/>
      <c r="AF1560" s="7"/>
      <c r="AG1560" s="7"/>
      <c r="AH1560" s="7"/>
      <c r="AI1560" s="8"/>
      <c r="AJ1560" s="7"/>
      <c r="AK1560" s="7"/>
      <c r="AL1560" s="7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7"/>
      <c r="BB1560" s="4"/>
      <c r="BC1560" s="4"/>
      <c r="BD1560" s="4"/>
      <c r="BE1560" s="7"/>
      <c r="BF1560" s="7"/>
      <c r="BG1560" s="6"/>
      <c r="BH1560" s="4"/>
      <c r="BI1560" s="4"/>
      <c r="BJ1560" s="4"/>
      <c r="BK1560" s="4"/>
      <c r="BL1560" s="6"/>
      <c r="BM1560" s="6"/>
      <c r="BN1560" s="6"/>
      <c r="BO1560" s="6"/>
      <c r="BP1560" s="6"/>
      <c r="BQ1560" s="6"/>
      <c r="BR1560" s="6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7"/>
      <c r="CD1560" s="4"/>
      <c r="CE1560" s="4"/>
      <c r="CF1560" s="7"/>
      <c r="CG1560" s="4"/>
      <c r="CH1560" s="4"/>
      <c r="CI1560" s="4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</row>
    <row r="1561" spans="1:158" x14ac:dyDescent="0.25">
      <c r="A1561" t="s">
        <v>146</v>
      </c>
      <c r="C1561" s="5">
        <v>43640</v>
      </c>
      <c r="D1561" s="4"/>
      <c r="E1561" s="5"/>
      <c r="F1561">
        <v>129</v>
      </c>
      <c r="G1561" t="s">
        <v>16</v>
      </c>
      <c r="H1561" s="6">
        <v>10.4</v>
      </c>
      <c r="I1561">
        <v>1000</v>
      </c>
      <c r="J1561" s="4">
        <f>1000000/H1561/I1561</f>
        <v>96.15384615384616</v>
      </c>
      <c r="K1561" s="4"/>
      <c r="L1561" s="7"/>
      <c r="M1561" s="7"/>
      <c r="N1561" s="7"/>
      <c r="O1561" s="7"/>
      <c r="P1561" s="7"/>
      <c r="Q1561" s="7"/>
      <c r="R1561" s="7"/>
      <c r="S1561" s="7"/>
      <c r="T1561" s="7"/>
      <c r="U1561" s="4">
        <v>655.0056315628816</v>
      </c>
      <c r="V1561" s="7"/>
      <c r="W1561" s="7"/>
      <c r="X1561" s="7"/>
      <c r="Y1561" s="7"/>
      <c r="Z1561" s="7"/>
      <c r="AA1561" s="7"/>
      <c r="AB1561" s="4">
        <v>294.57140018315022</v>
      </c>
      <c r="AC1561" s="7">
        <v>4.0222821435592193</v>
      </c>
      <c r="AD1561" s="7"/>
      <c r="AE1561" s="7"/>
      <c r="AF1561" s="7"/>
      <c r="AG1561" s="7"/>
      <c r="AH1561" s="7"/>
      <c r="AI1561" s="8">
        <f>AC1561/AB1561</f>
        <v>1.3654693364862846E-2</v>
      </c>
      <c r="AJ1561" s="7"/>
      <c r="AK1561" s="7"/>
      <c r="AL1561" s="7"/>
      <c r="AM1561" s="4"/>
      <c r="AN1561" s="4"/>
      <c r="AO1561" s="4"/>
      <c r="AP1561" s="4"/>
      <c r="AQ1561" s="4">
        <v>522.55417673992679</v>
      </c>
      <c r="AR1561" s="4"/>
      <c r="AS1561" s="4"/>
      <c r="AT1561" s="4"/>
      <c r="AU1561" s="4"/>
      <c r="AV1561" s="4"/>
      <c r="AW1561" s="4"/>
      <c r="AX1561" s="4"/>
      <c r="AY1561" s="4">
        <v>285.32984340659345</v>
      </c>
      <c r="AZ1561" s="4">
        <f>AM1561+AP1561+AQ1561+AY1561</f>
        <v>807.88402014652024</v>
      </c>
      <c r="BA1561" s="7"/>
      <c r="BB1561" s="4"/>
      <c r="BC1561" s="4">
        <f>U1561+AB1561+AZ1561</f>
        <v>1757.461051892552</v>
      </c>
      <c r="BD1561" s="4"/>
      <c r="BE1561" s="7">
        <f>AZ1561/BC1561</f>
        <v>0.4596881502873344</v>
      </c>
      <c r="BF1561" s="7"/>
      <c r="BG1561" s="6"/>
      <c r="BH1561" s="4"/>
      <c r="BI1561" s="4"/>
      <c r="BJ1561" s="4"/>
      <c r="BK1561" s="4"/>
      <c r="BL1561" s="6"/>
      <c r="BM1561" s="6"/>
      <c r="BN1561" s="6"/>
      <c r="BO1561" s="6"/>
      <c r="BP1561" s="7">
        <f>U1561/BC1561</f>
        <v>0.37269994169004633</v>
      </c>
      <c r="BQ1561" s="7">
        <f>AB1561/BC1561</f>
        <v>0.16761190802261933</v>
      </c>
      <c r="BR1561" s="7">
        <f>AZ1561/BC1561</f>
        <v>0.4596881502873344</v>
      </c>
      <c r="BS1561" s="4">
        <f>BT1561+BU1561+BV1561+BW1561+BX1561+BY1561</f>
        <v>161.13366910866912</v>
      </c>
      <c r="BT1561" s="4"/>
      <c r="BU1561" s="4">
        <v>118.35402930402932</v>
      </c>
      <c r="BV1561" s="4">
        <v>42.779639804639807</v>
      </c>
      <c r="BW1561" s="4"/>
      <c r="BX1561" s="4"/>
      <c r="BY1561" s="4"/>
      <c r="BZ1561" s="4"/>
      <c r="CA1561" s="4"/>
      <c r="CB1561" s="4"/>
      <c r="CC1561" s="7"/>
      <c r="CD1561" s="4"/>
      <c r="CE1561" s="4"/>
      <c r="CF1561" s="7"/>
      <c r="CG1561" s="4"/>
      <c r="CH1561" s="4"/>
      <c r="CI1561" s="4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</row>
    <row r="1562" spans="1:158" x14ac:dyDescent="0.25">
      <c r="A1562" t="s">
        <v>146</v>
      </c>
      <c r="C1562" s="5">
        <v>43641</v>
      </c>
      <c r="D1562" s="4">
        <v>8</v>
      </c>
      <c r="E1562" s="5" t="s">
        <v>165</v>
      </c>
      <c r="F1562">
        <v>130</v>
      </c>
      <c r="G1562" t="s">
        <v>16</v>
      </c>
      <c r="H1562" s="6">
        <v>10.4</v>
      </c>
      <c r="I1562">
        <v>1000</v>
      </c>
      <c r="J1562" s="4">
        <f>1000000/H1562/I1562</f>
        <v>96.15384615384616</v>
      </c>
      <c r="K1562" s="4"/>
      <c r="L1562" s="7"/>
      <c r="M1562" s="7"/>
      <c r="N1562" s="7"/>
      <c r="O1562" s="7"/>
      <c r="P1562" s="7"/>
      <c r="Q1562" s="7"/>
      <c r="R1562" s="7"/>
      <c r="S1562" s="7"/>
      <c r="T1562" s="7"/>
      <c r="U1562" s="4"/>
      <c r="V1562" s="7"/>
      <c r="W1562" s="7"/>
      <c r="X1562" s="7"/>
      <c r="Y1562" s="7"/>
      <c r="Z1562" s="7"/>
      <c r="AA1562" s="7"/>
      <c r="AB1562" s="4"/>
      <c r="AC1562" s="7"/>
      <c r="AD1562" s="7"/>
      <c r="AE1562" s="7"/>
      <c r="AF1562" s="7"/>
      <c r="AG1562" s="7"/>
      <c r="AH1562" s="7"/>
      <c r="AI1562" s="8"/>
      <c r="AJ1562" s="7"/>
      <c r="AK1562" s="7"/>
      <c r="AL1562" s="7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7"/>
      <c r="BB1562" s="4"/>
      <c r="BC1562" s="4"/>
      <c r="BD1562" s="4"/>
      <c r="BE1562" s="7"/>
      <c r="BF1562" s="7"/>
      <c r="BG1562" s="6"/>
      <c r="BH1562" s="4"/>
      <c r="BI1562" s="4"/>
      <c r="BJ1562" s="4"/>
      <c r="BK1562" s="4"/>
      <c r="BL1562" s="6"/>
      <c r="BM1562" s="6"/>
      <c r="BN1562" s="6"/>
      <c r="BO1562" s="6"/>
      <c r="BP1562" s="6"/>
      <c r="BQ1562" s="6"/>
      <c r="BR1562" s="6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7"/>
      <c r="CD1562" s="4"/>
      <c r="CE1562" s="4"/>
      <c r="CF1562" s="7"/>
      <c r="CG1562" s="4"/>
      <c r="CH1562" s="4"/>
      <c r="CI1562" s="4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</row>
    <row r="1563" spans="1:158" x14ac:dyDescent="0.25">
      <c r="A1563" t="s">
        <v>146</v>
      </c>
      <c r="C1563" s="5">
        <v>43691</v>
      </c>
      <c r="D1563" s="4">
        <v>9</v>
      </c>
      <c r="E1563" s="5" t="s">
        <v>70</v>
      </c>
      <c r="F1563">
        <v>180</v>
      </c>
      <c r="G1563" t="s">
        <v>16</v>
      </c>
      <c r="H1563" s="6">
        <v>10.4</v>
      </c>
      <c r="I1563">
        <v>1000</v>
      </c>
      <c r="J1563" s="4">
        <f>1000000/H1563/I1563</f>
        <v>96.15384615384616</v>
      </c>
      <c r="K1563" s="4"/>
      <c r="L1563" s="7"/>
      <c r="M1563" s="7"/>
      <c r="N1563" s="7"/>
      <c r="O1563" s="7"/>
      <c r="P1563" s="7"/>
      <c r="Q1563" s="7"/>
      <c r="R1563" s="7"/>
      <c r="S1563" s="7"/>
      <c r="T1563" s="7"/>
      <c r="U1563" s="4"/>
      <c r="V1563" s="7"/>
      <c r="W1563" s="7"/>
      <c r="X1563" s="7"/>
      <c r="Y1563" s="7"/>
      <c r="Z1563" s="7"/>
      <c r="AA1563" s="7"/>
      <c r="AB1563" s="4"/>
      <c r="AC1563" s="7"/>
      <c r="AD1563" s="7"/>
      <c r="AE1563" s="7"/>
      <c r="AF1563" s="7"/>
      <c r="AG1563" s="7"/>
      <c r="AH1563" s="7"/>
      <c r="AI1563" s="8"/>
      <c r="AJ1563" s="7"/>
      <c r="AK1563" s="7"/>
      <c r="AL1563" s="7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>
        <v>523.73737373737379</v>
      </c>
      <c r="AZ1563" s="4"/>
      <c r="BA1563" s="7"/>
      <c r="BB1563" s="4"/>
      <c r="BC1563" s="4"/>
      <c r="BD1563" s="4"/>
      <c r="BE1563" s="7"/>
      <c r="BF1563" s="4">
        <f>BH1563*(1/(BG1563/100))</f>
        <v>523.73737373737379</v>
      </c>
      <c r="BG1563" s="6">
        <v>37.96</v>
      </c>
      <c r="BH1563" s="4">
        <v>198.81070707070708</v>
      </c>
      <c r="BI1563" s="4">
        <f>BF1563-BH1563</f>
        <v>324.92666666666673</v>
      </c>
      <c r="BJ1563" s="4"/>
      <c r="BK1563" s="4"/>
      <c r="BL1563" s="6">
        <v>8.7581809282249825</v>
      </c>
      <c r="BM1563" s="6"/>
      <c r="BN1563" s="6"/>
      <c r="BO1563" s="6"/>
      <c r="BP1563" s="6"/>
      <c r="BQ1563" s="6"/>
      <c r="BR1563" s="6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7"/>
      <c r="CD1563" s="4"/>
      <c r="CE1563" s="4"/>
      <c r="CF1563" s="7"/>
      <c r="CG1563" s="4"/>
      <c r="CH1563" s="4"/>
      <c r="CI1563" s="4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</row>
    <row r="1564" spans="1:158" x14ac:dyDescent="0.25">
      <c r="A1564" t="s">
        <v>147</v>
      </c>
      <c r="C1564" s="5">
        <v>43511</v>
      </c>
      <c r="D1564" s="4">
        <v>1</v>
      </c>
      <c r="E1564" s="5" t="s">
        <v>167</v>
      </c>
      <c r="F1564">
        <v>0</v>
      </c>
      <c r="G1564" t="s">
        <v>17</v>
      </c>
      <c r="H1564" s="6">
        <v>10.4</v>
      </c>
      <c r="I1564">
        <v>1000</v>
      </c>
      <c r="J1564" s="4">
        <f>1000000/H1564/I1564</f>
        <v>96.15384615384616</v>
      </c>
      <c r="K1564" s="4"/>
      <c r="L1564" s="7"/>
      <c r="M1564" s="7"/>
      <c r="N1564" s="7"/>
      <c r="O1564" s="7"/>
      <c r="P1564" s="7"/>
      <c r="Q1564" s="7"/>
      <c r="R1564" s="7"/>
      <c r="S1564" s="7"/>
      <c r="T1564" s="7"/>
      <c r="U1564" s="4"/>
      <c r="V1564" s="7"/>
      <c r="W1564" s="7"/>
      <c r="X1564" s="7"/>
      <c r="Y1564" s="7"/>
      <c r="Z1564" s="7"/>
      <c r="AA1564" s="7"/>
      <c r="AB1564" s="4"/>
      <c r="AC1564" s="7"/>
      <c r="AD1564" s="7"/>
      <c r="AE1564" s="7"/>
      <c r="AF1564" s="7"/>
      <c r="AG1564" s="7"/>
      <c r="AH1564" s="7"/>
      <c r="AI1564" s="8"/>
      <c r="AJ1564" s="7"/>
      <c r="AK1564" s="7"/>
      <c r="AL1564" s="7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7"/>
      <c r="BB1564" s="4"/>
      <c r="BC1564" s="4"/>
      <c r="BD1564" s="4"/>
      <c r="BE1564" s="7"/>
      <c r="BF1564" s="7"/>
      <c r="BG1564" s="6"/>
      <c r="BH1564" s="4"/>
      <c r="BI1564" s="4"/>
      <c r="BJ1564" s="4"/>
      <c r="BK1564" s="4"/>
      <c r="BL1564" s="6"/>
      <c r="BM1564" s="6"/>
      <c r="BN1564" s="6"/>
      <c r="BO1564" s="6"/>
      <c r="BP1564" s="6"/>
      <c r="BQ1564" s="6"/>
      <c r="BR1564" s="6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7"/>
      <c r="CD1564" s="4"/>
      <c r="CE1564" s="4"/>
      <c r="CF1564" s="7"/>
      <c r="CG1564" s="4"/>
      <c r="CH1564" s="4"/>
      <c r="CI1564" s="4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  <c r="DH1564" s="7"/>
      <c r="DI1564" s="7"/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</row>
    <row r="1565" spans="1:158" x14ac:dyDescent="0.25">
      <c r="A1565" t="s">
        <v>147</v>
      </c>
      <c r="C1565" s="5">
        <v>43538</v>
      </c>
      <c r="D1565" s="4">
        <v>4</v>
      </c>
      <c r="E1565" t="s">
        <v>168</v>
      </c>
      <c r="F1565">
        <v>27</v>
      </c>
      <c r="G1565" t="s">
        <v>17</v>
      </c>
      <c r="H1565" s="6">
        <v>10.4</v>
      </c>
      <c r="I1565">
        <v>1000</v>
      </c>
      <c r="J1565" s="4">
        <f>1000000/H1565/I1565</f>
        <v>96.15384615384616</v>
      </c>
      <c r="K1565" s="4"/>
      <c r="L1565" s="4">
        <v>357.14285714285717</v>
      </c>
      <c r="M1565" s="6">
        <v>8.6428571428571423</v>
      </c>
      <c r="N1565" s="6"/>
      <c r="O1565" s="6"/>
      <c r="P1565" s="6">
        <v>6.2142857142857144</v>
      </c>
      <c r="Q1565" s="6">
        <v>2</v>
      </c>
      <c r="R1565" s="7"/>
      <c r="S1565" s="7"/>
      <c r="T1565" s="7"/>
      <c r="U1565" s="4"/>
      <c r="V1565" s="7"/>
      <c r="W1565" s="7"/>
      <c r="X1565" s="7"/>
      <c r="Y1565" s="7"/>
      <c r="Z1565" s="7"/>
      <c r="AA1565" s="7"/>
      <c r="AB1565" s="4"/>
      <c r="AC1565" s="7"/>
      <c r="AD1565" s="7"/>
      <c r="AE1565" s="7"/>
      <c r="AF1565" s="7"/>
      <c r="AG1565" s="7"/>
      <c r="AH1565" s="7"/>
      <c r="AI1565" s="8"/>
      <c r="AJ1565" s="7"/>
      <c r="AK1565" s="7"/>
      <c r="AL1565" s="7"/>
      <c r="AM1565"/>
      <c r="AN1565"/>
      <c r="AO1565"/>
      <c r="AQ1565"/>
      <c r="AR1565"/>
      <c r="AS1565"/>
      <c r="AT1565"/>
      <c r="AU1565"/>
      <c r="AV1565"/>
      <c r="AW1565" s="4"/>
      <c r="AX1565" s="4"/>
      <c r="AY1565" s="4"/>
      <c r="AZ1565" s="4"/>
      <c r="BA1565" s="7"/>
      <c r="BB1565" s="4"/>
      <c r="BC1565" s="4"/>
      <c r="BD1565" s="4"/>
      <c r="BE1565" s="7"/>
      <c r="BF1565" s="7"/>
      <c r="BG1565" s="6"/>
      <c r="BH1565" s="4"/>
      <c r="BI1565" s="4"/>
      <c r="BJ1565" s="4"/>
      <c r="BK1565" s="4"/>
      <c r="BL1565" s="6"/>
      <c r="BM1565" s="6"/>
      <c r="BN1565" s="6"/>
      <c r="BO1565" s="6"/>
      <c r="BP1565" s="6"/>
      <c r="BQ1565" s="6"/>
      <c r="BR1565" s="6"/>
      <c r="CA1565" s="4"/>
      <c r="CB1565" s="4"/>
      <c r="CC1565" s="7"/>
      <c r="CD1565" s="4"/>
      <c r="CE1565" s="4"/>
      <c r="CF1565" s="7"/>
      <c r="CG1565" s="4"/>
      <c r="CH1565" s="4"/>
      <c r="CI1565" s="4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</row>
    <row r="1566" spans="1:158" x14ac:dyDescent="0.25">
      <c r="A1566" t="s">
        <v>147</v>
      </c>
      <c r="C1566" s="5">
        <v>43545</v>
      </c>
      <c r="D1566" s="4"/>
      <c r="E1566" s="5"/>
      <c r="F1566">
        <v>34</v>
      </c>
      <c r="G1566" t="s">
        <v>17</v>
      </c>
      <c r="H1566" s="6">
        <v>10.4</v>
      </c>
      <c r="I1566">
        <v>1000</v>
      </c>
      <c r="J1566" s="4">
        <f>1000000/H1566/I1566</f>
        <v>96.15384615384616</v>
      </c>
      <c r="K1566" s="4"/>
      <c r="L1566" s="4">
        <v>508.57142857142856</v>
      </c>
      <c r="M1566" s="6">
        <v>10.714285714285714</v>
      </c>
      <c r="N1566" s="6"/>
      <c r="O1566" s="6"/>
      <c r="P1566" s="6">
        <v>7.2142857142857144</v>
      </c>
      <c r="Q1566" s="6">
        <v>4.4285714285714288</v>
      </c>
      <c r="R1566" s="7"/>
      <c r="S1566" s="7"/>
      <c r="T1566" s="7"/>
      <c r="U1566" s="4"/>
      <c r="V1566" s="7"/>
      <c r="W1566" s="7"/>
      <c r="X1566" s="7"/>
      <c r="Y1566" s="7"/>
      <c r="Z1566" s="7"/>
      <c r="AA1566" s="7"/>
      <c r="AB1566" s="4"/>
      <c r="AC1566" s="7"/>
      <c r="AD1566" s="7"/>
      <c r="AE1566" s="7"/>
      <c r="AF1566" s="7"/>
      <c r="AG1566" s="7"/>
      <c r="AH1566" s="7"/>
      <c r="AI1566" s="8"/>
      <c r="AJ1566" s="7"/>
      <c r="AK1566" s="7"/>
      <c r="AL1566" s="7"/>
      <c r="AM1566"/>
      <c r="AN1566"/>
      <c r="AO1566"/>
      <c r="AQ1566"/>
      <c r="AR1566"/>
      <c r="AS1566"/>
      <c r="AT1566"/>
      <c r="AU1566"/>
      <c r="AV1566"/>
      <c r="AW1566" s="4"/>
      <c r="AX1566" s="4"/>
      <c r="AY1566" s="4"/>
      <c r="AZ1566" s="4"/>
      <c r="BA1566" s="7"/>
      <c r="BB1566" s="4"/>
      <c r="BC1566" s="4"/>
      <c r="BD1566" s="4"/>
      <c r="BE1566" s="7"/>
      <c r="BF1566" s="7"/>
      <c r="BG1566" s="6"/>
      <c r="BH1566" s="4"/>
      <c r="BI1566" s="4"/>
      <c r="BJ1566" s="4"/>
      <c r="BK1566" s="4"/>
      <c r="BL1566" s="6"/>
      <c r="BM1566" s="6"/>
      <c r="BN1566" s="6"/>
      <c r="BO1566" s="6"/>
      <c r="BP1566" s="6"/>
      <c r="BQ1566" s="6"/>
      <c r="BR1566" s="6"/>
      <c r="CA1566" s="4"/>
      <c r="CB1566" s="4"/>
      <c r="CC1566" s="7"/>
      <c r="CD1566" s="4"/>
      <c r="CE1566" s="4"/>
      <c r="CF1566" s="7"/>
      <c r="CG1566" s="4"/>
      <c r="CH1566" s="4"/>
      <c r="CI1566" s="4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</row>
    <row r="1567" spans="1:158" x14ac:dyDescent="0.25">
      <c r="A1567" t="s">
        <v>147</v>
      </c>
      <c r="C1567" s="5">
        <v>43551</v>
      </c>
      <c r="D1567" s="4"/>
      <c r="E1567" s="5"/>
      <c r="F1567">
        <v>40</v>
      </c>
      <c r="G1567" t="s">
        <v>17</v>
      </c>
      <c r="H1567" s="6">
        <v>10.4</v>
      </c>
      <c r="I1567">
        <v>1000</v>
      </c>
      <c r="J1567" s="4">
        <f>1000000/H1567/I1567</f>
        <v>96.15384615384616</v>
      </c>
      <c r="K1567" s="4"/>
      <c r="L1567" s="4">
        <v>660.71428571428567</v>
      </c>
      <c r="M1567" s="6">
        <v>12.5</v>
      </c>
      <c r="N1567" s="6"/>
      <c r="O1567" s="6"/>
      <c r="P1567" s="6">
        <v>7.4285714285714288</v>
      </c>
      <c r="Q1567" s="6">
        <v>6.0714285714285712</v>
      </c>
      <c r="R1567" s="7"/>
      <c r="S1567" s="7"/>
      <c r="T1567" s="7"/>
      <c r="U1567" s="4"/>
      <c r="V1567" s="7"/>
      <c r="W1567" s="7"/>
      <c r="X1567" s="7"/>
      <c r="Y1567" s="7"/>
      <c r="Z1567" s="7"/>
      <c r="AA1567" s="7"/>
      <c r="AB1567" s="4"/>
      <c r="AC1567" s="7"/>
      <c r="AD1567" s="7"/>
      <c r="AE1567" s="7"/>
      <c r="AF1567" s="7"/>
      <c r="AG1567" s="7"/>
      <c r="AH1567" s="7"/>
      <c r="AI1567" s="8"/>
      <c r="AJ1567" s="7"/>
      <c r="AK1567" s="7"/>
      <c r="AL1567" s="7"/>
      <c r="AM1567"/>
      <c r="AN1567"/>
      <c r="AO1567"/>
      <c r="AQ1567"/>
      <c r="AR1567"/>
      <c r="AS1567"/>
      <c r="AT1567"/>
      <c r="AU1567"/>
      <c r="AV1567"/>
      <c r="AW1567" s="4"/>
      <c r="AX1567" s="4"/>
      <c r="AY1567" s="4"/>
      <c r="AZ1567" s="4"/>
      <c r="BA1567" s="7"/>
      <c r="BB1567" s="4"/>
      <c r="BC1567" s="4"/>
      <c r="BD1567" s="4"/>
      <c r="BE1567" s="7"/>
      <c r="BF1567" s="7"/>
      <c r="BG1567" s="6"/>
      <c r="BH1567" s="4"/>
      <c r="BI1567" s="4"/>
      <c r="BJ1567" s="4"/>
      <c r="BK1567" s="4"/>
      <c r="BL1567" s="6"/>
      <c r="BM1567" s="6"/>
      <c r="BN1567" s="6"/>
      <c r="BO1567" s="6"/>
      <c r="BP1567" s="6"/>
      <c r="BQ1567" s="6"/>
      <c r="BR1567" s="6"/>
      <c r="CA1567" s="4"/>
      <c r="CB1567" s="4"/>
      <c r="CC1567" s="7"/>
      <c r="CD1567" s="4"/>
      <c r="CE1567" s="4"/>
      <c r="CF1567" s="7"/>
      <c r="CG1567" s="4"/>
      <c r="CH1567" s="4"/>
      <c r="CI1567" s="4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  <c r="DH1567" s="7"/>
      <c r="DI1567" s="7"/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</row>
    <row r="1568" spans="1:158" x14ac:dyDescent="0.25">
      <c r="A1568" t="s">
        <v>147</v>
      </c>
      <c r="C1568" s="5">
        <v>43553</v>
      </c>
      <c r="D1568" s="4"/>
      <c r="E1568" s="5"/>
      <c r="F1568">
        <v>42</v>
      </c>
      <c r="G1568" t="s">
        <v>17</v>
      </c>
      <c r="H1568" s="6">
        <v>10.4</v>
      </c>
      <c r="I1568">
        <v>1000</v>
      </c>
      <c r="J1568" s="4">
        <f>1000000/H1568/I1568</f>
        <v>96.15384615384616</v>
      </c>
      <c r="K1568" s="4"/>
      <c r="L1568" s="7"/>
      <c r="M1568" s="7"/>
      <c r="N1568" s="7"/>
      <c r="O1568" s="7"/>
      <c r="P1568" s="7"/>
      <c r="Q1568" s="7"/>
      <c r="R1568" s="7"/>
      <c r="S1568" s="7"/>
      <c r="T1568" s="7"/>
      <c r="U1568" s="4">
        <v>118.20333333333332</v>
      </c>
      <c r="V1568" s="7"/>
      <c r="W1568" s="7"/>
      <c r="X1568" s="7"/>
      <c r="Y1568" s="7"/>
      <c r="Z1568" s="7"/>
      <c r="AA1568" s="7"/>
      <c r="AB1568" s="4">
        <v>97.463333333333324</v>
      </c>
      <c r="AC1568" s="7">
        <v>1.7682276666666665</v>
      </c>
      <c r="AD1568" s="7"/>
      <c r="AE1568" s="7"/>
      <c r="AF1568" s="7"/>
      <c r="AG1568" s="7"/>
      <c r="AH1568" s="7"/>
      <c r="AI1568" s="8">
        <f>AC1568/AB1568</f>
        <v>1.8142491193269265E-2</v>
      </c>
      <c r="AJ1568" s="7"/>
      <c r="AK1568" s="7"/>
      <c r="AL1568" s="7"/>
      <c r="AM1568" s="4">
        <v>3.1566666666666667</v>
      </c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>
        <f>AM1568+AP1568+AQ1568+AY1568</f>
        <v>3.1566666666666667</v>
      </c>
      <c r="BA1568" s="7"/>
      <c r="BB1568" s="4"/>
      <c r="BC1568" s="4">
        <f>U1568+AB1568+AZ1568</f>
        <v>218.8233333333333</v>
      </c>
      <c r="BD1568" s="4"/>
      <c r="BE1568" s="7">
        <f>AZ1568/BC1568</f>
        <v>1.4425640166344239E-2</v>
      </c>
      <c r="BF1568" s="7"/>
      <c r="BG1568" s="6"/>
      <c r="BH1568" s="4"/>
      <c r="BI1568" s="4"/>
      <c r="BJ1568" s="4"/>
      <c r="BK1568" s="4"/>
      <c r="BL1568" s="6"/>
      <c r="BM1568" s="6"/>
      <c r="BN1568" s="6"/>
      <c r="BO1568" s="6"/>
      <c r="BP1568" s="7">
        <f>U1568/BC1568</f>
        <v>0.54017700732706753</v>
      </c>
      <c r="BQ1568" s="7">
        <f>AB1568/BC1568</f>
        <v>0.4453973525065883</v>
      </c>
      <c r="BR1568" s="7">
        <f>AZ1568/BC1568</f>
        <v>1.4425640166344239E-2</v>
      </c>
      <c r="BS1568" s="4">
        <f>BT1568+BU1568+BV1568+BW1568+BX1568+BY1568</f>
        <v>60.333333333333336</v>
      </c>
      <c r="BT1568" s="4">
        <v>53.333333333333336</v>
      </c>
      <c r="BU1568" s="4"/>
      <c r="BV1568" s="4"/>
      <c r="BW1568" s="4"/>
      <c r="BX1568" s="4"/>
      <c r="BY1568" s="4">
        <v>7</v>
      </c>
      <c r="BZ1568" s="8">
        <f>AC1568/BS1568</f>
        <v>2.9307640883977897E-2</v>
      </c>
      <c r="CA1568" s="4"/>
      <c r="CB1568" s="4"/>
      <c r="CC1568" s="7"/>
      <c r="CD1568" s="4"/>
      <c r="CE1568" s="4"/>
      <c r="CF1568" s="7"/>
      <c r="CG1568" s="4"/>
      <c r="CH1568" s="4"/>
      <c r="CI1568" s="4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</row>
    <row r="1569" spans="1:158" x14ac:dyDescent="0.25">
      <c r="A1569" t="s">
        <v>147</v>
      </c>
      <c r="C1569" s="5">
        <v>43555</v>
      </c>
      <c r="D1569" s="4">
        <v>5</v>
      </c>
      <c r="E1569" t="s">
        <v>164</v>
      </c>
      <c r="F1569">
        <v>44</v>
      </c>
      <c r="G1569" t="s">
        <v>17</v>
      </c>
      <c r="H1569" s="6">
        <v>10.4</v>
      </c>
      <c r="I1569">
        <v>1000</v>
      </c>
      <c r="J1569" s="4">
        <f>1000000/H1569/I1569</f>
        <v>96.15384615384616</v>
      </c>
      <c r="K1569" s="4"/>
      <c r="L1569" s="7"/>
      <c r="M1569" s="7"/>
      <c r="N1569" s="7"/>
      <c r="O1569" s="7"/>
      <c r="P1569" s="7"/>
      <c r="Q1569" s="7"/>
      <c r="R1569" s="7"/>
      <c r="S1569" s="7"/>
      <c r="T1569" s="7"/>
      <c r="V1569" s="7"/>
      <c r="W1569" s="7"/>
      <c r="X1569" s="7"/>
      <c r="Y1569" s="7"/>
      <c r="Z1569" s="7"/>
      <c r="AA1569" s="7"/>
      <c r="AI1569" s="8"/>
      <c r="AJ1569" s="7"/>
      <c r="AK1569" s="7"/>
      <c r="AL1569" s="7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Z1569" s="4"/>
      <c r="BA1569" s="7"/>
      <c r="BB1569" s="4"/>
      <c r="BC1569" s="4"/>
      <c r="BD1569" s="4"/>
      <c r="BE1569" s="7"/>
      <c r="BF1569" s="7"/>
      <c r="BG1569" s="6"/>
      <c r="BH1569" s="4"/>
      <c r="BI1569" s="4"/>
      <c r="BJ1569" s="4"/>
      <c r="BK1569" s="4"/>
      <c r="BL1569" s="6"/>
      <c r="BM1569" s="6"/>
      <c r="BN1569" s="6"/>
      <c r="BO1569" s="6"/>
      <c r="BP1569" s="6"/>
      <c r="BQ1569" s="6"/>
      <c r="BR1569" s="6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7"/>
      <c r="CD1569" s="4"/>
      <c r="CE1569" s="4"/>
      <c r="CF1569" s="7"/>
      <c r="CG1569" s="4"/>
      <c r="CH1569" s="4"/>
      <c r="CI1569" s="4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</row>
    <row r="1570" spans="1:158" x14ac:dyDescent="0.25">
      <c r="A1570" t="s">
        <v>147</v>
      </c>
      <c r="C1570" s="5">
        <v>43558</v>
      </c>
      <c r="D1570" s="4"/>
      <c r="E1570" s="5"/>
      <c r="F1570">
        <v>47</v>
      </c>
      <c r="G1570" t="s">
        <v>17</v>
      </c>
      <c r="H1570" s="6">
        <v>10.4</v>
      </c>
      <c r="I1570">
        <v>1000</v>
      </c>
      <c r="J1570" s="4">
        <f>1000000/H1570/I1570</f>
        <v>96.15384615384616</v>
      </c>
      <c r="K1570" s="4"/>
      <c r="L1570" s="4">
        <v>845</v>
      </c>
      <c r="M1570" s="6">
        <v>14.5</v>
      </c>
      <c r="N1570" s="6"/>
      <c r="O1570" s="6"/>
      <c r="P1570" s="7"/>
      <c r="Q1570" s="7"/>
      <c r="R1570" s="6">
        <v>7.416666666666667</v>
      </c>
      <c r="S1570" s="7"/>
      <c r="T1570" s="6">
        <v>7</v>
      </c>
      <c r="V1570" s="7"/>
      <c r="W1570" s="7"/>
      <c r="X1570" s="7"/>
      <c r="Y1570" s="7"/>
      <c r="Z1570" s="7"/>
      <c r="AA1570" s="7"/>
      <c r="AI1570" s="8"/>
      <c r="AJ1570" s="7"/>
      <c r="AK1570" s="7"/>
      <c r="AL1570" s="7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Z1570" s="4"/>
      <c r="BA1570" s="7"/>
      <c r="BB1570" s="4"/>
      <c r="BC1570" s="4"/>
      <c r="BD1570" s="4"/>
      <c r="BE1570" s="7"/>
      <c r="BF1570" s="7"/>
      <c r="BG1570" s="6"/>
      <c r="BH1570" s="4"/>
      <c r="BI1570" s="4"/>
      <c r="BJ1570" s="4"/>
      <c r="BK1570" s="4"/>
      <c r="BL1570" s="6"/>
      <c r="BM1570" s="6"/>
      <c r="BN1570" s="6"/>
      <c r="BO1570" s="6"/>
      <c r="BP1570" s="6"/>
      <c r="BQ1570" s="6"/>
      <c r="BR1570" s="6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7"/>
      <c r="CD1570" s="4"/>
      <c r="CE1570" s="4"/>
      <c r="CF1570" s="7"/>
      <c r="CG1570" s="4"/>
      <c r="CH1570" s="4"/>
      <c r="CI1570" s="4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</row>
    <row r="1571" spans="1:158" x14ac:dyDescent="0.25">
      <c r="A1571" t="s">
        <v>147</v>
      </c>
      <c r="C1571" s="5">
        <v>43567</v>
      </c>
      <c r="D1571" s="4"/>
      <c r="E1571" s="5"/>
      <c r="F1571">
        <v>56</v>
      </c>
      <c r="G1571" t="s">
        <v>17</v>
      </c>
      <c r="H1571" s="6">
        <v>10.4</v>
      </c>
      <c r="I1571">
        <v>1000</v>
      </c>
      <c r="J1571" s="4">
        <f>1000000/H1571/I1571</f>
        <v>96.15384615384616</v>
      </c>
      <c r="K1571" s="4"/>
      <c r="L1571" s="4">
        <v>1022.1428571428571</v>
      </c>
      <c r="M1571" s="6">
        <v>16.642857142857142</v>
      </c>
      <c r="N1571" s="6"/>
      <c r="O1571" s="6"/>
      <c r="P1571" s="7"/>
      <c r="Q1571" s="7"/>
      <c r="R1571" s="7"/>
      <c r="S1571" s="6">
        <v>9</v>
      </c>
      <c r="T1571" s="6">
        <v>9.7142857142857135</v>
      </c>
      <c r="U1571" s="4"/>
      <c r="V1571" s="7"/>
      <c r="W1571" s="7"/>
      <c r="X1571" s="7"/>
      <c r="Y1571" s="7"/>
      <c r="Z1571" s="7"/>
      <c r="AA1571" s="7"/>
      <c r="AB1571" s="4"/>
      <c r="AC1571" s="7"/>
      <c r="AD1571" s="7"/>
      <c r="AE1571" s="7"/>
      <c r="AF1571" s="7"/>
      <c r="AG1571" s="7"/>
      <c r="AH1571" s="7"/>
      <c r="AI1571" s="8"/>
      <c r="AJ1571" s="7"/>
      <c r="AK1571" s="7"/>
      <c r="AL1571" s="7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7"/>
      <c r="BB1571" s="4"/>
      <c r="BC1571" s="4"/>
      <c r="BD1571" s="4"/>
      <c r="BE1571" s="7"/>
      <c r="BF1571" s="7"/>
      <c r="BG1571" s="6"/>
      <c r="BH1571" s="4"/>
      <c r="BI1571" s="4"/>
      <c r="BJ1571" s="4"/>
      <c r="BK1571" s="4"/>
      <c r="BL1571" s="6"/>
      <c r="BM1571" s="6"/>
      <c r="BN1571" s="6"/>
      <c r="BO1571" s="6"/>
      <c r="BP1571" s="6"/>
      <c r="BQ1571" s="6"/>
      <c r="BR1571" s="6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7"/>
      <c r="CD1571" s="4"/>
      <c r="CE1571" s="4"/>
      <c r="CF1571" s="7"/>
      <c r="CG1571" s="4"/>
      <c r="CH1571" s="4"/>
      <c r="CI1571" s="4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</row>
    <row r="1572" spans="1:158" x14ac:dyDescent="0.25">
      <c r="A1572" t="s">
        <v>147</v>
      </c>
      <c r="C1572" s="5">
        <v>43570</v>
      </c>
      <c r="D1572" s="4"/>
      <c r="E1572" s="5"/>
      <c r="F1572">
        <v>59</v>
      </c>
      <c r="G1572" t="s">
        <v>17</v>
      </c>
      <c r="H1572" s="6">
        <v>10.4</v>
      </c>
      <c r="I1572">
        <v>1000</v>
      </c>
      <c r="J1572" s="4">
        <f>1000000/H1572/I1572</f>
        <v>96.15384615384616</v>
      </c>
      <c r="K1572" s="4"/>
      <c r="L1572" s="7"/>
      <c r="M1572" s="7"/>
      <c r="N1572" s="7"/>
      <c r="O1572" s="7"/>
      <c r="P1572" s="7"/>
      <c r="Q1572" s="7"/>
      <c r="R1572" s="7"/>
      <c r="S1572" s="7"/>
      <c r="T1572" s="7"/>
      <c r="U1572" s="4">
        <v>246.65650401069516</v>
      </c>
      <c r="V1572" s="7"/>
      <c r="W1572" s="7"/>
      <c r="X1572" s="7"/>
      <c r="Y1572" s="7"/>
      <c r="Z1572" s="7"/>
      <c r="AA1572" s="7"/>
      <c r="AB1572" s="4">
        <v>178.86477606951871</v>
      </c>
      <c r="AC1572" s="7">
        <v>3.3222244018493758</v>
      </c>
      <c r="AD1572" s="7"/>
      <c r="AE1572" s="7"/>
      <c r="AF1572" s="7"/>
      <c r="AG1572" s="7"/>
      <c r="AH1572" s="7"/>
      <c r="AI1572" s="8">
        <f>AC1572/AB1572</f>
        <v>1.8573944377724427E-2</v>
      </c>
      <c r="AJ1572" s="7"/>
      <c r="AK1572" s="7"/>
      <c r="AL1572" s="7"/>
      <c r="AM1572" s="4">
        <v>15.682516711229946</v>
      </c>
      <c r="AN1572" s="4"/>
      <c r="AO1572" s="4"/>
      <c r="AP1572" s="4">
        <v>1.4965909090909086</v>
      </c>
      <c r="AQ1572" s="4"/>
      <c r="AR1572" s="4"/>
      <c r="AS1572" s="4"/>
      <c r="AT1572" s="4"/>
      <c r="AU1572" s="4"/>
      <c r="AV1572" s="4"/>
      <c r="AW1572" s="4"/>
      <c r="AX1572" s="4"/>
      <c r="AY1572" s="4">
        <v>5.6138859180035645</v>
      </c>
      <c r="AZ1572" s="4">
        <f>AM1572+AP1572+AQ1572+AY1572</f>
        <v>22.792993538324421</v>
      </c>
      <c r="BA1572" s="7"/>
      <c r="BB1572" s="4"/>
      <c r="BC1572" s="4">
        <f>U1572+AB1572+AZ1572</f>
        <v>448.31427361853827</v>
      </c>
      <c r="BD1572" s="4"/>
      <c r="BE1572" s="7">
        <f>AZ1572/BC1572</f>
        <v>5.0841552186934223E-2</v>
      </c>
      <c r="BF1572" s="7"/>
      <c r="BG1572" s="6"/>
      <c r="BH1572" s="4"/>
      <c r="BI1572" s="4"/>
      <c r="BJ1572" s="4"/>
      <c r="BK1572" s="4"/>
      <c r="BL1572" s="6"/>
      <c r="BM1572" s="6"/>
      <c r="BN1572" s="6"/>
      <c r="BO1572" s="6"/>
      <c r="BP1572" s="7">
        <f>U1572/BC1572</f>
        <v>0.55018659571069173</v>
      </c>
      <c r="BQ1572" s="7">
        <f>AB1572/BC1572</f>
        <v>0.39897185210237407</v>
      </c>
      <c r="BR1572" s="7">
        <f>AZ1572/BC1572</f>
        <v>5.0841552186934223E-2</v>
      </c>
      <c r="BS1572" s="4">
        <f>BT1572+BU1572+BV1572+BW1572+BX1572+BY1572</f>
        <v>198.79862967914437</v>
      </c>
      <c r="BT1572" s="4">
        <v>160.3534982174688</v>
      </c>
      <c r="BU1572" s="4">
        <v>10.493538324420676</v>
      </c>
      <c r="BV1572" s="4"/>
      <c r="BW1572" s="4">
        <v>3.7244318181818179</v>
      </c>
      <c r="BX1572" s="4"/>
      <c r="BY1572" s="4">
        <v>24.227161319073087</v>
      </c>
      <c r="BZ1572" s="8">
        <f>AC1572/BS1572</f>
        <v>1.6711505543128523E-2</v>
      </c>
      <c r="CA1572" s="4"/>
      <c r="CB1572" s="4"/>
      <c r="CC1572" s="7"/>
      <c r="CD1572" s="4"/>
      <c r="CE1572" s="4"/>
      <c r="CF1572" s="7"/>
      <c r="CG1572" s="4"/>
      <c r="CH1572" s="4"/>
      <c r="CI1572" s="4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</row>
    <row r="1573" spans="1:158" x14ac:dyDescent="0.25">
      <c r="A1573" t="s">
        <v>147</v>
      </c>
      <c r="C1573" s="5">
        <v>43571</v>
      </c>
      <c r="D1573" s="4"/>
      <c r="E1573" s="5"/>
      <c r="F1573">
        <v>60</v>
      </c>
      <c r="G1573" t="s">
        <v>17</v>
      </c>
      <c r="H1573" s="6">
        <v>10.4</v>
      </c>
      <c r="I1573">
        <v>1000</v>
      </c>
      <c r="J1573" s="4">
        <f>1000000/H1573/I1573</f>
        <v>96.15384615384616</v>
      </c>
      <c r="K1573" s="4"/>
      <c r="L1573" s="4">
        <v>1085</v>
      </c>
      <c r="M1573" s="6">
        <v>18.357142857142858</v>
      </c>
      <c r="N1573" s="6"/>
      <c r="O1573" s="6"/>
      <c r="P1573" s="7"/>
      <c r="Q1573" s="7"/>
      <c r="R1573" s="7"/>
      <c r="S1573" s="6">
        <v>9.9</v>
      </c>
      <c r="T1573" s="6">
        <v>11.2</v>
      </c>
      <c r="V1573" s="7"/>
      <c r="W1573" s="7"/>
      <c r="X1573" s="7"/>
      <c r="Y1573" s="7"/>
      <c r="Z1573" s="7"/>
      <c r="AA1573" s="7"/>
      <c r="AI1573" s="8"/>
      <c r="AJ1573" s="7"/>
      <c r="AK1573" s="7"/>
      <c r="AL1573" s="7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Z1573" s="4"/>
      <c r="BA1573" s="7"/>
      <c r="BB1573" s="4"/>
      <c r="BC1573" s="4"/>
      <c r="BD1573" s="4"/>
      <c r="BE1573" s="7"/>
      <c r="BF1573" s="7"/>
      <c r="BG1573" s="6"/>
      <c r="BH1573" s="4"/>
      <c r="BI1573" s="4"/>
      <c r="BJ1573" s="4"/>
      <c r="BK1573" s="4"/>
      <c r="BL1573" s="6"/>
      <c r="BM1573" s="6"/>
      <c r="BN1573" s="6"/>
      <c r="BO1573" s="6"/>
      <c r="BP1573" s="6"/>
      <c r="BQ1573" s="6"/>
      <c r="BR1573" s="6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7"/>
      <c r="CD1573" s="4"/>
      <c r="CE1573" s="4"/>
      <c r="CF1573" s="7"/>
      <c r="CG1573" s="4"/>
      <c r="CH1573" s="4"/>
      <c r="CI1573" s="4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</row>
    <row r="1574" spans="1:158" x14ac:dyDescent="0.25">
      <c r="A1574" t="s">
        <v>147</v>
      </c>
      <c r="C1574" s="5">
        <v>43585</v>
      </c>
      <c r="D1574" s="4"/>
      <c r="E1574" s="5"/>
      <c r="F1574">
        <v>74</v>
      </c>
      <c r="G1574" t="s">
        <v>17</v>
      </c>
      <c r="H1574" s="6">
        <v>10.4</v>
      </c>
      <c r="I1574">
        <v>1000</v>
      </c>
      <c r="J1574" s="4">
        <f>1000000/H1574/I1574</f>
        <v>96.15384615384616</v>
      </c>
      <c r="K1574" s="4"/>
      <c r="L1574" s="4">
        <v>1241.4285714285713</v>
      </c>
      <c r="M1574" s="6">
        <v>20.285714285714285</v>
      </c>
      <c r="N1574" s="6"/>
      <c r="O1574" s="6"/>
      <c r="P1574" s="7"/>
      <c r="Q1574" s="7"/>
      <c r="R1574" s="7"/>
      <c r="S1574" s="6">
        <v>11.357142857142858</v>
      </c>
      <c r="T1574" s="6">
        <v>16.428571428571427</v>
      </c>
      <c r="U1574" s="4"/>
      <c r="V1574" s="7"/>
      <c r="W1574" s="7"/>
      <c r="X1574" s="7"/>
      <c r="Y1574" s="7"/>
      <c r="Z1574" s="7"/>
      <c r="AA1574" s="7"/>
      <c r="AB1574" s="4"/>
      <c r="AC1574" s="7"/>
      <c r="AD1574" s="7"/>
      <c r="AE1574" s="7"/>
      <c r="AF1574" s="7"/>
      <c r="AG1574" s="7"/>
      <c r="AH1574" s="7"/>
      <c r="AI1574" s="8"/>
      <c r="AJ1574" s="7"/>
      <c r="AK1574" s="7"/>
      <c r="AL1574" s="7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7"/>
      <c r="BB1574" s="4"/>
      <c r="BC1574" s="4"/>
      <c r="BD1574" s="4"/>
      <c r="BE1574" s="7"/>
      <c r="BF1574" s="7"/>
      <c r="BG1574" s="6"/>
      <c r="BH1574" s="4"/>
      <c r="BI1574" s="4"/>
      <c r="BJ1574" s="4"/>
      <c r="BK1574" s="4"/>
      <c r="BL1574" s="6"/>
      <c r="BM1574" s="6"/>
      <c r="BN1574" s="6"/>
      <c r="BO1574" s="6"/>
      <c r="BP1574" s="6"/>
      <c r="BQ1574" s="6"/>
      <c r="BR1574" s="6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7"/>
      <c r="CD1574" s="4"/>
      <c r="CE1574" s="4"/>
      <c r="CF1574" s="7"/>
      <c r="CG1574" s="4"/>
      <c r="CH1574" s="4"/>
      <c r="CI1574" s="4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</row>
    <row r="1575" spans="1:158" x14ac:dyDescent="0.25">
      <c r="A1575" t="s">
        <v>147</v>
      </c>
      <c r="C1575" s="5">
        <v>43592</v>
      </c>
      <c r="D1575" s="4"/>
      <c r="E1575" s="5"/>
      <c r="F1575">
        <v>81</v>
      </c>
      <c r="G1575" t="s">
        <v>17</v>
      </c>
      <c r="H1575" s="6">
        <v>10.4</v>
      </c>
      <c r="I1575">
        <v>1000</v>
      </c>
      <c r="J1575" s="4">
        <f>1000000/H1575/I1575</f>
        <v>96.15384615384616</v>
      </c>
      <c r="K1575" s="4"/>
      <c r="L1575" s="4">
        <v>1320</v>
      </c>
      <c r="M1575" s="6">
        <v>21.928571428571427</v>
      </c>
      <c r="N1575" s="6"/>
      <c r="O1575" s="6"/>
      <c r="P1575" s="7"/>
      <c r="Q1575" s="7"/>
      <c r="R1575" s="7"/>
      <c r="S1575" s="6">
        <v>11.857142857142858</v>
      </c>
      <c r="T1575" s="6">
        <v>18</v>
      </c>
      <c r="U1575" s="4"/>
      <c r="V1575" s="7"/>
      <c r="W1575" s="7"/>
      <c r="X1575" s="7"/>
      <c r="Y1575" s="7"/>
      <c r="Z1575" s="7"/>
      <c r="AA1575" s="7"/>
      <c r="AB1575" s="4"/>
      <c r="AC1575" s="7"/>
      <c r="AD1575" s="7"/>
      <c r="AE1575" s="7"/>
      <c r="AF1575" s="7"/>
      <c r="AG1575" s="7"/>
      <c r="AH1575" s="7"/>
      <c r="AI1575" s="8"/>
      <c r="AJ1575" s="7"/>
      <c r="AK1575" s="7"/>
      <c r="AL1575" s="7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7"/>
      <c r="BB1575" s="4"/>
      <c r="BC1575" s="4"/>
      <c r="BD1575" s="4"/>
      <c r="BE1575" s="7"/>
      <c r="BF1575" s="7"/>
      <c r="BG1575" s="6"/>
      <c r="BH1575" s="4"/>
      <c r="BI1575" s="4"/>
      <c r="BJ1575" s="4"/>
      <c r="BK1575" s="4"/>
      <c r="BL1575" s="6"/>
      <c r="BM1575" s="6"/>
      <c r="BN1575" s="6"/>
      <c r="BO1575" s="6"/>
      <c r="BP1575" s="6"/>
      <c r="BQ1575" s="6"/>
      <c r="BR1575" s="6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7"/>
      <c r="CD1575" s="4"/>
      <c r="CE1575" s="4"/>
      <c r="CF1575" s="7"/>
      <c r="CG1575" s="4"/>
      <c r="CH1575" s="4"/>
      <c r="CI1575" s="4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</row>
    <row r="1576" spans="1:158" x14ac:dyDescent="0.25">
      <c r="A1576" t="s">
        <v>147</v>
      </c>
      <c r="C1576" s="5">
        <v>43640</v>
      </c>
      <c r="D1576" s="4"/>
      <c r="E1576" s="5"/>
      <c r="F1576">
        <v>129</v>
      </c>
      <c r="G1576" t="s">
        <v>17</v>
      </c>
      <c r="H1576" s="6">
        <v>10.4</v>
      </c>
      <c r="I1576">
        <v>1000</v>
      </c>
      <c r="J1576" s="4">
        <f>1000000/H1576/I1576</f>
        <v>96.15384615384616</v>
      </c>
      <c r="K1576" s="4"/>
      <c r="L1576" s="7"/>
      <c r="M1576" s="7"/>
      <c r="N1576" s="7"/>
      <c r="O1576" s="7"/>
      <c r="P1576" s="7"/>
      <c r="Q1576" s="7"/>
      <c r="R1576" s="7"/>
      <c r="S1576" s="7"/>
      <c r="T1576" s="7"/>
      <c r="U1576" s="4">
        <v>643.17536363636361</v>
      </c>
      <c r="V1576" s="7"/>
      <c r="W1576" s="7"/>
      <c r="X1576" s="7"/>
      <c r="Y1576" s="7"/>
      <c r="Z1576" s="7"/>
      <c r="AA1576" s="7"/>
      <c r="AB1576" s="4">
        <v>311.22142424242429</v>
      </c>
      <c r="AC1576" s="7">
        <v>4.332709941818182</v>
      </c>
      <c r="AD1576" s="7"/>
      <c r="AE1576" s="7"/>
      <c r="AF1576" s="7"/>
      <c r="AG1576" s="7"/>
      <c r="AH1576" s="7"/>
      <c r="AI1576" s="8">
        <f>AC1576/AB1576</f>
        <v>1.392163136700782E-2</v>
      </c>
      <c r="AJ1576" s="7"/>
      <c r="AK1576" s="7"/>
      <c r="AL1576" s="7"/>
      <c r="AM1576" s="4"/>
      <c r="AN1576" s="4"/>
      <c r="AO1576" s="4"/>
      <c r="AP1576" s="4"/>
      <c r="AQ1576" s="4">
        <v>470.94744242424241</v>
      </c>
      <c r="AR1576" s="4"/>
      <c r="AS1576" s="4"/>
      <c r="AT1576" s="4"/>
      <c r="AU1576" s="4"/>
      <c r="AV1576" s="4"/>
      <c r="AW1576" s="4"/>
      <c r="AX1576" s="4"/>
      <c r="AY1576" s="4">
        <v>189.59198181818184</v>
      </c>
      <c r="AZ1576" s="4">
        <f>AM1576+AP1576+AQ1576+AY1576</f>
        <v>660.53942424242427</v>
      </c>
      <c r="BA1576" s="7"/>
      <c r="BB1576" s="4"/>
      <c r="BC1576" s="4">
        <f>U1576+AB1576+AZ1576</f>
        <v>1614.9362121212121</v>
      </c>
      <c r="BD1576" s="4"/>
      <c r="BE1576" s="7">
        <f>AZ1576/BC1576</f>
        <v>0.40901889454494827</v>
      </c>
      <c r="BF1576" s="7"/>
      <c r="BG1576" s="6"/>
      <c r="BH1576" s="4"/>
      <c r="BI1576" s="4"/>
      <c r="BJ1576" s="4"/>
      <c r="BK1576" s="4"/>
      <c r="BL1576" s="6"/>
      <c r="BM1576" s="6"/>
      <c r="BN1576" s="6"/>
      <c r="BO1576" s="6"/>
      <c r="BP1576" s="7">
        <f>U1576/BC1576</f>
        <v>0.39826672955184739</v>
      </c>
      <c r="BQ1576" s="7">
        <f>AB1576/BC1576</f>
        <v>0.19271437590320439</v>
      </c>
      <c r="BR1576" s="7">
        <f>AZ1576/BC1576</f>
        <v>0.40901889454494827</v>
      </c>
      <c r="BS1576" s="4">
        <f>BT1576+BU1576+BV1576+BW1576+BX1576+BY1576</f>
        <v>141.42606060606062</v>
      </c>
      <c r="BT1576" s="4"/>
      <c r="BU1576" s="4">
        <v>113.09272727272729</v>
      </c>
      <c r="BV1576" s="4">
        <v>28.333333333333332</v>
      </c>
      <c r="BW1576" s="4"/>
      <c r="BX1576" s="4"/>
      <c r="BY1576" s="4"/>
      <c r="BZ1576" s="4"/>
      <c r="CA1576" s="4"/>
      <c r="CB1576" s="4"/>
      <c r="CC1576" s="7"/>
      <c r="CD1576" s="4"/>
      <c r="CE1576" s="4"/>
      <c r="CF1576" s="7"/>
      <c r="CG1576" s="4"/>
      <c r="CH1576" s="4"/>
      <c r="CI1576" s="4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  <c r="DH1576" s="7"/>
      <c r="DI1576" s="7"/>
      <c r="DJ1576" s="7"/>
      <c r="DK1576" s="7"/>
      <c r="DL1576" s="7"/>
      <c r="DM1576" s="7"/>
      <c r="DN1576" s="7"/>
      <c r="DO1576" s="7"/>
      <c r="DP1576" s="7"/>
      <c r="DQ1576" s="7"/>
      <c r="DR1576" s="7"/>
      <c r="DS1576" s="7"/>
      <c r="DT1576" s="7"/>
      <c r="DU1576" s="7"/>
      <c r="DV1576" s="7"/>
      <c r="DW1576" s="7"/>
      <c r="DX1576" s="7"/>
      <c r="DY1576" s="7"/>
      <c r="DZ1576" s="7"/>
      <c r="EA1576" s="7"/>
      <c r="EB1576" s="7"/>
      <c r="EC1576" s="7"/>
      <c r="ED1576" s="7"/>
      <c r="EE1576" s="7"/>
      <c r="EF1576" s="7"/>
      <c r="EG1576" s="7"/>
      <c r="EH1576" s="7"/>
      <c r="EI1576" s="7"/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</row>
    <row r="1577" spans="1:158" x14ac:dyDescent="0.25">
      <c r="A1577" t="s">
        <v>147</v>
      </c>
      <c r="C1577" s="5">
        <v>43641</v>
      </c>
      <c r="D1577" s="4">
        <v>8</v>
      </c>
      <c r="E1577" s="5" t="s">
        <v>165</v>
      </c>
      <c r="F1577">
        <v>130</v>
      </c>
      <c r="G1577" t="s">
        <v>17</v>
      </c>
      <c r="H1577" s="6">
        <v>10.4</v>
      </c>
      <c r="I1577">
        <v>1000</v>
      </c>
      <c r="J1577" s="4">
        <f>1000000/H1577/I1577</f>
        <v>96.15384615384616</v>
      </c>
      <c r="K1577" s="4"/>
      <c r="L1577" s="7"/>
      <c r="M1577" s="7"/>
      <c r="N1577" s="7"/>
      <c r="O1577" s="7"/>
      <c r="P1577" s="7"/>
      <c r="Q1577" s="7"/>
      <c r="R1577" s="7"/>
      <c r="S1577" s="7"/>
      <c r="T1577" s="7"/>
      <c r="U1577" s="4"/>
      <c r="V1577" s="7"/>
      <c r="W1577" s="7"/>
      <c r="X1577" s="7"/>
      <c r="Y1577" s="7"/>
      <c r="Z1577" s="7"/>
      <c r="AA1577" s="7"/>
      <c r="AB1577" s="4"/>
      <c r="AC1577" s="7"/>
      <c r="AD1577" s="7"/>
      <c r="AE1577" s="7"/>
      <c r="AF1577" s="7"/>
      <c r="AG1577" s="7"/>
      <c r="AH1577" s="7"/>
      <c r="AI1577" s="8"/>
      <c r="AJ1577" s="7"/>
      <c r="AK1577" s="7"/>
      <c r="AL1577" s="7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7"/>
      <c r="BB1577" s="4"/>
      <c r="BC1577" s="4"/>
      <c r="BD1577" s="4"/>
      <c r="BE1577" s="7"/>
      <c r="BF1577" s="7"/>
      <c r="BG1577" s="6"/>
      <c r="BH1577" s="4"/>
      <c r="BI1577" s="4"/>
      <c r="BJ1577" s="4"/>
      <c r="BK1577" s="4"/>
      <c r="BL1577" s="6"/>
      <c r="BM1577" s="6"/>
      <c r="BN1577" s="6"/>
      <c r="BO1577" s="6"/>
      <c r="BP1577" s="6"/>
      <c r="BQ1577" s="6"/>
      <c r="BR1577" s="6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7"/>
      <c r="CD1577" s="4"/>
      <c r="CE1577" s="4"/>
      <c r="CF1577" s="7"/>
      <c r="CG1577" s="4"/>
      <c r="CH1577" s="4"/>
      <c r="CI1577" s="4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</row>
    <row r="1578" spans="1:158" x14ac:dyDescent="0.25">
      <c r="A1578" t="s">
        <v>147</v>
      </c>
      <c r="C1578" s="5">
        <v>43691</v>
      </c>
      <c r="D1578" s="4">
        <v>9</v>
      </c>
      <c r="E1578" s="5" t="s">
        <v>70</v>
      </c>
      <c r="F1578">
        <v>180</v>
      </c>
      <c r="G1578" t="s">
        <v>17</v>
      </c>
      <c r="H1578" s="6">
        <v>10.4</v>
      </c>
      <c r="I1578">
        <v>1000</v>
      </c>
      <c r="J1578" s="4">
        <f>1000000/H1578/I1578</f>
        <v>96.15384615384616</v>
      </c>
      <c r="K1578" s="4"/>
      <c r="L1578" s="7"/>
      <c r="M1578" s="7"/>
      <c r="N1578" s="7"/>
      <c r="O1578" s="7"/>
      <c r="P1578" s="7"/>
      <c r="Q1578" s="7"/>
      <c r="R1578" s="7"/>
      <c r="S1578" s="7"/>
      <c r="T1578" s="7"/>
      <c r="U1578" s="4"/>
      <c r="V1578" s="7"/>
      <c r="W1578" s="7"/>
      <c r="X1578" s="7"/>
      <c r="Y1578" s="7"/>
      <c r="Z1578" s="7"/>
      <c r="AA1578" s="7"/>
      <c r="AB1578" s="4"/>
      <c r="AC1578" s="7"/>
      <c r="AD1578" s="7"/>
      <c r="AE1578" s="7"/>
      <c r="AF1578" s="7"/>
      <c r="AG1578" s="7"/>
      <c r="AH1578" s="7"/>
      <c r="AI1578" s="8"/>
      <c r="AJ1578" s="7"/>
      <c r="AK1578" s="7"/>
      <c r="AL1578" s="7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>
        <v>556.06060606060601</v>
      </c>
      <c r="AZ1578" s="4"/>
      <c r="BA1578" s="7"/>
      <c r="BB1578" s="4"/>
      <c r="BC1578" s="4"/>
      <c r="BD1578" s="4"/>
      <c r="BE1578" s="7"/>
      <c r="BF1578" s="4">
        <f>BH1578*(1/(BG1578/100))</f>
        <v>556.06060606060601</v>
      </c>
      <c r="BG1578" s="6">
        <v>38.743333333333332</v>
      </c>
      <c r="BH1578" s="4">
        <v>215.4364141414141</v>
      </c>
      <c r="BI1578" s="4">
        <f>BF1578-BH1578</f>
        <v>340.6241919191919</v>
      </c>
      <c r="BJ1578" s="4"/>
      <c r="BK1578" s="4"/>
      <c r="BL1578" s="6">
        <v>9.4905909313398293</v>
      </c>
      <c r="BM1578" s="6"/>
      <c r="BN1578" s="6"/>
      <c r="BO1578" s="6"/>
      <c r="BP1578" s="6"/>
      <c r="BQ1578" s="6"/>
      <c r="BR1578" s="6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7"/>
      <c r="CD1578" s="4"/>
      <c r="CE1578" s="4"/>
      <c r="CF1578" s="7"/>
      <c r="CG1578" s="4"/>
      <c r="CH1578" s="4"/>
      <c r="CI1578" s="4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</row>
    <row r="1579" spans="1:158" x14ac:dyDescent="0.25">
      <c r="A1579" t="s">
        <v>148</v>
      </c>
      <c r="C1579" s="5">
        <v>43511</v>
      </c>
      <c r="D1579" s="4">
        <v>1</v>
      </c>
      <c r="E1579" s="5" t="s">
        <v>167</v>
      </c>
      <c r="F1579">
        <v>0</v>
      </c>
      <c r="G1579" t="s">
        <v>18</v>
      </c>
      <c r="H1579" s="6">
        <v>10.4</v>
      </c>
      <c r="I1579">
        <v>1000</v>
      </c>
      <c r="J1579" s="4">
        <f>1000000/H1579/I1579</f>
        <v>96.15384615384616</v>
      </c>
      <c r="K1579" s="4"/>
      <c r="L1579" s="7"/>
      <c r="M1579" s="7"/>
      <c r="N1579" s="7"/>
      <c r="O1579" s="7"/>
      <c r="P1579" s="7"/>
      <c r="Q1579" s="7"/>
      <c r="R1579" s="7"/>
      <c r="S1579" s="7"/>
      <c r="T1579" s="7"/>
      <c r="U1579" s="4"/>
      <c r="V1579" s="7"/>
      <c r="W1579" s="7"/>
      <c r="X1579" s="7"/>
      <c r="Y1579" s="7"/>
      <c r="Z1579" s="7"/>
      <c r="AA1579" s="7"/>
      <c r="AB1579" s="4"/>
      <c r="AC1579" s="7"/>
      <c r="AD1579" s="7"/>
      <c r="AE1579" s="7"/>
      <c r="AF1579" s="7"/>
      <c r="AG1579" s="7"/>
      <c r="AH1579" s="7"/>
      <c r="AI1579" s="8"/>
      <c r="AJ1579" s="7"/>
      <c r="AK1579" s="7"/>
      <c r="AL1579" s="7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7"/>
      <c r="BB1579" s="4"/>
      <c r="BC1579" s="4"/>
      <c r="BD1579" s="4"/>
      <c r="BE1579" s="7"/>
      <c r="BF1579" s="7"/>
      <c r="BG1579" s="6"/>
      <c r="BH1579" s="4"/>
      <c r="BI1579" s="4"/>
      <c r="BJ1579" s="4"/>
      <c r="BK1579" s="4"/>
      <c r="BL1579" s="6"/>
      <c r="BM1579" s="6"/>
      <c r="BN1579" s="6"/>
      <c r="BO1579" s="6"/>
      <c r="BP1579" s="6"/>
      <c r="BQ1579" s="6"/>
      <c r="BR1579" s="6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7"/>
      <c r="CD1579" s="4"/>
      <c r="CE1579" s="4"/>
      <c r="CF1579" s="7"/>
      <c r="CG1579" s="4"/>
      <c r="CH1579" s="4"/>
      <c r="CI1579" s="4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  <c r="DH1579" s="7"/>
      <c r="DI1579" s="7"/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7"/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</row>
    <row r="1580" spans="1:158" x14ac:dyDescent="0.25">
      <c r="A1580" t="s">
        <v>148</v>
      </c>
      <c r="C1580" s="5">
        <v>43538</v>
      </c>
      <c r="D1580" s="4">
        <v>4</v>
      </c>
      <c r="E1580" t="s">
        <v>168</v>
      </c>
      <c r="F1580">
        <v>27</v>
      </c>
      <c r="G1580" t="s">
        <v>18</v>
      </c>
      <c r="H1580" s="6">
        <v>10.4</v>
      </c>
      <c r="I1580">
        <v>1000</v>
      </c>
      <c r="J1580" s="4">
        <f>1000000/H1580/I1580</f>
        <v>96.15384615384616</v>
      </c>
      <c r="K1580" s="4"/>
      <c r="L1580" s="4">
        <v>342.66666666666663</v>
      </c>
      <c r="M1580" s="6">
        <v>8.0666666666666664</v>
      </c>
      <c r="N1580" s="6"/>
      <c r="O1580" s="6"/>
      <c r="P1580" s="6">
        <v>6.666666666666667</v>
      </c>
      <c r="Q1580" s="6">
        <v>2.4</v>
      </c>
      <c r="R1580" s="7"/>
      <c r="S1580" s="7"/>
      <c r="T1580" s="7"/>
      <c r="U1580" s="4"/>
      <c r="V1580" s="7"/>
      <c r="W1580" s="7"/>
      <c r="X1580" s="7"/>
      <c r="Y1580" s="7"/>
      <c r="Z1580" s="7"/>
      <c r="AA1580" s="7"/>
      <c r="AB1580" s="4"/>
      <c r="AC1580" s="7"/>
      <c r="AD1580" s="7"/>
      <c r="AE1580" s="7"/>
      <c r="AF1580" s="7"/>
      <c r="AG1580" s="7"/>
      <c r="AH1580" s="7"/>
      <c r="AI1580" s="8"/>
      <c r="AJ1580" s="7"/>
      <c r="AK1580" s="7"/>
      <c r="AL1580" s="7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7"/>
      <c r="BB1580" s="4"/>
      <c r="BC1580" s="4"/>
      <c r="BD1580" s="4"/>
      <c r="BE1580" s="7"/>
      <c r="BF1580" s="7"/>
      <c r="BG1580" s="6"/>
      <c r="BH1580" s="4"/>
      <c r="BI1580" s="4"/>
      <c r="BJ1580" s="4"/>
      <c r="BK1580" s="4"/>
      <c r="BL1580" s="6"/>
      <c r="BM1580" s="6"/>
      <c r="BN1580" s="6"/>
      <c r="BO1580" s="6"/>
      <c r="BP1580" s="6"/>
      <c r="BQ1580" s="6"/>
      <c r="BR1580" s="6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7"/>
      <c r="CD1580" s="4"/>
      <c r="CE1580" s="4"/>
      <c r="CF1580" s="7"/>
      <c r="CG1580" s="4"/>
      <c r="CH1580" s="4"/>
      <c r="CI1580" s="4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</row>
    <row r="1581" spans="1:158" x14ac:dyDescent="0.25">
      <c r="A1581" t="s">
        <v>148</v>
      </c>
      <c r="C1581" s="5">
        <v>43545</v>
      </c>
      <c r="D1581" s="4"/>
      <c r="E1581" s="5"/>
      <c r="F1581">
        <v>34</v>
      </c>
      <c r="G1581" t="s">
        <v>18</v>
      </c>
      <c r="H1581" s="6">
        <v>10.4</v>
      </c>
      <c r="I1581">
        <v>1000</v>
      </c>
      <c r="J1581" s="4">
        <f>1000000/H1581/I1581</f>
        <v>96.15384615384616</v>
      </c>
      <c r="K1581" s="4"/>
      <c r="L1581" s="4">
        <v>498</v>
      </c>
      <c r="M1581" s="6">
        <v>10.533333333333333</v>
      </c>
      <c r="N1581" s="6"/>
      <c r="O1581" s="6"/>
      <c r="P1581" s="6">
        <v>6.6</v>
      </c>
      <c r="Q1581" s="6">
        <v>4.9333333333333336</v>
      </c>
      <c r="R1581" s="7"/>
      <c r="S1581" s="7"/>
      <c r="T1581" s="7"/>
      <c r="U1581" s="4"/>
      <c r="V1581" s="7"/>
      <c r="W1581" s="7"/>
      <c r="X1581" s="7"/>
      <c r="Y1581" s="7"/>
      <c r="Z1581" s="7"/>
      <c r="AA1581" s="7"/>
      <c r="AB1581" s="4"/>
      <c r="AC1581" s="7"/>
      <c r="AD1581" s="7"/>
      <c r="AE1581" s="7"/>
      <c r="AF1581" s="7"/>
      <c r="AG1581" s="7"/>
      <c r="AH1581" s="7"/>
      <c r="AI1581" s="8"/>
      <c r="AJ1581" s="7"/>
      <c r="AK1581" s="7"/>
      <c r="AL1581" s="7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7"/>
      <c r="BB1581" s="4"/>
      <c r="BC1581" s="4"/>
      <c r="BD1581" s="4"/>
      <c r="BE1581" s="7"/>
      <c r="BF1581" s="7"/>
      <c r="BG1581" s="6"/>
      <c r="BH1581" s="4"/>
      <c r="BI1581" s="4"/>
      <c r="BJ1581" s="4"/>
      <c r="BK1581" s="4"/>
      <c r="BL1581" s="6"/>
      <c r="BM1581" s="6"/>
      <c r="BN1581" s="6"/>
      <c r="BO1581" s="6"/>
      <c r="BP1581" s="6"/>
      <c r="BQ1581" s="6"/>
      <c r="BR1581" s="6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7"/>
      <c r="CD1581" s="4"/>
      <c r="CE1581" s="4"/>
      <c r="CF1581" s="7"/>
      <c r="CG1581" s="4"/>
      <c r="CH1581" s="4"/>
      <c r="CI1581" s="4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</row>
    <row r="1582" spans="1:158" x14ac:dyDescent="0.25">
      <c r="A1582" t="s">
        <v>148</v>
      </c>
      <c r="C1582" s="5">
        <v>43551</v>
      </c>
      <c r="D1582" s="4"/>
      <c r="E1582" s="5"/>
      <c r="F1582">
        <v>40</v>
      </c>
      <c r="G1582" t="s">
        <v>18</v>
      </c>
      <c r="H1582" s="6">
        <v>10.4</v>
      </c>
      <c r="I1582">
        <v>1000</v>
      </c>
      <c r="J1582" s="4">
        <f>1000000/H1582/I1582</f>
        <v>96.15384615384616</v>
      </c>
      <c r="K1582" s="4"/>
      <c r="L1582" s="4">
        <v>648.66666666666663</v>
      </c>
      <c r="M1582" s="6">
        <v>12.266666666666667</v>
      </c>
      <c r="N1582" s="6"/>
      <c r="O1582" s="6"/>
      <c r="P1582" s="6">
        <v>6.6</v>
      </c>
      <c r="Q1582" s="6">
        <v>6.666666666666667</v>
      </c>
      <c r="R1582" s="7"/>
      <c r="S1582" s="7"/>
      <c r="T1582" s="7"/>
      <c r="U1582" s="4"/>
      <c r="V1582" s="7"/>
      <c r="W1582" s="7"/>
      <c r="X1582" s="7"/>
      <c r="Y1582" s="7"/>
      <c r="Z1582" s="7"/>
      <c r="AA1582" s="7"/>
      <c r="AB1582" s="4"/>
      <c r="AC1582" s="7"/>
      <c r="AD1582" s="7"/>
      <c r="AE1582" s="7"/>
      <c r="AF1582" s="7"/>
      <c r="AG1582" s="7"/>
      <c r="AH1582" s="7"/>
      <c r="AI1582" s="8"/>
      <c r="AJ1582" s="7"/>
      <c r="AK1582" s="7"/>
      <c r="AL1582" s="7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7"/>
      <c r="BB1582" s="4"/>
      <c r="BC1582" s="4"/>
      <c r="BD1582" s="4"/>
      <c r="BE1582" s="7"/>
      <c r="BF1582" s="7"/>
      <c r="BG1582" s="6"/>
      <c r="BH1582" s="4"/>
      <c r="BI1582" s="4"/>
      <c r="BJ1582" s="4"/>
      <c r="BK1582" s="4"/>
      <c r="BL1582" s="6"/>
      <c r="BM1582" s="6"/>
      <c r="BN1582" s="6"/>
      <c r="BO1582" s="6"/>
      <c r="BP1582" s="6"/>
      <c r="BQ1582" s="6"/>
      <c r="BR1582" s="6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7"/>
      <c r="CD1582" s="4"/>
      <c r="CE1582" s="4"/>
      <c r="CF1582" s="7"/>
      <c r="CG1582" s="4"/>
      <c r="CH1582" s="4"/>
      <c r="CI1582" s="4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</row>
    <row r="1583" spans="1:158" x14ac:dyDescent="0.25">
      <c r="A1583" t="s">
        <v>148</v>
      </c>
      <c r="C1583" s="5">
        <v>43553</v>
      </c>
      <c r="D1583" s="4"/>
      <c r="E1583" s="5"/>
      <c r="F1583">
        <v>42</v>
      </c>
      <c r="G1583" t="s">
        <v>18</v>
      </c>
      <c r="H1583" s="6">
        <v>10.4</v>
      </c>
      <c r="I1583">
        <v>1000</v>
      </c>
      <c r="J1583" s="4">
        <f>1000000/H1583/I1583</f>
        <v>96.15384615384616</v>
      </c>
      <c r="K1583" s="4"/>
      <c r="L1583" s="7"/>
      <c r="M1583" s="7"/>
      <c r="N1583" s="7"/>
      <c r="O1583" s="7"/>
      <c r="P1583" s="7"/>
      <c r="Q1583" s="7"/>
      <c r="R1583" s="7"/>
      <c r="S1583" s="7"/>
      <c r="T1583" s="7"/>
      <c r="U1583" s="4">
        <v>171.26</v>
      </c>
      <c r="V1583" s="7"/>
      <c r="W1583" s="7"/>
      <c r="X1583" s="7"/>
      <c r="Y1583" s="7"/>
      <c r="Z1583" s="7"/>
      <c r="AA1583" s="7"/>
      <c r="AB1583" s="4">
        <v>98.596666666666678</v>
      </c>
      <c r="AC1583" s="7">
        <v>2.0177856666666667</v>
      </c>
      <c r="AD1583" s="7"/>
      <c r="AE1583" s="7"/>
      <c r="AF1583" s="7"/>
      <c r="AG1583" s="7"/>
      <c r="AH1583" s="7"/>
      <c r="AI1583" s="8">
        <f>AC1583/AB1583</f>
        <v>2.0465049528381619E-2</v>
      </c>
      <c r="AJ1583" s="7"/>
      <c r="AK1583" s="7"/>
      <c r="AL1583" s="7"/>
      <c r="AM1583" s="4">
        <v>3.0266666666666673</v>
      </c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>
        <f>AM1583+AP1583+AQ1583+AY1583</f>
        <v>3.0266666666666673</v>
      </c>
      <c r="BA1583" s="7"/>
      <c r="BB1583" s="4"/>
      <c r="BC1583" s="4">
        <f>U1583+AB1583+AZ1583</f>
        <v>272.88333333333333</v>
      </c>
      <c r="BD1583" s="4"/>
      <c r="BE1583" s="7">
        <f>AZ1583/BC1583</f>
        <v>1.1091431014475054E-2</v>
      </c>
      <c r="BF1583" s="7"/>
      <c r="BG1583" s="6"/>
      <c r="BH1583" s="4"/>
      <c r="BI1583" s="4"/>
      <c r="BJ1583" s="4"/>
      <c r="BK1583" s="4"/>
      <c r="BL1583" s="6"/>
      <c r="BM1583" s="6"/>
      <c r="BN1583" s="6"/>
      <c r="BO1583" s="6"/>
      <c r="BP1583" s="7">
        <f>U1583/BC1583</f>
        <v>0.62759420997984483</v>
      </c>
      <c r="BQ1583" s="7">
        <f>AB1583/BC1583</f>
        <v>0.36131435900568015</v>
      </c>
      <c r="BR1583" s="7">
        <f>AZ1583/BC1583</f>
        <v>1.1091431014475054E-2</v>
      </c>
      <c r="BS1583" s="4">
        <f>BT1583+BU1583+BV1583+BW1583+BX1583+BY1583</f>
        <v>60.333333333333329</v>
      </c>
      <c r="BT1583" s="4">
        <v>56.666666666666664</v>
      </c>
      <c r="BU1583" s="4"/>
      <c r="BV1583" s="4"/>
      <c r="BW1583" s="4"/>
      <c r="BX1583" s="4"/>
      <c r="BY1583" s="4">
        <v>3.6666666666666665</v>
      </c>
      <c r="BZ1583" s="8">
        <f>AC1583/BS1583</f>
        <v>3.3443961325966852E-2</v>
      </c>
      <c r="CA1583" s="4"/>
      <c r="CB1583" s="4"/>
      <c r="CC1583" s="7"/>
      <c r="CD1583" s="4"/>
      <c r="CE1583" s="4"/>
      <c r="CF1583" s="7"/>
      <c r="CG1583" s="4"/>
      <c r="CH1583" s="4"/>
      <c r="CI1583" s="4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</row>
    <row r="1584" spans="1:158" x14ac:dyDescent="0.25">
      <c r="A1584" t="s">
        <v>148</v>
      </c>
      <c r="C1584" s="5">
        <v>43555</v>
      </c>
      <c r="D1584" s="4">
        <v>5</v>
      </c>
      <c r="E1584" t="s">
        <v>164</v>
      </c>
      <c r="F1584">
        <v>44</v>
      </c>
      <c r="G1584" t="s">
        <v>18</v>
      </c>
      <c r="H1584" s="6">
        <v>10.4</v>
      </c>
      <c r="I1584">
        <v>1000</v>
      </c>
      <c r="J1584" s="4">
        <f>1000000/H1584/I1584</f>
        <v>96.15384615384616</v>
      </c>
      <c r="K1584" s="4"/>
      <c r="L1584" s="7"/>
      <c r="M1584" s="7"/>
      <c r="N1584" s="7"/>
      <c r="O1584" s="7"/>
      <c r="P1584" s="7"/>
      <c r="Q1584" s="7"/>
      <c r="R1584" s="7"/>
      <c r="S1584" s="7"/>
      <c r="T1584" s="7"/>
      <c r="V1584" s="7"/>
      <c r="W1584" s="7"/>
      <c r="X1584" s="7"/>
      <c r="Y1584" s="7"/>
      <c r="Z1584" s="7"/>
      <c r="AA1584" s="7"/>
      <c r="AI1584" s="8"/>
      <c r="AJ1584" s="7"/>
      <c r="AK1584" s="7"/>
      <c r="AL1584" s="7"/>
      <c r="AM1584"/>
      <c r="AN1584"/>
      <c r="AO1584"/>
      <c r="AQ1584"/>
      <c r="AR1584"/>
      <c r="AS1584"/>
      <c r="AT1584"/>
      <c r="AU1584"/>
      <c r="AV1584"/>
      <c r="AW1584" s="4"/>
      <c r="AX1584" s="4"/>
      <c r="AZ1584" s="4"/>
      <c r="BA1584" s="7"/>
      <c r="BB1584" s="4"/>
      <c r="BC1584" s="4"/>
      <c r="BD1584" s="4"/>
      <c r="BE1584" s="7"/>
      <c r="BF1584" s="7"/>
      <c r="BG1584" s="6"/>
      <c r="BH1584" s="4"/>
      <c r="BI1584" s="4"/>
      <c r="BJ1584" s="4"/>
      <c r="BK1584" s="4"/>
      <c r="BL1584" s="6"/>
      <c r="BM1584" s="6"/>
      <c r="BN1584" s="6"/>
      <c r="BO1584" s="6"/>
      <c r="BP1584" s="6"/>
      <c r="BQ1584" s="6"/>
      <c r="BR1584" s="6"/>
      <c r="CA1584" s="4"/>
      <c r="CB1584" s="4"/>
      <c r="CC1584" s="7"/>
      <c r="CD1584" s="4"/>
      <c r="CE1584" s="4"/>
      <c r="CF1584" s="7"/>
      <c r="CG1584" s="4"/>
      <c r="CH1584" s="4"/>
      <c r="CI1584" s="4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s="7"/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</row>
    <row r="1585" spans="1:158" x14ac:dyDescent="0.25">
      <c r="A1585" t="s">
        <v>148</v>
      </c>
      <c r="C1585" s="5">
        <v>43558</v>
      </c>
      <c r="D1585" s="4"/>
      <c r="E1585" s="5"/>
      <c r="F1585">
        <v>47</v>
      </c>
      <c r="G1585" t="s">
        <v>18</v>
      </c>
      <c r="H1585" s="6">
        <v>10.4</v>
      </c>
      <c r="I1585">
        <v>1000</v>
      </c>
      <c r="J1585" s="4">
        <f>1000000/H1585/I1585</f>
        <v>96.15384615384616</v>
      </c>
      <c r="K1585" s="4"/>
      <c r="L1585" s="4">
        <v>822.66666666666663</v>
      </c>
      <c r="M1585" s="6">
        <v>14</v>
      </c>
      <c r="N1585" s="6"/>
      <c r="O1585" s="6"/>
      <c r="P1585" s="7"/>
      <c r="Q1585" s="7"/>
      <c r="R1585" s="6">
        <v>6.8461538461538458</v>
      </c>
      <c r="S1585" s="7"/>
      <c r="T1585" s="6">
        <v>6.333333333333333</v>
      </c>
      <c r="V1585" s="7"/>
      <c r="W1585" s="7"/>
      <c r="X1585" s="7"/>
      <c r="Y1585" s="7"/>
      <c r="Z1585" s="7"/>
      <c r="AA1585" s="7"/>
      <c r="AI1585" s="8"/>
      <c r="AJ1585" s="7"/>
      <c r="AK1585" s="7"/>
      <c r="AL1585" s="7"/>
      <c r="AM1585"/>
      <c r="AN1585"/>
      <c r="AO1585"/>
      <c r="AQ1585"/>
      <c r="AR1585"/>
      <c r="AS1585"/>
      <c r="AT1585"/>
      <c r="AU1585"/>
      <c r="AV1585"/>
      <c r="AW1585" s="4"/>
      <c r="AX1585" s="4"/>
      <c r="AZ1585" s="4"/>
      <c r="BA1585" s="7"/>
      <c r="BB1585" s="4"/>
      <c r="BC1585" s="4"/>
      <c r="BD1585" s="4"/>
      <c r="BE1585" s="7"/>
      <c r="BF1585" s="7"/>
      <c r="BG1585" s="6"/>
      <c r="BH1585" s="4"/>
      <c r="BI1585" s="4"/>
      <c r="BJ1585" s="4"/>
      <c r="BK1585" s="4"/>
      <c r="BL1585" s="6"/>
      <c r="BM1585" s="6"/>
      <c r="BN1585" s="6"/>
      <c r="BO1585" s="6"/>
      <c r="BP1585" s="6"/>
      <c r="BQ1585" s="6"/>
      <c r="BR1585" s="6"/>
      <c r="CA1585" s="4"/>
      <c r="CB1585" s="4"/>
      <c r="CC1585" s="7"/>
      <c r="CD1585" s="4"/>
      <c r="CE1585" s="4"/>
      <c r="CF1585" s="7"/>
      <c r="CG1585" s="4"/>
      <c r="CH1585" s="4"/>
      <c r="CI1585" s="4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  <c r="DH1585" s="7"/>
      <c r="DI1585" s="7"/>
      <c r="DJ1585" s="7"/>
      <c r="DK1585" s="7"/>
      <c r="DL1585" s="7"/>
      <c r="DM1585" s="7"/>
      <c r="DN1585" s="7"/>
      <c r="DO1585" s="7"/>
      <c r="DP1585" s="7"/>
      <c r="DQ1585" s="7"/>
      <c r="DR1585" s="7"/>
      <c r="DS1585" s="7"/>
      <c r="DT1585" s="7"/>
      <c r="DU1585" s="7"/>
      <c r="DV1585" s="7"/>
      <c r="DW1585" s="7"/>
      <c r="DX1585" s="7"/>
      <c r="DY1585" s="7"/>
      <c r="DZ1585" s="7"/>
      <c r="EA1585" s="7"/>
      <c r="EB1585" s="7"/>
      <c r="EC1585" s="7"/>
      <c r="ED1585" s="7"/>
      <c r="EE1585" s="7"/>
      <c r="EF1585" s="7"/>
      <c r="EG1585" s="7"/>
      <c r="EH1585" s="7"/>
      <c r="EI1585" s="7"/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</row>
    <row r="1586" spans="1:158" x14ac:dyDescent="0.25">
      <c r="A1586" t="s">
        <v>148</v>
      </c>
      <c r="C1586" s="5">
        <v>43567</v>
      </c>
      <c r="D1586" s="4"/>
      <c r="E1586" s="5"/>
      <c r="F1586">
        <v>56</v>
      </c>
      <c r="G1586" t="s">
        <v>18</v>
      </c>
      <c r="H1586" s="6">
        <v>10.4</v>
      </c>
      <c r="I1586">
        <v>1000</v>
      </c>
      <c r="J1586" s="4">
        <f>1000000/H1586/I1586</f>
        <v>96.15384615384616</v>
      </c>
      <c r="K1586" s="4"/>
      <c r="L1586" s="4">
        <v>983.33333333333326</v>
      </c>
      <c r="M1586" s="6">
        <v>17</v>
      </c>
      <c r="N1586" s="6"/>
      <c r="O1586" s="6"/>
      <c r="P1586" s="7"/>
      <c r="Q1586" s="7"/>
      <c r="R1586" s="7"/>
      <c r="S1586" s="6">
        <v>8.7272727272727266</v>
      </c>
      <c r="T1586" s="6">
        <v>10.7</v>
      </c>
      <c r="U1586" s="4"/>
      <c r="V1586" s="7"/>
      <c r="W1586" s="7"/>
      <c r="X1586" s="7"/>
      <c r="Y1586" s="7"/>
      <c r="Z1586" s="7"/>
      <c r="AA1586" s="7"/>
      <c r="AB1586" s="4"/>
      <c r="AC1586" s="7"/>
      <c r="AD1586" s="7"/>
      <c r="AE1586" s="7"/>
      <c r="AF1586" s="7"/>
      <c r="AG1586" s="7"/>
      <c r="AH1586" s="7"/>
      <c r="AI1586" s="8"/>
      <c r="AJ1586" s="7"/>
      <c r="AK1586" s="7"/>
      <c r="AL1586" s="7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7"/>
      <c r="BB1586" s="4"/>
      <c r="BC1586" s="4"/>
      <c r="BD1586" s="4"/>
      <c r="BE1586" s="7"/>
      <c r="BF1586" s="7"/>
      <c r="BG1586" s="6"/>
      <c r="BH1586" s="4"/>
      <c r="BI1586" s="4"/>
      <c r="BJ1586" s="4"/>
      <c r="BK1586" s="4"/>
      <c r="BL1586" s="6"/>
      <c r="BM1586" s="6"/>
      <c r="BN1586" s="6"/>
      <c r="BO1586" s="6"/>
      <c r="BP1586" s="6"/>
      <c r="BQ1586" s="6"/>
      <c r="BR1586" s="6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7"/>
      <c r="CD1586" s="4"/>
      <c r="CE1586" s="4"/>
      <c r="CF1586" s="7"/>
      <c r="CG1586" s="4"/>
      <c r="CH1586" s="4"/>
      <c r="CI1586" s="4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  <c r="DH1586" s="7"/>
      <c r="DI1586" s="7"/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</row>
    <row r="1587" spans="1:158" x14ac:dyDescent="0.25">
      <c r="A1587" t="s">
        <v>148</v>
      </c>
      <c r="C1587" s="5">
        <v>43570</v>
      </c>
      <c r="D1587" s="4"/>
      <c r="E1587" s="5"/>
      <c r="F1587">
        <v>59</v>
      </c>
      <c r="G1587" t="s">
        <v>18</v>
      </c>
      <c r="H1587" s="6">
        <v>10.4</v>
      </c>
      <c r="I1587">
        <v>1000</v>
      </c>
      <c r="J1587" s="4">
        <f>1000000/H1587/I1587</f>
        <v>96.15384615384616</v>
      </c>
      <c r="K1587" s="4"/>
      <c r="L1587" s="7"/>
      <c r="M1587" s="7"/>
      <c r="N1587" s="7"/>
      <c r="O1587" s="7"/>
      <c r="P1587" s="7"/>
      <c r="Q1587" s="7"/>
      <c r="R1587" s="7"/>
      <c r="S1587" s="7"/>
      <c r="T1587" s="7"/>
      <c r="U1587" s="4">
        <v>279.99877937267411</v>
      </c>
      <c r="V1587" s="7"/>
      <c r="W1587" s="7"/>
      <c r="X1587" s="7"/>
      <c r="Y1587" s="7"/>
      <c r="Z1587" s="7"/>
      <c r="AA1587" s="7"/>
      <c r="AB1587" s="4">
        <v>206.60913769271664</v>
      </c>
      <c r="AC1587" s="7">
        <v>3.7351961275917063</v>
      </c>
      <c r="AD1587" s="7"/>
      <c r="AE1587" s="7"/>
      <c r="AF1587" s="7"/>
      <c r="AG1587" s="7"/>
      <c r="AH1587" s="7"/>
      <c r="AI1587" s="8">
        <f>AC1587/AB1587</f>
        <v>1.8078562106710633E-2</v>
      </c>
      <c r="AJ1587" s="7"/>
      <c r="AK1587" s="7"/>
      <c r="AL1587" s="7"/>
      <c r="AM1587" s="4">
        <v>20.362283891547047</v>
      </c>
      <c r="AN1587" s="4"/>
      <c r="AO1587" s="4"/>
      <c r="AP1587" s="4">
        <v>3.6755746943115359</v>
      </c>
      <c r="AQ1587" s="4"/>
      <c r="AR1587" s="4"/>
      <c r="AS1587" s="4"/>
      <c r="AT1587" s="4"/>
      <c r="AU1587" s="4"/>
      <c r="AV1587" s="4"/>
      <c r="AW1587" s="4"/>
      <c r="AX1587" s="4"/>
      <c r="AY1587" s="4">
        <v>14.025858585858586</v>
      </c>
      <c r="AZ1587" s="4">
        <f>AM1587+AP1587+AQ1587+AY1587</f>
        <v>38.063717171717173</v>
      </c>
      <c r="BA1587" s="7"/>
      <c r="BB1587" s="4"/>
      <c r="BC1587" s="4">
        <f>U1587+AB1587+AZ1587</f>
        <v>524.67163423710792</v>
      </c>
      <c r="BD1587" s="4"/>
      <c r="BE1587" s="7">
        <f>AZ1587/BC1587</f>
        <v>7.2547694001150326E-2</v>
      </c>
      <c r="BF1587" s="7"/>
      <c r="BG1587" s="6"/>
      <c r="BH1587" s="4"/>
      <c r="BI1587" s="4"/>
      <c r="BJ1587" s="4"/>
      <c r="BK1587" s="4"/>
      <c r="BL1587" s="6"/>
      <c r="BM1587" s="6"/>
      <c r="BN1587" s="6"/>
      <c r="BO1587" s="6"/>
      <c r="BP1587" s="7">
        <f>U1587/BC1587</f>
        <v>0.53366479356141061</v>
      </c>
      <c r="BQ1587" s="7">
        <f>AB1587/BC1587</f>
        <v>0.39378751243743909</v>
      </c>
      <c r="BR1587" s="7">
        <f>AZ1587/BC1587</f>
        <v>7.2547694001150326E-2</v>
      </c>
      <c r="BS1587" s="4">
        <f>BT1587+BU1587+BV1587+BW1587+BX1587+BY1587</f>
        <v>230.21392876129715</v>
      </c>
      <c r="BT1587" s="4">
        <v>172.27070707070706</v>
      </c>
      <c r="BU1587" s="4">
        <v>31.231897926634769</v>
      </c>
      <c r="BV1587" s="4"/>
      <c r="BW1587" s="4">
        <v>10.990962254120149</v>
      </c>
      <c r="BX1587" s="4"/>
      <c r="BY1587" s="4">
        <v>15.720361509835193</v>
      </c>
      <c r="BZ1587" s="8">
        <f>AC1587/BS1587</f>
        <v>1.6224891984987728E-2</v>
      </c>
      <c r="CA1587" s="4"/>
      <c r="CB1587" s="4"/>
      <c r="CC1587" s="7"/>
      <c r="CD1587" s="4"/>
      <c r="CE1587" s="4"/>
      <c r="CF1587" s="7"/>
      <c r="CG1587" s="4"/>
      <c r="CH1587" s="4"/>
      <c r="CI1587" s="4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</row>
    <row r="1588" spans="1:158" x14ac:dyDescent="0.25">
      <c r="A1588" t="s">
        <v>148</v>
      </c>
      <c r="C1588" s="5">
        <v>43571</v>
      </c>
      <c r="D1588" s="4"/>
      <c r="E1588" s="5"/>
      <c r="F1588">
        <v>60</v>
      </c>
      <c r="G1588" t="s">
        <v>18</v>
      </c>
      <c r="H1588" s="6">
        <v>10.4</v>
      </c>
      <c r="I1588">
        <v>1000</v>
      </c>
      <c r="J1588" s="4">
        <f>1000000/H1588/I1588</f>
        <v>96.15384615384616</v>
      </c>
      <c r="K1588" s="4"/>
      <c r="L1588" s="4">
        <v>1030</v>
      </c>
      <c r="M1588" s="6">
        <v>18.133333333333333</v>
      </c>
      <c r="N1588" s="6"/>
      <c r="O1588" s="6"/>
      <c r="P1588" s="7"/>
      <c r="Q1588" s="7"/>
      <c r="R1588" s="7"/>
      <c r="S1588" s="6">
        <v>9.0666666666666664</v>
      </c>
      <c r="T1588" s="6">
        <v>12.166666666666666</v>
      </c>
      <c r="V1588" s="7"/>
      <c r="W1588" s="7"/>
      <c r="X1588" s="7"/>
      <c r="Y1588" s="7"/>
      <c r="Z1588" s="7"/>
      <c r="AA1588" s="7"/>
      <c r="AI1588" s="8"/>
      <c r="AJ1588" s="7"/>
      <c r="AK1588" s="7"/>
      <c r="AL1588" s="7"/>
      <c r="AM1588"/>
      <c r="AN1588"/>
      <c r="AO1588"/>
      <c r="AQ1588"/>
      <c r="AR1588"/>
      <c r="AS1588"/>
      <c r="AT1588"/>
      <c r="AU1588"/>
      <c r="AV1588"/>
      <c r="AW1588" s="4"/>
      <c r="AX1588" s="4"/>
      <c r="AZ1588" s="4"/>
      <c r="BA1588" s="7"/>
      <c r="BB1588" s="4"/>
      <c r="BC1588" s="4"/>
      <c r="BD1588" s="4"/>
      <c r="BE1588" s="7"/>
      <c r="BF1588" s="7"/>
      <c r="BG1588" s="6"/>
      <c r="BH1588" s="4"/>
      <c r="BI1588" s="4"/>
      <c r="BJ1588" s="4"/>
      <c r="BK1588" s="4"/>
      <c r="BL1588" s="6"/>
      <c r="BM1588" s="6"/>
      <c r="BN1588" s="6"/>
      <c r="BO1588" s="6"/>
      <c r="BP1588" s="6"/>
      <c r="BQ1588" s="6"/>
      <c r="BR1588" s="6"/>
      <c r="CA1588" s="4"/>
      <c r="CB1588" s="4"/>
      <c r="CC1588" s="7"/>
      <c r="CD1588" s="4"/>
      <c r="CE1588" s="4"/>
      <c r="CF1588" s="7"/>
      <c r="CG1588" s="4"/>
      <c r="CH1588" s="4"/>
      <c r="CI1588" s="4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  <c r="DH1588" s="7"/>
      <c r="DI1588" s="7"/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</row>
    <row r="1589" spans="1:158" x14ac:dyDescent="0.25">
      <c r="A1589" t="s">
        <v>148</v>
      </c>
      <c r="C1589" s="5">
        <v>43585</v>
      </c>
      <c r="D1589" s="4"/>
      <c r="E1589" s="5"/>
      <c r="F1589">
        <v>74</v>
      </c>
      <c r="G1589" t="s">
        <v>18</v>
      </c>
      <c r="H1589" s="6">
        <v>10.4</v>
      </c>
      <c r="I1589">
        <v>1000</v>
      </c>
      <c r="J1589" s="4">
        <f>1000000/H1589/I1589</f>
        <v>96.15384615384616</v>
      </c>
      <c r="K1589" s="4"/>
      <c r="L1589" s="4">
        <v>1147.3333333333333</v>
      </c>
      <c r="M1589" s="6">
        <v>19.466666666666665</v>
      </c>
      <c r="N1589" s="6"/>
      <c r="O1589" s="6"/>
      <c r="P1589" s="7"/>
      <c r="Q1589" s="7"/>
      <c r="R1589" s="7"/>
      <c r="S1589" s="6">
        <v>9</v>
      </c>
      <c r="T1589" s="6">
        <v>15.8</v>
      </c>
      <c r="U1589" s="4"/>
      <c r="V1589" s="7"/>
      <c r="W1589" s="7"/>
      <c r="X1589" s="7"/>
      <c r="Y1589" s="7"/>
      <c r="Z1589" s="7"/>
      <c r="AA1589" s="7"/>
      <c r="AB1589" s="4"/>
      <c r="AC1589" s="7"/>
      <c r="AD1589" s="7"/>
      <c r="AE1589" s="7"/>
      <c r="AF1589" s="7"/>
      <c r="AG1589" s="7"/>
      <c r="AH1589" s="7"/>
      <c r="AI1589" s="8"/>
      <c r="AJ1589" s="7"/>
      <c r="AK1589" s="7"/>
      <c r="AL1589" s="7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7"/>
      <c r="BB1589" s="4"/>
      <c r="BC1589" s="4"/>
      <c r="BD1589" s="4"/>
      <c r="BE1589" s="7"/>
      <c r="BF1589" s="7"/>
      <c r="BG1589" s="6"/>
      <c r="BH1589" s="4"/>
      <c r="BI1589" s="4"/>
      <c r="BJ1589" s="4"/>
      <c r="BK1589" s="4"/>
      <c r="BL1589" s="6"/>
      <c r="BM1589" s="6"/>
      <c r="BN1589" s="6"/>
      <c r="BO1589" s="6"/>
      <c r="BP1589" s="6"/>
      <c r="BQ1589" s="6"/>
      <c r="BR1589" s="6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7"/>
      <c r="CD1589" s="4"/>
      <c r="CE1589" s="4"/>
      <c r="CF1589" s="7"/>
      <c r="CG1589" s="4"/>
      <c r="CH1589" s="4"/>
      <c r="CI1589" s="4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  <c r="DH1589" s="7"/>
      <c r="DI1589" s="7"/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7"/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</row>
    <row r="1590" spans="1:158" x14ac:dyDescent="0.25">
      <c r="A1590" t="s">
        <v>148</v>
      </c>
      <c r="C1590" s="5">
        <v>43592</v>
      </c>
      <c r="D1590" s="4"/>
      <c r="E1590" s="5"/>
      <c r="F1590">
        <v>81</v>
      </c>
      <c r="G1590" t="s">
        <v>18</v>
      </c>
      <c r="H1590" s="6">
        <v>10.4</v>
      </c>
      <c r="I1590">
        <v>1000</v>
      </c>
      <c r="J1590" s="4">
        <f>1000000/H1590/I1590</f>
        <v>96.15384615384616</v>
      </c>
      <c r="K1590" s="4"/>
      <c r="L1590" s="4">
        <v>1196</v>
      </c>
      <c r="M1590" s="6">
        <v>21</v>
      </c>
      <c r="N1590" s="6"/>
      <c r="O1590" s="6"/>
      <c r="P1590" s="7"/>
      <c r="Q1590" s="7"/>
      <c r="R1590" s="7"/>
      <c r="S1590" s="6">
        <v>9.4666666666666668</v>
      </c>
      <c r="T1590" s="6">
        <v>17.666666666666668</v>
      </c>
      <c r="U1590" s="4"/>
      <c r="V1590" s="7"/>
      <c r="W1590" s="7"/>
      <c r="X1590" s="7"/>
      <c r="Y1590" s="7"/>
      <c r="Z1590" s="7"/>
      <c r="AA1590" s="7"/>
      <c r="AB1590" s="4"/>
      <c r="AC1590" s="7"/>
      <c r="AD1590" s="7"/>
      <c r="AE1590" s="7"/>
      <c r="AF1590" s="7"/>
      <c r="AG1590" s="7"/>
      <c r="AH1590" s="7"/>
      <c r="AI1590" s="8"/>
      <c r="AJ1590" s="7"/>
      <c r="AK1590" s="7"/>
      <c r="AL1590" s="7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7"/>
      <c r="BB1590" s="4"/>
      <c r="BC1590" s="4"/>
      <c r="BD1590" s="4"/>
      <c r="BE1590" s="7"/>
      <c r="BF1590" s="7"/>
      <c r="BG1590" s="6"/>
      <c r="BH1590" s="4"/>
      <c r="BI1590" s="4"/>
      <c r="BJ1590" s="4"/>
      <c r="BK1590" s="4"/>
      <c r="BL1590" s="6"/>
      <c r="BM1590" s="6"/>
      <c r="BN1590" s="6"/>
      <c r="BO1590" s="6"/>
      <c r="BP1590" s="6"/>
      <c r="BQ1590" s="6"/>
      <c r="BR1590" s="6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7"/>
      <c r="CD1590" s="4"/>
      <c r="CE1590" s="4"/>
      <c r="CF1590" s="7"/>
      <c r="CG1590" s="4"/>
      <c r="CH1590" s="4"/>
      <c r="CI1590" s="4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</row>
    <row r="1591" spans="1:158" x14ac:dyDescent="0.25">
      <c r="A1591" t="s">
        <v>148</v>
      </c>
      <c r="C1591" s="5">
        <v>43640</v>
      </c>
      <c r="D1591" s="4"/>
      <c r="E1591" s="5"/>
      <c r="F1591">
        <v>129</v>
      </c>
      <c r="G1591" t="s">
        <v>18</v>
      </c>
      <c r="H1591" s="6">
        <v>10.4</v>
      </c>
      <c r="I1591">
        <v>1000</v>
      </c>
      <c r="J1591" s="4">
        <f>1000000/H1591/I1591</f>
        <v>96.15384615384616</v>
      </c>
      <c r="K1591" s="4"/>
      <c r="L1591" s="7"/>
      <c r="M1591" s="7"/>
      <c r="N1591" s="7"/>
      <c r="O1591" s="7"/>
      <c r="P1591" s="7"/>
      <c r="Q1591" s="7"/>
      <c r="R1591" s="7"/>
      <c r="S1591" s="7"/>
      <c r="T1591" s="7"/>
      <c r="U1591" s="4">
        <v>561.69563350584633</v>
      </c>
      <c r="V1591" s="7"/>
      <c r="W1591" s="7"/>
      <c r="X1591" s="7"/>
      <c r="Y1591" s="7"/>
      <c r="Z1591" s="7"/>
      <c r="AA1591" s="7"/>
      <c r="AB1591" s="4">
        <v>285.35416714586927</v>
      </c>
      <c r="AC1591" s="7">
        <v>4.051478131876558</v>
      </c>
      <c r="AD1591" s="7"/>
      <c r="AE1591" s="7"/>
      <c r="AF1591" s="7"/>
      <c r="AG1591" s="7"/>
      <c r="AH1591" s="7"/>
      <c r="AI1591" s="8">
        <f>AC1591/AB1591</f>
        <v>1.4198068920456648E-2</v>
      </c>
      <c r="AJ1591" s="7"/>
      <c r="AK1591" s="7"/>
      <c r="AL1591" s="7"/>
      <c r="AM1591" s="4"/>
      <c r="AN1591" s="4"/>
      <c r="AO1591" s="4"/>
      <c r="AP1591" s="4"/>
      <c r="AQ1591" s="4">
        <v>595.87978915085296</v>
      </c>
      <c r="AR1591" s="4"/>
      <c r="AS1591" s="4"/>
      <c r="AT1591" s="4"/>
      <c r="AU1591" s="4"/>
      <c r="AV1591" s="4"/>
      <c r="AW1591" s="4"/>
      <c r="AX1591" s="4"/>
      <c r="AY1591" s="4">
        <v>200.78367644239984</v>
      </c>
      <c r="AZ1591" s="4">
        <f>AM1591+AP1591+AQ1591+AY1591</f>
        <v>796.66346559325279</v>
      </c>
      <c r="BA1591" s="7"/>
      <c r="BB1591" s="4"/>
      <c r="BC1591" s="4">
        <f>U1591+AB1591+AZ1591</f>
        <v>1643.7132662449685</v>
      </c>
      <c r="BD1591" s="4"/>
      <c r="BE1591" s="7">
        <f>AZ1591/BC1591</f>
        <v>0.4846730156368545</v>
      </c>
      <c r="BF1591" s="7"/>
      <c r="BG1591" s="6"/>
      <c r="BH1591" s="4"/>
      <c r="BI1591" s="4"/>
      <c r="BJ1591" s="4"/>
      <c r="BK1591" s="4"/>
      <c r="BL1591" s="6"/>
      <c r="BM1591" s="6"/>
      <c r="BN1591" s="6"/>
      <c r="BO1591" s="6"/>
      <c r="BP1591" s="7">
        <f>U1591/BC1591</f>
        <v>0.34172361143560598</v>
      </c>
      <c r="BQ1591" s="7">
        <f>AB1591/BC1591</f>
        <v>0.1736033729275395</v>
      </c>
      <c r="BR1591" s="7">
        <f>AZ1591/BC1591</f>
        <v>0.4846730156368545</v>
      </c>
      <c r="BS1591" s="4">
        <f>BT1591+BU1591+BV1591+BW1591+BX1591+BY1591</f>
        <v>155.14663599769983</v>
      </c>
      <c r="BT1591" s="4"/>
      <c r="BU1591" s="4">
        <v>120.09929078014186</v>
      </c>
      <c r="BV1591" s="4">
        <v>35.047345217557982</v>
      </c>
      <c r="BW1591" s="4"/>
      <c r="BX1591" s="4"/>
      <c r="BY1591" s="4"/>
      <c r="BZ1591" s="4"/>
      <c r="CA1591" s="4"/>
      <c r="CB1591" s="4"/>
      <c r="CC1591" s="7"/>
      <c r="CD1591" s="4"/>
      <c r="CE1591" s="4"/>
      <c r="CF1591" s="7"/>
      <c r="CG1591" s="4"/>
      <c r="CH1591" s="4"/>
      <c r="CI1591" s="4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</row>
    <row r="1592" spans="1:158" x14ac:dyDescent="0.25">
      <c r="A1592" t="s">
        <v>148</v>
      </c>
      <c r="C1592" s="5">
        <v>43641</v>
      </c>
      <c r="D1592" s="4">
        <v>8</v>
      </c>
      <c r="E1592" s="5" t="s">
        <v>165</v>
      </c>
      <c r="F1592">
        <v>130</v>
      </c>
      <c r="G1592" t="s">
        <v>18</v>
      </c>
      <c r="H1592" s="6">
        <v>10.4</v>
      </c>
      <c r="I1592">
        <v>1000</v>
      </c>
      <c r="J1592" s="4">
        <f>1000000/H1592/I1592</f>
        <v>96.15384615384616</v>
      </c>
      <c r="K1592" s="4"/>
      <c r="L1592" s="7"/>
      <c r="M1592" s="7"/>
      <c r="N1592" s="7"/>
      <c r="O1592" s="7"/>
      <c r="P1592" s="7"/>
      <c r="Q1592" s="7"/>
      <c r="R1592" s="7"/>
      <c r="S1592" s="7"/>
      <c r="T1592" s="7"/>
      <c r="U1592" s="4"/>
      <c r="V1592" s="7"/>
      <c r="W1592" s="7"/>
      <c r="X1592" s="7"/>
      <c r="Y1592" s="7"/>
      <c r="Z1592" s="7"/>
      <c r="AA1592" s="7"/>
      <c r="AB1592" s="4"/>
      <c r="AC1592" s="7"/>
      <c r="AD1592" s="7"/>
      <c r="AE1592" s="7"/>
      <c r="AF1592" s="7"/>
      <c r="AG1592" s="7"/>
      <c r="AH1592" s="7"/>
      <c r="AI1592" s="8"/>
      <c r="AJ1592" s="7"/>
      <c r="AK1592" s="7"/>
      <c r="AL1592" s="7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7"/>
      <c r="BB1592" s="4"/>
      <c r="BC1592" s="4"/>
      <c r="BD1592" s="4"/>
      <c r="BE1592" s="7"/>
      <c r="BF1592" s="7"/>
      <c r="BG1592" s="6"/>
      <c r="BH1592" s="4"/>
      <c r="BI1592" s="4"/>
      <c r="BJ1592" s="4"/>
      <c r="BK1592" s="4"/>
      <c r="BL1592" s="6"/>
      <c r="BM1592" s="6"/>
      <c r="BN1592" s="6"/>
      <c r="BO1592" s="6"/>
      <c r="BP1592" s="6"/>
      <c r="BQ1592" s="6"/>
      <c r="BR1592" s="6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7"/>
      <c r="CD1592" s="4"/>
      <c r="CE1592" s="4"/>
      <c r="CF1592" s="7"/>
      <c r="CG1592" s="4"/>
      <c r="CH1592" s="4"/>
      <c r="CI1592" s="4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  <c r="DH1592" s="7"/>
      <c r="DI1592" s="7"/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</row>
    <row r="1593" spans="1:158" x14ac:dyDescent="0.25">
      <c r="A1593" t="s">
        <v>148</v>
      </c>
      <c r="C1593" s="5">
        <v>43691</v>
      </c>
      <c r="D1593" s="4">
        <v>9</v>
      </c>
      <c r="E1593" s="5" t="s">
        <v>70</v>
      </c>
      <c r="F1593">
        <v>180</v>
      </c>
      <c r="G1593" t="s">
        <v>18</v>
      </c>
      <c r="H1593" s="6">
        <v>10.4</v>
      </c>
      <c r="I1593">
        <v>1000</v>
      </c>
      <c r="J1593" s="4">
        <f>1000000/H1593/I1593</f>
        <v>96.15384615384616</v>
      </c>
      <c r="K1593" s="4"/>
      <c r="L1593" s="7"/>
      <c r="M1593" s="7"/>
      <c r="N1593" s="7"/>
      <c r="O1593" s="7"/>
      <c r="P1593" s="7"/>
      <c r="Q1593" s="7"/>
      <c r="R1593" s="7"/>
      <c r="S1593" s="7"/>
      <c r="T1593" s="7"/>
      <c r="U1593" s="4"/>
      <c r="V1593" s="7"/>
      <c r="W1593" s="7"/>
      <c r="X1593" s="7"/>
      <c r="Y1593" s="7"/>
      <c r="Z1593" s="7"/>
      <c r="AA1593" s="7"/>
      <c r="AB1593" s="4"/>
      <c r="AC1593" s="7"/>
      <c r="AD1593" s="7"/>
      <c r="AE1593" s="7"/>
      <c r="AF1593" s="7"/>
      <c r="AG1593" s="7"/>
      <c r="AH1593" s="7"/>
      <c r="AI1593" s="8"/>
      <c r="AJ1593" s="7"/>
      <c r="AK1593" s="7"/>
      <c r="AL1593" s="7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>
        <v>546.46464646464642</v>
      </c>
      <c r="AZ1593" s="4"/>
      <c r="BA1593" s="7"/>
      <c r="BB1593" s="4"/>
      <c r="BC1593" s="4"/>
      <c r="BD1593" s="4"/>
      <c r="BE1593" s="7"/>
      <c r="BF1593" s="4">
        <f>BH1593*(1/(BG1593/100))</f>
        <v>546.46464646464642</v>
      </c>
      <c r="BG1593" s="6">
        <v>40.526666666666671</v>
      </c>
      <c r="BH1593" s="4">
        <v>221.46390572390573</v>
      </c>
      <c r="BI1593" s="4">
        <f>BF1593-BH1593</f>
        <v>325.0007407407407</v>
      </c>
      <c r="BJ1593" s="4"/>
      <c r="BK1593" s="4"/>
      <c r="BL1593" s="6">
        <v>9.7561191948857147</v>
      </c>
      <c r="BM1593" s="6"/>
      <c r="BN1593" s="6"/>
      <c r="BO1593" s="6"/>
      <c r="BP1593" s="6"/>
      <c r="BQ1593" s="6"/>
      <c r="BR1593" s="6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7"/>
      <c r="CD1593" s="4"/>
      <c r="CE1593" s="4"/>
      <c r="CF1593" s="7"/>
      <c r="CG1593" s="4"/>
      <c r="CH1593" s="4"/>
      <c r="CI1593" s="4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</row>
    <row r="1594" spans="1:158" x14ac:dyDescent="0.25">
      <c r="A1594" t="s">
        <v>149</v>
      </c>
      <c r="C1594" s="5">
        <v>43511</v>
      </c>
      <c r="D1594" s="4">
        <v>1</v>
      </c>
      <c r="E1594" s="5" t="s">
        <v>167</v>
      </c>
      <c r="F1594">
        <v>0</v>
      </c>
      <c r="G1594" t="s">
        <v>9</v>
      </c>
      <c r="H1594" s="6">
        <v>10.4</v>
      </c>
      <c r="I1594">
        <v>1000</v>
      </c>
      <c r="J1594" s="4">
        <f>1000000/H1594/I1594</f>
        <v>96.15384615384616</v>
      </c>
      <c r="K1594" s="4"/>
      <c r="L1594" s="7"/>
      <c r="M1594" s="7"/>
      <c r="N1594" s="7"/>
      <c r="O1594" s="7"/>
      <c r="P1594" s="7"/>
      <c r="Q1594" s="7"/>
      <c r="R1594" s="7"/>
      <c r="S1594" s="7"/>
      <c r="T1594" s="7"/>
      <c r="U1594" s="4"/>
      <c r="V1594" s="7"/>
      <c r="W1594" s="7"/>
      <c r="X1594" s="7"/>
      <c r="Y1594" s="7"/>
      <c r="Z1594" s="7"/>
      <c r="AA1594" s="7"/>
      <c r="AB1594" s="4"/>
      <c r="AC1594" s="7"/>
      <c r="AD1594" s="7"/>
      <c r="AE1594" s="7"/>
      <c r="AF1594" s="7"/>
      <c r="AG1594" s="7"/>
      <c r="AH1594" s="7"/>
      <c r="AI1594" s="8"/>
      <c r="AJ1594" s="7"/>
      <c r="AK1594" s="7"/>
      <c r="AL1594" s="7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7"/>
      <c r="BB1594" s="4"/>
      <c r="BC1594" s="4"/>
      <c r="BD1594" s="4"/>
      <c r="BE1594" s="7"/>
      <c r="BF1594" s="7"/>
      <c r="BG1594" s="6"/>
      <c r="BH1594" s="4"/>
      <c r="BI1594" s="4"/>
      <c r="BJ1594" s="4"/>
      <c r="BK1594" s="4"/>
      <c r="BL1594" s="6"/>
      <c r="BM1594" s="6"/>
      <c r="BN1594" s="6"/>
      <c r="BO1594" s="6"/>
      <c r="BP1594" s="6"/>
      <c r="BQ1594" s="6"/>
      <c r="BR1594" s="6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7"/>
      <c r="CD1594" s="4"/>
      <c r="CE1594" s="4"/>
      <c r="CF1594" s="7"/>
      <c r="CG1594" s="4"/>
      <c r="CH1594" s="4"/>
      <c r="CI1594" s="4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</row>
    <row r="1595" spans="1:158" x14ac:dyDescent="0.25">
      <c r="A1595" t="s">
        <v>149</v>
      </c>
      <c r="C1595" s="5">
        <v>43538</v>
      </c>
      <c r="D1595" s="4">
        <v>4</v>
      </c>
      <c r="E1595" t="s">
        <v>168</v>
      </c>
      <c r="F1595">
        <v>27</v>
      </c>
      <c r="G1595" t="s">
        <v>9</v>
      </c>
      <c r="H1595" s="6">
        <v>10.4</v>
      </c>
      <c r="I1595">
        <v>1000</v>
      </c>
      <c r="J1595" s="4">
        <f>1000000/H1595/I1595</f>
        <v>96.15384615384616</v>
      </c>
      <c r="K1595" s="4"/>
      <c r="L1595" s="4">
        <v>364</v>
      </c>
      <c r="M1595" s="6">
        <v>8.5333333333333332</v>
      </c>
      <c r="N1595" s="6"/>
      <c r="O1595" s="6"/>
      <c r="P1595" s="6">
        <v>6.4</v>
      </c>
      <c r="Q1595" s="6">
        <v>1.8666666666666667</v>
      </c>
      <c r="R1595" s="7"/>
      <c r="S1595" s="7"/>
      <c r="T1595" s="7"/>
      <c r="U1595" s="4"/>
      <c r="V1595" s="7"/>
      <c r="W1595" s="7"/>
      <c r="X1595" s="7"/>
      <c r="Y1595" s="7"/>
      <c r="Z1595" s="7"/>
      <c r="AA1595" s="7"/>
      <c r="AB1595" s="4"/>
      <c r="AC1595" s="7"/>
      <c r="AD1595" s="7"/>
      <c r="AE1595" s="7"/>
      <c r="AF1595" s="7"/>
      <c r="AG1595" s="7"/>
      <c r="AH1595" s="7"/>
      <c r="AI1595" s="8"/>
      <c r="AJ1595" s="7"/>
      <c r="AK1595" s="7"/>
      <c r="AL1595" s="7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7"/>
      <c r="BB1595" s="4"/>
      <c r="BC1595" s="4"/>
      <c r="BD1595" s="4"/>
      <c r="BE1595" s="7"/>
      <c r="BF1595" s="7"/>
      <c r="BG1595" s="6"/>
      <c r="BH1595" s="4"/>
      <c r="BI1595" s="4"/>
      <c r="BJ1595" s="4"/>
      <c r="BK1595" s="4"/>
      <c r="BL1595" s="6"/>
      <c r="BM1595" s="6"/>
      <c r="BN1595" s="6"/>
      <c r="BO1595" s="6"/>
      <c r="BP1595" s="6"/>
      <c r="BQ1595" s="6"/>
      <c r="BR1595" s="6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7"/>
      <c r="CD1595" s="4"/>
      <c r="CE1595" s="4"/>
      <c r="CF1595" s="7"/>
      <c r="CG1595" s="4"/>
      <c r="CH1595" s="4"/>
      <c r="CI1595" s="4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</row>
    <row r="1596" spans="1:158" x14ac:dyDescent="0.25">
      <c r="A1596" t="s">
        <v>149</v>
      </c>
      <c r="C1596" s="5">
        <v>43545</v>
      </c>
      <c r="D1596" s="4"/>
      <c r="E1596" s="5"/>
      <c r="F1596">
        <v>34</v>
      </c>
      <c r="G1596" t="s">
        <v>9</v>
      </c>
      <c r="H1596" s="6">
        <v>10.4</v>
      </c>
      <c r="I1596">
        <v>1000</v>
      </c>
      <c r="J1596" s="4">
        <f>1000000/H1596/I1596</f>
        <v>96.15384615384616</v>
      </c>
      <c r="K1596" s="4"/>
      <c r="L1596" s="4">
        <v>546.66666666666663</v>
      </c>
      <c r="M1596" s="6">
        <v>10.866666666666667</v>
      </c>
      <c r="N1596" s="6"/>
      <c r="O1596" s="6"/>
      <c r="P1596" s="6">
        <v>7.0666666666666664</v>
      </c>
      <c r="Q1596" s="6">
        <v>4.8</v>
      </c>
      <c r="R1596" s="7"/>
      <c r="S1596" s="7"/>
      <c r="T1596" s="7"/>
      <c r="U1596" s="4"/>
      <c r="V1596" s="7"/>
      <c r="W1596" s="7"/>
      <c r="X1596" s="7"/>
      <c r="Y1596" s="7"/>
      <c r="Z1596" s="7"/>
      <c r="AA1596" s="7"/>
      <c r="AB1596" s="4"/>
      <c r="AC1596" s="7"/>
      <c r="AD1596" s="7"/>
      <c r="AE1596" s="7"/>
      <c r="AF1596" s="7"/>
      <c r="AG1596" s="7"/>
      <c r="AH1596" s="7"/>
      <c r="AI1596" s="8"/>
      <c r="AJ1596" s="7"/>
      <c r="AK1596" s="7"/>
      <c r="AL1596" s="7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7"/>
      <c r="BB1596" s="4"/>
      <c r="BC1596" s="4"/>
      <c r="BD1596" s="4"/>
      <c r="BE1596" s="7"/>
      <c r="BF1596" s="7"/>
      <c r="BG1596" s="6"/>
      <c r="BH1596" s="4"/>
      <c r="BI1596" s="4"/>
      <c r="BJ1596" s="4"/>
      <c r="BK1596" s="4"/>
      <c r="BL1596" s="6"/>
      <c r="BM1596" s="6"/>
      <c r="BN1596" s="6"/>
      <c r="BO1596" s="6"/>
      <c r="BP1596" s="6"/>
      <c r="BQ1596" s="6"/>
      <c r="BR1596" s="6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7"/>
      <c r="CD1596" s="4"/>
      <c r="CE1596" s="4"/>
      <c r="CF1596" s="7"/>
      <c r="CG1596" s="4"/>
      <c r="CH1596" s="4"/>
      <c r="CI1596" s="4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</row>
    <row r="1597" spans="1:158" x14ac:dyDescent="0.25">
      <c r="A1597" t="s">
        <v>149</v>
      </c>
      <c r="C1597" s="5">
        <v>43551</v>
      </c>
      <c r="D1597" s="4"/>
      <c r="E1597" s="5"/>
      <c r="F1597">
        <v>40</v>
      </c>
      <c r="G1597" t="s">
        <v>9</v>
      </c>
      <c r="H1597" s="6">
        <v>10.4</v>
      </c>
      <c r="I1597">
        <v>1000</v>
      </c>
      <c r="J1597" s="4">
        <f>1000000/H1597/I1597</f>
        <v>96.15384615384616</v>
      </c>
      <c r="K1597" s="4"/>
      <c r="L1597" s="4">
        <v>710.66666666666663</v>
      </c>
      <c r="M1597" s="6">
        <v>12.733333333333333</v>
      </c>
      <c r="N1597" s="6"/>
      <c r="O1597" s="6"/>
      <c r="P1597" s="6">
        <v>7.9333333333333336</v>
      </c>
      <c r="Q1597" s="6">
        <v>5.8</v>
      </c>
      <c r="R1597" s="7"/>
      <c r="S1597" s="7"/>
      <c r="T1597" s="7"/>
      <c r="U1597" s="4"/>
      <c r="V1597" s="7"/>
      <c r="W1597" s="7"/>
      <c r="X1597" s="7"/>
      <c r="Y1597" s="7"/>
      <c r="Z1597" s="7"/>
      <c r="AA1597" s="7"/>
      <c r="AB1597" s="4"/>
      <c r="AC1597" s="7"/>
      <c r="AD1597" s="7"/>
      <c r="AE1597" s="7"/>
      <c r="AF1597" s="7"/>
      <c r="AG1597" s="7"/>
      <c r="AH1597" s="7"/>
      <c r="AI1597" s="8"/>
      <c r="AJ1597" s="7"/>
      <c r="AK1597" s="7"/>
      <c r="AL1597" s="7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7"/>
      <c r="BB1597" s="4"/>
      <c r="BC1597" s="4"/>
      <c r="BD1597" s="4"/>
      <c r="BE1597" s="7"/>
      <c r="BF1597" s="7"/>
      <c r="BG1597" s="6"/>
      <c r="BH1597" s="4"/>
      <c r="BI1597" s="4"/>
      <c r="BJ1597" s="4"/>
      <c r="BK1597" s="4"/>
      <c r="BL1597" s="6"/>
      <c r="BM1597" s="6"/>
      <c r="BN1597" s="6"/>
      <c r="BO1597" s="6"/>
      <c r="BP1597" s="6"/>
      <c r="BQ1597" s="6"/>
      <c r="BR1597" s="6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7"/>
      <c r="CD1597" s="4"/>
      <c r="CE1597" s="4"/>
      <c r="CF1597" s="7"/>
      <c r="CG1597" s="4"/>
      <c r="CH1597" s="4"/>
      <c r="CI1597" s="4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</row>
    <row r="1598" spans="1:158" x14ac:dyDescent="0.25">
      <c r="A1598" t="s">
        <v>149</v>
      </c>
      <c r="C1598" s="5">
        <v>43553</v>
      </c>
      <c r="D1598" s="4"/>
      <c r="E1598" s="5"/>
      <c r="F1598">
        <v>42</v>
      </c>
      <c r="G1598" t="s">
        <v>9</v>
      </c>
      <c r="H1598" s="6">
        <v>10.4</v>
      </c>
      <c r="I1598">
        <v>1000</v>
      </c>
      <c r="J1598" s="4">
        <f>1000000/H1598/I1598</f>
        <v>96.15384615384616</v>
      </c>
      <c r="K1598" s="4"/>
      <c r="L1598" s="7"/>
      <c r="M1598" s="7"/>
      <c r="N1598" s="7"/>
      <c r="O1598" s="7"/>
      <c r="P1598" s="7"/>
      <c r="Q1598" s="7"/>
      <c r="R1598" s="7"/>
      <c r="S1598" s="7"/>
      <c r="T1598" s="7"/>
      <c r="U1598" s="4">
        <v>143.62666666666667</v>
      </c>
      <c r="V1598" s="7"/>
      <c r="W1598" s="7"/>
      <c r="X1598" s="7"/>
      <c r="Y1598" s="7"/>
      <c r="Z1598" s="7"/>
      <c r="AA1598" s="7"/>
      <c r="AB1598" s="4">
        <v>109.22000000000001</v>
      </c>
      <c r="AC1598" s="7">
        <v>2.2579273333333334</v>
      </c>
      <c r="AD1598" s="7"/>
      <c r="AE1598" s="7"/>
      <c r="AF1598" s="7"/>
      <c r="AG1598" s="7"/>
      <c r="AH1598" s="7"/>
      <c r="AI1598" s="8">
        <f>AC1598/AB1598</f>
        <v>2.0673203930903983E-2</v>
      </c>
      <c r="AJ1598" s="7"/>
      <c r="AK1598" s="7"/>
      <c r="AL1598" s="7"/>
      <c r="AM1598" s="4">
        <v>5.97</v>
      </c>
      <c r="AN1598" s="4"/>
      <c r="AO1598" s="4"/>
      <c r="AP1598" s="4">
        <v>1.1600000000000001</v>
      </c>
      <c r="AQ1598" s="4"/>
      <c r="AR1598" s="4"/>
      <c r="AS1598" s="4"/>
      <c r="AT1598" s="4"/>
      <c r="AU1598" s="4"/>
      <c r="AV1598" s="4"/>
      <c r="AW1598" s="4"/>
      <c r="AX1598" s="4"/>
      <c r="AY1598" s="4"/>
      <c r="AZ1598" s="4">
        <f>AM1598+AP1598+AQ1598+AY1598</f>
        <v>7.13</v>
      </c>
      <c r="BA1598" s="7"/>
      <c r="BB1598" s="4"/>
      <c r="BC1598" s="4">
        <f>U1598+AB1598+AZ1598</f>
        <v>259.97666666666669</v>
      </c>
      <c r="BD1598" s="4"/>
      <c r="BE1598" s="7">
        <f>AZ1598/BC1598</f>
        <v>2.742553818932468E-2</v>
      </c>
      <c r="BF1598" s="7"/>
      <c r="BG1598" s="6"/>
      <c r="BH1598" s="4"/>
      <c r="BI1598" s="4"/>
      <c r="BJ1598" s="4"/>
      <c r="BK1598" s="4"/>
      <c r="BL1598" s="6"/>
      <c r="BM1598" s="6"/>
      <c r="BN1598" s="6"/>
      <c r="BO1598" s="6"/>
      <c r="BP1598" s="7">
        <f>U1598/BC1598</f>
        <v>0.55245983613914063</v>
      </c>
      <c r="BQ1598" s="7">
        <f>AB1598/BC1598</f>
        <v>0.42011462567153462</v>
      </c>
      <c r="BR1598" s="7">
        <f>AZ1598/BC1598</f>
        <v>2.742553818932468E-2</v>
      </c>
      <c r="BS1598" s="4">
        <f>BT1598+BU1598+BV1598+BW1598+BX1598+BY1598</f>
        <v>112.66666666666666</v>
      </c>
      <c r="BT1598" s="4">
        <v>103.33333333333333</v>
      </c>
      <c r="BU1598" s="4"/>
      <c r="BV1598" s="4"/>
      <c r="BW1598" s="4">
        <v>4</v>
      </c>
      <c r="BX1598" s="4"/>
      <c r="BY1598" s="4">
        <v>5.333333333333333</v>
      </c>
      <c r="BZ1598" s="8">
        <f>AC1598/BS1598</f>
        <v>2.0040775147928996E-2</v>
      </c>
      <c r="CA1598" s="4"/>
      <c r="CB1598" s="4"/>
      <c r="CC1598" s="7"/>
      <c r="CD1598" s="4"/>
      <c r="CE1598" s="4"/>
      <c r="CF1598" s="7"/>
      <c r="CG1598" s="4"/>
      <c r="CH1598" s="4"/>
      <c r="CI1598" s="4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</row>
    <row r="1599" spans="1:158" x14ac:dyDescent="0.25">
      <c r="A1599" t="s">
        <v>149</v>
      </c>
      <c r="C1599" s="5">
        <v>43555</v>
      </c>
      <c r="D1599" s="4">
        <v>5</v>
      </c>
      <c r="E1599" t="s">
        <v>164</v>
      </c>
      <c r="F1599">
        <v>44</v>
      </c>
      <c r="G1599" t="s">
        <v>9</v>
      </c>
      <c r="H1599" s="6">
        <v>10.4</v>
      </c>
      <c r="I1599">
        <v>1000</v>
      </c>
      <c r="J1599" s="4">
        <f>1000000/H1599/I1599</f>
        <v>96.15384615384616</v>
      </c>
      <c r="K1599" s="4"/>
      <c r="L1599" s="7"/>
      <c r="M1599" s="7"/>
      <c r="N1599" s="7"/>
      <c r="O1599" s="7"/>
      <c r="P1599" s="7"/>
      <c r="Q1599" s="7"/>
      <c r="R1599" s="7"/>
      <c r="S1599" s="7"/>
      <c r="T1599" s="7"/>
      <c r="V1599" s="7"/>
      <c r="W1599" s="7"/>
      <c r="X1599" s="7"/>
      <c r="Y1599" s="7"/>
      <c r="Z1599" s="7"/>
      <c r="AA1599" s="7"/>
      <c r="AI1599" s="8"/>
      <c r="AJ1599" s="7"/>
      <c r="AK1599" s="7"/>
      <c r="AL1599" s="7"/>
      <c r="AM1599"/>
      <c r="AN1599"/>
      <c r="AO1599"/>
      <c r="AQ1599"/>
      <c r="AR1599"/>
      <c r="AS1599"/>
      <c r="AT1599"/>
      <c r="AU1599"/>
      <c r="AV1599"/>
      <c r="AW1599" s="4"/>
      <c r="AX1599" s="4"/>
      <c r="AZ1599" s="4"/>
      <c r="BA1599" s="7"/>
      <c r="BB1599" s="4"/>
      <c r="BC1599" s="4"/>
      <c r="BD1599" s="4"/>
      <c r="BE1599" s="7"/>
      <c r="BF1599" s="7"/>
      <c r="BG1599" s="6"/>
      <c r="BH1599" s="4"/>
      <c r="BI1599" s="4"/>
      <c r="BJ1599" s="4"/>
      <c r="BK1599" s="4"/>
      <c r="BL1599" s="6"/>
      <c r="BM1599" s="6"/>
      <c r="BN1599" s="6"/>
      <c r="BO1599" s="6"/>
      <c r="BP1599" s="6"/>
      <c r="BQ1599" s="6"/>
      <c r="BR1599" s="6"/>
      <c r="BS1599" s="4"/>
      <c r="CA1599" s="4"/>
      <c r="CB1599" s="4"/>
      <c r="CC1599" s="7"/>
      <c r="CD1599" s="4"/>
      <c r="CE1599" s="4"/>
      <c r="CF1599" s="7"/>
      <c r="CG1599" s="4"/>
      <c r="CH1599" s="4"/>
      <c r="CI1599" s="4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  <c r="DH1599" s="7"/>
      <c r="DI1599" s="7"/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</row>
    <row r="1600" spans="1:158" x14ac:dyDescent="0.25">
      <c r="A1600" t="s">
        <v>149</v>
      </c>
      <c r="C1600" s="5">
        <v>43558</v>
      </c>
      <c r="D1600" s="4"/>
      <c r="E1600" s="5"/>
      <c r="F1600">
        <v>47</v>
      </c>
      <c r="G1600" t="s">
        <v>9</v>
      </c>
      <c r="H1600" s="6">
        <v>10.4</v>
      </c>
      <c r="I1600">
        <v>1000</v>
      </c>
      <c r="J1600" s="4">
        <f>1000000/H1600/I1600</f>
        <v>96.15384615384616</v>
      </c>
      <c r="K1600" s="4"/>
      <c r="L1600" s="4">
        <v>903.33333333333326</v>
      </c>
      <c r="M1600" s="6">
        <v>14.666666666666666</v>
      </c>
      <c r="N1600" s="6"/>
      <c r="O1600" s="6"/>
      <c r="P1600" s="7"/>
      <c r="Q1600" s="7"/>
      <c r="R1600" s="6">
        <v>7.1818181818181817</v>
      </c>
      <c r="S1600" s="7"/>
      <c r="T1600" s="6">
        <v>7</v>
      </c>
      <c r="V1600" s="7"/>
      <c r="W1600" s="7"/>
      <c r="X1600" s="7"/>
      <c r="Y1600" s="7"/>
      <c r="Z1600" s="7"/>
      <c r="AA1600" s="7"/>
      <c r="AI1600" s="8"/>
      <c r="AJ1600" s="7"/>
      <c r="AK1600" s="7"/>
      <c r="AL1600" s="7"/>
      <c r="AM1600"/>
      <c r="AN1600"/>
      <c r="AO1600"/>
      <c r="AQ1600"/>
      <c r="AR1600"/>
      <c r="AS1600"/>
      <c r="AT1600"/>
      <c r="AU1600"/>
      <c r="AV1600"/>
      <c r="AW1600" s="4"/>
      <c r="AX1600" s="4"/>
      <c r="AZ1600" s="4"/>
      <c r="BA1600" s="7"/>
      <c r="BB1600" s="4"/>
      <c r="BC1600" s="4"/>
      <c r="BD1600" s="4"/>
      <c r="BE1600" s="7"/>
      <c r="BF1600" s="7"/>
      <c r="BG1600" s="6"/>
      <c r="BH1600" s="4"/>
      <c r="BI1600" s="4"/>
      <c r="BJ1600" s="4"/>
      <c r="BK1600" s="4"/>
      <c r="BL1600" s="6"/>
      <c r="BM1600" s="6"/>
      <c r="BN1600" s="6"/>
      <c r="BO1600" s="6"/>
      <c r="BP1600" s="6"/>
      <c r="BQ1600" s="6"/>
      <c r="BR1600" s="6"/>
      <c r="BS1600" s="4"/>
      <c r="CA1600" s="4"/>
      <c r="CB1600" s="4"/>
      <c r="CC1600" s="7"/>
      <c r="CD1600" s="4"/>
      <c r="CE1600" s="4"/>
      <c r="CF1600" s="7"/>
      <c r="CG1600" s="4"/>
      <c r="CH1600" s="4"/>
      <c r="CI1600" s="4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  <c r="DH1600" s="7"/>
      <c r="DI1600" s="7"/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7"/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</row>
    <row r="1601" spans="1:158" x14ac:dyDescent="0.25">
      <c r="A1601" t="s">
        <v>149</v>
      </c>
      <c r="C1601" s="5">
        <v>43567</v>
      </c>
      <c r="D1601" s="4"/>
      <c r="E1601" s="5"/>
      <c r="F1601">
        <v>56</v>
      </c>
      <c r="G1601" t="s">
        <v>9</v>
      </c>
      <c r="H1601" s="6">
        <v>10.4</v>
      </c>
      <c r="I1601">
        <v>1000</v>
      </c>
      <c r="J1601" s="4">
        <f>1000000/H1601/I1601</f>
        <v>96.15384615384616</v>
      </c>
      <c r="K1601" s="4"/>
      <c r="L1601" s="4">
        <v>1065.3333333333333</v>
      </c>
      <c r="M1601" s="6">
        <v>17.066666666666666</v>
      </c>
      <c r="N1601" s="6"/>
      <c r="O1601" s="6"/>
      <c r="P1601" s="7"/>
      <c r="Q1601" s="7"/>
      <c r="R1601" s="7"/>
      <c r="S1601" s="6">
        <v>8.1666666666666661</v>
      </c>
      <c r="T1601" s="6">
        <v>11</v>
      </c>
      <c r="U1601" s="4"/>
      <c r="V1601" s="7"/>
      <c r="W1601" s="7"/>
      <c r="X1601" s="7"/>
      <c r="Y1601" s="7"/>
      <c r="Z1601" s="7"/>
      <c r="AA1601" s="7"/>
      <c r="AB1601" s="4"/>
      <c r="AC1601" s="7"/>
      <c r="AD1601" s="7"/>
      <c r="AE1601" s="7"/>
      <c r="AF1601" s="7"/>
      <c r="AG1601" s="7"/>
      <c r="AH1601" s="7"/>
      <c r="AI1601" s="8"/>
      <c r="AJ1601" s="7"/>
      <c r="AK1601" s="7"/>
      <c r="AL1601" s="7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7"/>
      <c r="BB1601" s="4"/>
      <c r="BC1601" s="4"/>
      <c r="BD1601" s="4"/>
      <c r="BE1601" s="7"/>
      <c r="BF1601" s="7"/>
      <c r="BG1601" s="6"/>
      <c r="BH1601" s="4"/>
      <c r="BI1601" s="4"/>
      <c r="BJ1601" s="4"/>
      <c r="BK1601" s="4"/>
      <c r="BL1601" s="6"/>
      <c r="BM1601" s="6"/>
      <c r="BN1601" s="6"/>
      <c r="BO1601" s="6"/>
      <c r="BP1601" s="6"/>
      <c r="BQ1601" s="6"/>
      <c r="BR1601" s="6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7"/>
      <c r="CD1601" s="4"/>
      <c r="CE1601" s="4"/>
      <c r="CF1601" s="7"/>
      <c r="CG1601" s="4"/>
      <c r="CH1601" s="4"/>
      <c r="CI1601" s="4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</row>
    <row r="1602" spans="1:158" x14ac:dyDescent="0.25">
      <c r="A1602" t="s">
        <v>149</v>
      </c>
      <c r="C1602" s="5">
        <v>43570</v>
      </c>
      <c r="D1602" s="4"/>
      <c r="E1602" s="5"/>
      <c r="F1602">
        <v>59</v>
      </c>
      <c r="G1602" t="s">
        <v>9</v>
      </c>
      <c r="H1602" s="6">
        <v>10.4</v>
      </c>
      <c r="I1602">
        <v>1000</v>
      </c>
      <c r="J1602" s="4">
        <f>1000000/H1602/I1602</f>
        <v>96.15384615384616</v>
      </c>
      <c r="K1602" s="4"/>
      <c r="L1602" s="7"/>
      <c r="M1602" s="7"/>
      <c r="N1602" s="7"/>
      <c r="O1602" s="7"/>
      <c r="P1602" s="7"/>
      <c r="Q1602" s="7"/>
      <c r="R1602" s="7"/>
      <c r="S1602" s="7"/>
      <c r="T1602" s="7"/>
      <c r="U1602" s="4">
        <v>275.8114705882353</v>
      </c>
      <c r="V1602" s="7"/>
      <c r="W1602" s="7"/>
      <c r="X1602" s="7"/>
      <c r="Y1602" s="7"/>
      <c r="Z1602" s="7"/>
      <c r="AA1602" s="7"/>
      <c r="AB1602" s="4">
        <v>216.84177941176472</v>
      </c>
      <c r="AC1602" s="7">
        <v>3.9122928117647056</v>
      </c>
      <c r="AD1602" s="7"/>
      <c r="AE1602" s="7"/>
      <c r="AF1602" s="7"/>
      <c r="AG1602" s="7"/>
      <c r="AH1602" s="7"/>
      <c r="AI1602" s="8">
        <f>AC1602/AB1602</f>
        <v>1.8042154156720801E-2</v>
      </c>
      <c r="AJ1602" s="7"/>
      <c r="AK1602" s="7"/>
      <c r="AL1602" s="7"/>
      <c r="AM1602" s="4">
        <v>19.710598039215686</v>
      </c>
      <c r="AN1602" s="4"/>
      <c r="AO1602" s="4"/>
      <c r="AP1602" s="4">
        <v>3.6372352941176467</v>
      </c>
      <c r="AQ1602" s="4"/>
      <c r="AR1602" s="4"/>
      <c r="AS1602" s="4"/>
      <c r="AT1602" s="4"/>
      <c r="AU1602" s="4"/>
      <c r="AV1602" s="4"/>
      <c r="AW1602" s="4"/>
      <c r="AX1602" s="4"/>
      <c r="AY1602" s="4">
        <v>14.791637254901959</v>
      </c>
      <c r="AZ1602" s="4">
        <f>AM1602+AP1602+AQ1602+AY1602</f>
        <v>38.139470588235291</v>
      </c>
      <c r="BA1602" s="7"/>
      <c r="BB1602" s="4"/>
      <c r="BC1602" s="4">
        <f>U1602+AB1602+AZ1602</f>
        <v>530.79272058823528</v>
      </c>
      <c r="BD1602" s="4"/>
      <c r="BE1602" s="7">
        <f>AZ1602/BC1602</f>
        <v>7.1853793597561694E-2</v>
      </c>
      <c r="BF1602" s="7"/>
      <c r="BG1602" s="6"/>
      <c r="BH1602" s="4"/>
      <c r="BI1602" s="4"/>
      <c r="BJ1602" s="4"/>
      <c r="BK1602" s="4"/>
      <c r="BL1602" s="6"/>
      <c r="BM1602" s="6"/>
      <c r="BN1602" s="6"/>
      <c r="BO1602" s="6"/>
      <c r="BP1602" s="7">
        <f>U1602/BC1602</f>
        <v>0.51962180318255946</v>
      </c>
      <c r="BQ1602" s="7">
        <f>AB1602/BC1602</f>
        <v>0.40852440321987887</v>
      </c>
      <c r="BR1602" s="7">
        <f>AZ1602/BC1602</f>
        <v>7.1853793597561694E-2</v>
      </c>
      <c r="BS1602" s="4">
        <f>BT1602+BU1602+BV1602+BW1602+BX1602+BY1602</f>
        <v>210.06960784313728</v>
      </c>
      <c r="BT1602" s="4">
        <v>166.21127450980393</v>
      </c>
      <c r="BU1602" s="4">
        <v>27.435294117647061</v>
      </c>
      <c r="BV1602" s="4"/>
      <c r="BW1602" s="4">
        <v>10.613725490196078</v>
      </c>
      <c r="BX1602" s="4"/>
      <c r="BY1602" s="4">
        <v>5.8093137254901954</v>
      </c>
      <c r="BZ1602" s="8">
        <f>AC1602/BS1602</f>
        <v>1.862379261775975E-2</v>
      </c>
      <c r="CA1602" s="4"/>
      <c r="CB1602" s="4"/>
      <c r="CC1602" s="7"/>
      <c r="CD1602" s="4"/>
      <c r="CE1602" s="4">
        <v>1500</v>
      </c>
      <c r="CF1602" s="7">
        <v>1.2835710798481079</v>
      </c>
      <c r="CG1602" s="4">
        <f>CL1602+CO1602+CR1602+CU1602+CX1602</f>
        <v>465.26019230604891</v>
      </c>
      <c r="CH1602" s="4"/>
      <c r="CI1602" s="4"/>
      <c r="CJ1602" s="7">
        <v>0.29700148949576172</v>
      </c>
      <c r="CK1602" s="4">
        <v>300</v>
      </c>
      <c r="CL1602" s="7">
        <f>CJ1602*300</f>
        <v>89.10044684872851</v>
      </c>
      <c r="CM1602" s="7">
        <v>0.29514551874026596</v>
      </c>
      <c r="CN1602" s="4">
        <v>600</v>
      </c>
      <c r="CO1602" s="7">
        <f>CM1602*300</f>
        <v>88.543655622079783</v>
      </c>
      <c r="CP1602" s="7">
        <v>0.30195227718664464</v>
      </c>
      <c r="CQ1602" s="4">
        <v>900</v>
      </c>
      <c r="CR1602" s="7">
        <f>CP1602*300</f>
        <v>90.585683155993394</v>
      </c>
      <c r="CS1602" s="7">
        <v>0.32150689975913815</v>
      </c>
      <c r="CT1602" s="4">
        <v>1200</v>
      </c>
      <c r="CU1602" s="7">
        <f>CS1602*300</f>
        <v>96.452069927741448</v>
      </c>
      <c r="CV1602" s="7">
        <v>0.33526112250501922</v>
      </c>
      <c r="CW1602" s="4">
        <v>1500</v>
      </c>
      <c r="CX1602" s="7">
        <f>CV1602*300</f>
        <v>100.57833675150576</v>
      </c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</row>
    <row r="1603" spans="1:158" x14ac:dyDescent="0.25">
      <c r="A1603" t="s">
        <v>149</v>
      </c>
      <c r="C1603" s="5">
        <v>43571</v>
      </c>
      <c r="D1603" s="4"/>
      <c r="E1603" s="5"/>
      <c r="F1603">
        <v>60</v>
      </c>
      <c r="G1603" t="s">
        <v>9</v>
      </c>
      <c r="H1603" s="6">
        <v>10.4</v>
      </c>
      <c r="I1603">
        <v>1000</v>
      </c>
      <c r="J1603" s="4">
        <f>1000000/H1603/I1603</f>
        <v>96.15384615384616</v>
      </c>
      <c r="K1603" s="4"/>
      <c r="L1603" s="4">
        <v>1128</v>
      </c>
      <c r="M1603" s="6">
        <v>19</v>
      </c>
      <c r="N1603" s="6"/>
      <c r="O1603" s="6"/>
      <c r="P1603" s="7"/>
      <c r="Q1603" s="7"/>
      <c r="R1603" s="7"/>
      <c r="S1603" s="6">
        <v>9.6</v>
      </c>
      <c r="T1603" s="6">
        <v>13</v>
      </c>
      <c r="V1603" s="7"/>
      <c r="W1603" s="7"/>
      <c r="X1603" s="7"/>
      <c r="Y1603" s="7"/>
      <c r="Z1603" s="7"/>
      <c r="AA1603" s="7"/>
      <c r="AI1603" s="8"/>
      <c r="AJ1603" s="7"/>
      <c r="AK1603" s="7"/>
      <c r="AL1603" s="7"/>
      <c r="AM1603"/>
      <c r="AN1603"/>
      <c r="AO1603"/>
      <c r="AQ1603"/>
      <c r="AR1603"/>
      <c r="AS1603"/>
      <c r="AT1603"/>
      <c r="AU1603"/>
      <c r="AV1603"/>
      <c r="AW1603" s="4"/>
      <c r="AX1603" s="4"/>
      <c r="AZ1603" s="4"/>
      <c r="BA1603" s="7"/>
      <c r="BB1603" s="4"/>
      <c r="BC1603" s="4"/>
      <c r="BD1603" s="4"/>
      <c r="BE1603" s="7"/>
      <c r="BF1603" s="7"/>
      <c r="BG1603" s="6"/>
      <c r="BH1603" s="4"/>
      <c r="BI1603" s="4"/>
      <c r="BJ1603" s="4"/>
      <c r="BK1603" s="4"/>
      <c r="BL1603" s="6"/>
      <c r="BM1603" s="6"/>
      <c r="BN1603" s="6"/>
      <c r="BO1603" s="6"/>
      <c r="BP1603" s="6"/>
      <c r="BQ1603" s="6"/>
      <c r="BR1603" s="6"/>
      <c r="BS1603" s="4"/>
      <c r="CA1603" s="4"/>
      <c r="CB1603" s="4"/>
      <c r="CC1603" s="7"/>
      <c r="CD1603" s="4"/>
      <c r="CE1603" s="4"/>
      <c r="CF1603" s="7"/>
      <c r="CG1603" s="4"/>
      <c r="CH1603" s="4"/>
      <c r="CI1603" s="4"/>
      <c r="CK1603" s="7"/>
      <c r="CL1603" s="7"/>
      <c r="CN1603" s="7"/>
      <c r="CO1603" s="7"/>
      <c r="CQ1603" s="7"/>
      <c r="CR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</row>
    <row r="1604" spans="1:158" x14ac:dyDescent="0.25">
      <c r="A1604" t="s">
        <v>149</v>
      </c>
      <c r="C1604" s="5">
        <v>43585</v>
      </c>
      <c r="D1604" s="4"/>
      <c r="E1604" s="5"/>
      <c r="F1604">
        <v>74</v>
      </c>
      <c r="G1604" t="s">
        <v>9</v>
      </c>
      <c r="H1604" s="6">
        <v>10.4</v>
      </c>
      <c r="I1604">
        <v>1000</v>
      </c>
      <c r="J1604" s="4">
        <f>1000000/H1604/I1604</f>
        <v>96.15384615384616</v>
      </c>
      <c r="K1604" s="4"/>
      <c r="L1604" s="4">
        <v>1174.6666666666667</v>
      </c>
      <c r="M1604" s="6">
        <v>20.2</v>
      </c>
      <c r="N1604" s="6"/>
      <c r="O1604" s="6"/>
      <c r="P1604" s="7"/>
      <c r="Q1604" s="7"/>
      <c r="R1604" s="7"/>
      <c r="S1604" s="6">
        <v>9.6</v>
      </c>
      <c r="T1604" s="6">
        <v>17</v>
      </c>
      <c r="U1604" s="4"/>
      <c r="V1604" s="7"/>
      <c r="W1604" s="7"/>
      <c r="X1604" s="7"/>
      <c r="Y1604" s="7"/>
      <c r="Z1604" s="7"/>
      <c r="AA1604" s="7"/>
      <c r="AB1604" s="4"/>
      <c r="AC1604" s="7"/>
      <c r="AD1604" s="7"/>
      <c r="AE1604" s="7"/>
      <c r="AF1604" s="7"/>
      <c r="AG1604" s="7"/>
      <c r="AH1604" s="7"/>
      <c r="AI1604" s="8"/>
      <c r="AJ1604" s="7"/>
      <c r="AK1604" s="7"/>
      <c r="AL1604" s="7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7"/>
      <c r="BB1604" s="4"/>
      <c r="BC1604" s="4"/>
      <c r="BD1604" s="4"/>
      <c r="BE1604" s="7"/>
      <c r="BF1604" s="7"/>
      <c r="BG1604" s="6"/>
      <c r="BH1604" s="4"/>
      <c r="BI1604" s="4"/>
      <c r="BJ1604" s="4"/>
      <c r="BK1604" s="4"/>
      <c r="BL1604" s="6"/>
      <c r="BM1604" s="6"/>
      <c r="BN1604" s="6"/>
      <c r="BO1604" s="6"/>
      <c r="BP1604" s="6"/>
      <c r="BQ1604" s="6"/>
      <c r="BR1604" s="6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7"/>
      <c r="CD1604" s="4"/>
      <c r="CE1604" s="4"/>
      <c r="CF1604" s="7"/>
      <c r="CG1604" s="4"/>
      <c r="CH1604" s="4"/>
      <c r="CI1604" s="4"/>
      <c r="CK1604" s="7"/>
      <c r="CL1604" s="7"/>
      <c r="CN1604" s="7"/>
      <c r="CO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</row>
    <row r="1605" spans="1:158" x14ac:dyDescent="0.25">
      <c r="A1605" t="s">
        <v>149</v>
      </c>
      <c r="C1605" s="5">
        <v>43592</v>
      </c>
      <c r="D1605" s="4"/>
      <c r="E1605" s="5"/>
      <c r="F1605">
        <v>81</v>
      </c>
      <c r="G1605" t="s">
        <v>9</v>
      </c>
      <c r="H1605" s="6">
        <v>10.4</v>
      </c>
      <c r="I1605">
        <v>1000</v>
      </c>
      <c r="J1605" s="4">
        <f>1000000/H1605/I1605</f>
        <v>96.15384615384616</v>
      </c>
      <c r="K1605" s="4"/>
      <c r="L1605" s="4">
        <v>1296.6666666666665</v>
      </c>
      <c r="M1605" s="6">
        <v>21.6</v>
      </c>
      <c r="N1605" s="6"/>
      <c r="O1605" s="6"/>
      <c r="P1605" s="7"/>
      <c r="Q1605" s="7"/>
      <c r="R1605" s="7"/>
      <c r="S1605" s="6">
        <v>9</v>
      </c>
      <c r="T1605" s="6">
        <v>18.846153846153847</v>
      </c>
      <c r="U1605" s="4"/>
      <c r="V1605" s="7"/>
      <c r="W1605" s="7"/>
      <c r="X1605" s="7"/>
      <c r="Y1605" s="7"/>
      <c r="Z1605" s="7"/>
      <c r="AA1605" s="7"/>
      <c r="AB1605" s="4"/>
      <c r="AC1605" s="7"/>
      <c r="AD1605" s="7"/>
      <c r="AE1605" s="7"/>
      <c r="AF1605" s="7"/>
      <c r="AG1605" s="7"/>
      <c r="AH1605" s="7"/>
      <c r="AI1605" s="8"/>
      <c r="AJ1605" s="7"/>
      <c r="AK1605" s="7"/>
      <c r="AL1605" s="7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7"/>
      <c r="BB1605" s="4"/>
      <c r="BC1605" s="4"/>
      <c r="BD1605" s="4"/>
      <c r="BE1605" s="7"/>
      <c r="BF1605" s="7"/>
      <c r="BG1605" s="6"/>
      <c r="BH1605" s="4"/>
      <c r="BI1605" s="4"/>
      <c r="BJ1605" s="4"/>
      <c r="BK1605" s="4"/>
      <c r="BL1605" s="6"/>
      <c r="BM1605" s="6"/>
      <c r="BN1605" s="6"/>
      <c r="BO1605" s="6"/>
      <c r="BP1605" s="6"/>
      <c r="BQ1605" s="6"/>
      <c r="BR1605" s="6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7"/>
      <c r="CD1605" s="4"/>
      <c r="CE1605" s="4"/>
      <c r="CF1605" s="7"/>
      <c r="CG1605" s="4"/>
      <c r="CH1605" s="4"/>
      <c r="CI1605" s="4"/>
      <c r="CK1605" s="7"/>
      <c r="CL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</row>
    <row r="1606" spans="1:158" x14ac:dyDescent="0.25">
      <c r="A1606" t="s">
        <v>149</v>
      </c>
      <c r="C1606" s="5">
        <v>43640</v>
      </c>
      <c r="D1606" s="4"/>
      <c r="E1606" s="5"/>
      <c r="F1606">
        <v>129</v>
      </c>
      <c r="G1606" t="s">
        <v>9</v>
      </c>
      <c r="H1606" s="6">
        <v>10.4</v>
      </c>
      <c r="I1606">
        <v>1000</v>
      </c>
      <c r="J1606" s="4">
        <f>1000000/H1606/I1606</f>
        <v>96.15384615384616</v>
      </c>
      <c r="K1606" s="4"/>
      <c r="L1606" s="7"/>
      <c r="M1606" s="7"/>
      <c r="N1606" s="7"/>
      <c r="O1606" s="7"/>
      <c r="P1606" s="7"/>
      <c r="Q1606" s="7"/>
      <c r="R1606" s="7"/>
      <c r="S1606" s="7"/>
      <c r="T1606" s="7"/>
      <c r="U1606" s="4">
        <v>651.40770177838579</v>
      </c>
      <c r="V1606" s="7"/>
      <c r="W1606" s="7"/>
      <c r="X1606" s="7"/>
      <c r="Y1606" s="7"/>
      <c r="Z1606" s="7"/>
      <c r="AA1606" s="7"/>
      <c r="AB1606" s="4">
        <v>206.96067487460104</v>
      </c>
      <c r="AC1606" s="7">
        <v>4.0587341231190157</v>
      </c>
      <c r="AD1606" s="7"/>
      <c r="AE1606" s="7"/>
      <c r="AF1606" s="7"/>
      <c r="AG1606" s="7"/>
      <c r="AH1606" s="7"/>
      <c r="AI1606" s="8">
        <f>AC1606/AB1606</f>
        <v>1.9611136876985118E-2</v>
      </c>
      <c r="AJ1606" s="7"/>
      <c r="AK1606" s="7"/>
      <c r="AL1606" s="7"/>
      <c r="AM1606" s="4"/>
      <c r="AN1606" s="4"/>
      <c r="AO1606" s="4"/>
      <c r="AP1606" s="4"/>
      <c r="AQ1606" s="4">
        <v>560.10804605563169</v>
      </c>
      <c r="AR1606" s="4"/>
      <c r="AS1606" s="4"/>
      <c r="AT1606" s="4"/>
      <c r="AU1606" s="4"/>
      <c r="AV1606" s="4"/>
      <c r="AW1606" s="4"/>
      <c r="AX1606" s="4"/>
      <c r="AY1606" s="4">
        <v>207.95159598723214</v>
      </c>
      <c r="AZ1606" s="4">
        <f>AM1606+AP1606+AQ1606+AY1606</f>
        <v>768.05964204286386</v>
      </c>
      <c r="BA1606" s="7"/>
      <c r="BB1606" s="4"/>
      <c r="BC1606" s="4">
        <f>U1606+AB1606+AZ1606</f>
        <v>1626.4280186958508</v>
      </c>
      <c r="BD1606" s="4"/>
      <c r="BE1606" s="7">
        <f>AZ1606/BC1606</f>
        <v>0.47223709454952179</v>
      </c>
      <c r="BF1606" s="7"/>
      <c r="BG1606" s="6"/>
      <c r="BH1606" s="4"/>
      <c r="BI1606" s="4"/>
      <c r="BJ1606" s="4"/>
      <c r="BK1606" s="4"/>
      <c r="BL1606" s="6"/>
      <c r="BM1606" s="6"/>
      <c r="BN1606" s="6"/>
      <c r="BO1606" s="6"/>
      <c r="BP1606" s="7">
        <f>U1606/BC1606</f>
        <v>0.40051431375408558</v>
      </c>
      <c r="BQ1606" s="7">
        <f>AB1606/BC1606</f>
        <v>0.12724859169639255</v>
      </c>
      <c r="BR1606" s="7">
        <f>AZ1606/BC1606</f>
        <v>0.47223709454952179</v>
      </c>
      <c r="BS1606" s="4">
        <f>BT1606+BU1606+BV1606+BW1606+BX1606+BY1606</f>
        <v>176.91928864569084</v>
      </c>
      <c r="BT1606" s="4"/>
      <c r="BU1606" s="4">
        <v>138.77245782033745</v>
      </c>
      <c r="BV1606" s="4">
        <v>38.146830825353398</v>
      </c>
      <c r="BW1606" s="4"/>
      <c r="BX1606" s="4"/>
      <c r="BY1606" s="4"/>
      <c r="BZ1606" s="4"/>
      <c r="CA1606" s="4"/>
      <c r="CB1606" s="4"/>
      <c r="CC1606" s="7"/>
      <c r="CD1606" s="4"/>
      <c r="CE1606" s="4"/>
      <c r="CF1606" s="7"/>
      <c r="CG1606" s="4"/>
      <c r="CH1606" s="4"/>
      <c r="CI1606" s="4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</row>
    <row r="1607" spans="1:158" x14ac:dyDescent="0.25">
      <c r="A1607" t="s">
        <v>149</v>
      </c>
      <c r="C1607" s="5">
        <v>43641</v>
      </c>
      <c r="D1607" s="4">
        <v>8</v>
      </c>
      <c r="E1607" s="5" t="s">
        <v>165</v>
      </c>
      <c r="F1607">
        <v>130</v>
      </c>
      <c r="G1607" t="s">
        <v>9</v>
      </c>
      <c r="H1607" s="6">
        <v>10.4</v>
      </c>
      <c r="I1607">
        <v>1000</v>
      </c>
      <c r="J1607" s="4">
        <f>1000000/H1607/I1607</f>
        <v>96.15384615384616</v>
      </c>
      <c r="K1607" s="4"/>
      <c r="L1607" s="7"/>
      <c r="M1607" s="7"/>
      <c r="N1607" s="7"/>
      <c r="O1607" s="7"/>
      <c r="P1607" s="7"/>
      <c r="Q1607" s="7"/>
      <c r="R1607" s="7"/>
      <c r="S1607" s="7"/>
      <c r="T1607" s="7"/>
      <c r="U1607" s="4"/>
      <c r="V1607" s="7"/>
      <c r="W1607" s="7"/>
      <c r="X1607" s="7"/>
      <c r="Y1607" s="7"/>
      <c r="Z1607" s="7"/>
      <c r="AA1607" s="7"/>
      <c r="AB1607" s="4"/>
      <c r="AC1607" s="7"/>
      <c r="AD1607" s="7"/>
      <c r="AE1607" s="7"/>
      <c r="AF1607" s="7"/>
      <c r="AG1607" s="7"/>
      <c r="AH1607" s="7"/>
      <c r="AI1607" s="8"/>
      <c r="AJ1607" s="7"/>
      <c r="AK1607" s="7"/>
      <c r="AL1607" s="7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7"/>
      <c r="BB1607" s="4"/>
      <c r="BC1607" s="4"/>
      <c r="BD1607" s="4"/>
      <c r="BE1607" s="7"/>
      <c r="BF1607" s="7"/>
      <c r="BG1607" s="6"/>
      <c r="BH1607" s="4"/>
      <c r="BI1607" s="4"/>
      <c r="BJ1607" s="4"/>
      <c r="BK1607" s="4"/>
      <c r="BL1607" s="6"/>
      <c r="BM1607" s="6"/>
      <c r="BN1607" s="6"/>
      <c r="BO1607" s="6"/>
      <c r="BP1607" s="6"/>
      <c r="BQ1607" s="6"/>
      <c r="BR1607" s="6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7"/>
      <c r="CD1607" s="4"/>
      <c r="CE1607" s="4"/>
      <c r="CF1607" s="7"/>
      <c r="CG1607" s="4"/>
      <c r="CH1607" s="4"/>
      <c r="CI1607" s="4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</row>
    <row r="1608" spans="1:158" x14ac:dyDescent="0.25">
      <c r="A1608" t="s">
        <v>149</v>
      </c>
      <c r="C1608" s="5">
        <v>43691</v>
      </c>
      <c r="D1608" s="4">
        <v>9</v>
      </c>
      <c r="E1608" s="5" t="s">
        <v>70</v>
      </c>
      <c r="F1608">
        <v>180</v>
      </c>
      <c r="G1608" t="s">
        <v>9</v>
      </c>
      <c r="H1608" s="6">
        <v>10.4</v>
      </c>
      <c r="I1608">
        <v>1000</v>
      </c>
      <c r="J1608" s="4">
        <f>1000000/H1608/I1608</f>
        <v>96.15384615384616</v>
      </c>
      <c r="K1608" s="4"/>
      <c r="L1608" s="7"/>
      <c r="M1608" s="7"/>
      <c r="N1608" s="7"/>
      <c r="O1608" s="7"/>
      <c r="P1608" s="7"/>
      <c r="Q1608" s="7"/>
      <c r="R1608" s="7"/>
      <c r="S1608" s="7"/>
      <c r="T1608" s="7"/>
      <c r="U1608" s="4"/>
      <c r="V1608" s="7"/>
      <c r="W1608" s="7"/>
      <c r="X1608" s="7"/>
      <c r="Y1608" s="7"/>
      <c r="Z1608" s="7"/>
      <c r="AA1608" s="7"/>
      <c r="AB1608" s="4"/>
      <c r="AC1608" s="7"/>
      <c r="AD1608" s="7"/>
      <c r="AE1608" s="7"/>
      <c r="AF1608" s="7"/>
      <c r="AG1608" s="7"/>
      <c r="AH1608" s="7"/>
      <c r="AI1608" s="8"/>
      <c r="AJ1608" s="7"/>
      <c r="AK1608" s="7"/>
      <c r="AL1608" s="7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>
        <v>591.41414141414134</v>
      </c>
      <c r="AZ1608" s="4"/>
      <c r="BA1608" s="7"/>
      <c r="BB1608" s="4"/>
      <c r="BC1608" s="4"/>
      <c r="BD1608" s="4"/>
      <c r="BE1608" s="7"/>
      <c r="BF1608" s="4">
        <f>BH1608*(1/(BG1608/100))</f>
        <v>591.41414141414134</v>
      </c>
      <c r="BG1608" s="6">
        <v>39.03</v>
      </c>
      <c r="BH1608" s="4">
        <v>230.82893939393938</v>
      </c>
      <c r="BI1608" s="4">
        <f>BF1608-BH1608</f>
        <v>360.58520202020196</v>
      </c>
      <c r="BJ1608" s="4"/>
      <c r="BK1608" s="4"/>
      <c r="BL1608" s="6">
        <v>10.168675744226405</v>
      </c>
      <c r="BM1608" s="6"/>
      <c r="BN1608" s="6"/>
      <c r="BO1608" s="6"/>
      <c r="BP1608" s="6"/>
      <c r="BQ1608" s="6"/>
      <c r="BR1608" s="6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7"/>
      <c r="CD1608" s="4"/>
      <c r="CE1608" s="4"/>
      <c r="CF1608" s="7"/>
      <c r="CG1608" s="4"/>
      <c r="CH1608" s="4"/>
      <c r="CI1608" s="4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</row>
    <row r="1609" spans="1:158" x14ac:dyDescent="0.25">
      <c r="A1609" t="s">
        <v>143</v>
      </c>
      <c r="C1609" s="5">
        <v>43477</v>
      </c>
      <c r="D1609" s="4">
        <v>1</v>
      </c>
      <c r="E1609" s="5" t="s">
        <v>167</v>
      </c>
      <c r="F1609">
        <v>0</v>
      </c>
      <c r="G1609" t="s">
        <v>17</v>
      </c>
      <c r="H1609" s="6">
        <v>9.5</v>
      </c>
      <c r="I1609">
        <v>1000</v>
      </c>
      <c r="J1609" s="4">
        <f>1000000/H1609/I1609</f>
        <v>105.26315789473684</v>
      </c>
      <c r="K1609" s="4"/>
      <c r="L1609" s="7"/>
      <c r="M1609" s="7"/>
      <c r="N1609" s="7"/>
      <c r="O1609" s="7"/>
      <c r="P1609" s="7"/>
      <c r="Q1609" s="7"/>
      <c r="R1609" s="7"/>
      <c r="S1609" s="7"/>
      <c r="T1609" s="7"/>
      <c r="U1609" s="4"/>
      <c r="V1609" s="7"/>
      <c r="W1609" s="7"/>
      <c r="X1609" s="7"/>
      <c r="Y1609" s="7"/>
      <c r="Z1609" s="7"/>
      <c r="AA1609" s="7"/>
      <c r="AB1609" s="4"/>
      <c r="AC1609" s="7"/>
      <c r="AD1609" s="7"/>
      <c r="AE1609" s="7"/>
      <c r="AF1609" s="7"/>
      <c r="AG1609" s="7"/>
      <c r="AH1609" s="7"/>
      <c r="AI1609" s="8"/>
      <c r="AJ1609" s="7"/>
      <c r="AK1609" s="7"/>
      <c r="AL1609" s="7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7"/>
      <c r="BB1609" s="4"/>
      <c r="BC1609" s="4"/>
      <c r="BD1609" s="4"/>
      <c r="BE1609" s="7"/>
      <c r="BF1609" s="7"/>
      <c r="BG1609" s="6"/>
      <c r="BH1609" s="4"/>
      <c r="BI1609" s="4"/>
      <c r="BJ1609" s="4"/>
      <c r="BK1609" s="4"/>
      <c r="BL1609" s="6"/>
      <c r="BM1609" s="6"/>
      <c r="BN1609" s="6"/>
      <c r="BO1609" s="6"/>
      <c r="BP1609" s="6"/>
      <c r="BQ1609" s="6"/>
      <c r="BR1609" s="6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7"/>
      <c r="CD1609" s="4"/>
      <c r="CE1609" s="4"/>
      <c r="CF1609" s="7"/>
      <c r="CG1609" s="4"/>
      <c r="CH1609" s="4"/>
      <c r="CI1609" s="4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  <c r="DH1609" s="7"/>
      <c r="DI1609" s="7"/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7"/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</row>
    <row r="1610" spans="1:158" x14ac:dyDescent="0.25">
      <c r="A1610" t="s">
        <v>143</v>
      </c>
      <c r="C1610" s="5">
        <v>43503</v>
      </c>
      <c r="D1610" s="4">
        <v>4</v>
      </c>
      <c r="E1610" t="s">
        <v>168</v>
      </c>
      <c r="F1610">
        <v>26</v>
      </c>
      <c r="G1610" t="s">
        <v>17</v>
      </c>
      <c r="H1610" s="6">
        <v>9.5</v>
      </c>
      <c r="I1610">
        <v>1000</v>
      </c>
      <c r="J1610" s="4">
        <f>1000000/H1610/I1610</f>
        <v>105.26315789473684</v>
      </c>
      <c r="K1610" s="4"/>
      <c r="L1610" s="7"/>
      <c r="M1610" s="7"/>
      <c r="N1610" s="7"/>
      <c r="O1610" s="7"/>
      <c r="P1610" s="7"/>
      <c r="Q1610" s="7"/>
      <c r="R1610" s="7"/>
      <c r="S1610" s="7"/>
      <c r="T1610" s="7"/>
      <c r="U1610" s="4"/>
      <c r="V1610" s="7"/>
      <c r="W1610" s="7"/>
      <c r="X1610" s="7"/>
      <c r="Y1610" s="7"/>
      <c r="Z1610" s="7"/>
      <c r="AA1610" s="7"/>
      <c r="AB1610" s="4"/>
      <c r="AC1610" s="7"/>
      <c r="AD1610" s="7"/>
      <c r="AE1610" s="7"/>
      <c r="AF1610" s="7"/>
      <c r="AG1610" s="7"/>
      <c r="AH1610" s="7"/>
      <c r="AI1610" s="8"/>
      <c r="AJ1610" s="7"/>
      <c r="AK1610" s="7"/>
      <c r="AL1610" s="7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7"/>
      <c r="BB1610" s="4"/>
      <c r="BC1610" s="4"/>
      <c r="BD1610" s="4"/>
      <c r="BE1610" s="7"/>
      <c r="BF1610" s="7"/>
      <c r="BG1610" s="6"/>
      <c r="BH1610" s="4"/>
      <c r="BI1610" s="4"/>
      <c r="BJ1610" s="4"/>
      <c r="BK1610" s="4"/>
      <c r="BL1610" s="6"/>
      <c r="BM1610" s="6"/>
      <c r="BN1610" s="6"/>
      <c r="BO1610" s="6"/>
      <c r="BP1610" s="6"/>
      <c r="BQ1610" s="6"/>
      <c r="BR1610" s="6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7"/>
      <c r="CD1610" s="4"/>
      <c r="CE1610" s="4"/>
      <c r="CF1610" s="7"/>
      <c r="CG1610" s="4"/>
      <c r="CH1610" s="4"/>
      <c r="CI1610" s="4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</row>
    <row r="1611" spans="1:158" x14ac:dyDescent="0.25">
      <c r="A1611" t="s">
        <v>143</v>
      </c>
      <c r="C1611" s="5">
        <v>43509</v>
      </c>
      <c r="D1611" s="4"/>
      <c r="E1611" s="5"/>
      <c r="F1611">
        <v>32</v>
      </c>
      <c r="G1611" t="s">
        <v>17</v>
      </c>
      <c r="H1611" s="6">
        <v>9.5</v>
      </c>
      <c r="I1611">
        <v>1000</v>
      </c>
      <c r="J1611" s="4">
        <f>1000000/H1611/I1611</f>
        <v>105.26315789473684</v>
      </c>
      <c r="K1611" s="4"/>
      <c r="L1611" s="4">
        <v>432</v>
      </c>
      <c r="M1611" s="6">
        <v>9.6</v>
      </c>
      <c r="N1611" s="6"/>
      <c r="O1611" s="6"/>
      <c r="P1611" s="6">
        <v>6.6</v>
      </c>
      <c r="Q1611" s="6">
        <v>3.8</v>
      </c>
      <c r="R1611" s="7"/>
      <c r="S1611" s="7"/>
      <c r="T1611" s="7"/>
      <c r="U1611" s="4"/>
      <c r="V1611" s="7"/>
      <c r="W1611" s="7"/>
      <c r="X1611" s="7"/>
      <c r="Y1611" s="7"/>
      <c r="Z1611" s="7"/>
      <c r="AA1611" s="7"/>
      <c r="AB1611" s="4"/>
      <c r="AC1611" s="7"/>
      <c r="AD1611" s="7"/>
      <c r="AE1611" s="7"/>
      <c r="AF1611" s="7"/>
      <c r="AG1611" s="7"/>
      <c r="AH1611" s="7"/>
      <c r="AI1611" s="8"/>
      <c r="AJ1611" s="7"/>
      <c r="AK1611" s="7"/>
      <c r="AL1611" s="7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7"/>
      <c r="BB1611" s="4"/>
      <c r="BC1611" s="4"/>
      <c r="BD1611" s="4"/>
      <c r="BE1611" s="7"/>
      <c r="BF1611" s="7"/>
      <c r="BG1611" s="6"/>
      <c r="BH1611" s="4"/>
      <c r="BI1611" s="4"/>
      <c r="BJ1611" s="4"/>
      <c r="BK1611" s="4"/>
      <c r="BL1611" s="6"/>
      <c r="BM1611" s="6"/>
      <c r="BN1611" s="6"/>
      <c r="BO1611" s="6"/>
      <c r="BP1611" s="6"/>
      <c r="BQ1611" s="6"/>
      <c r="BR1611" s="6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7"/>
      <c r="CD1611" s="4"/>
      <c r="CE1611" s="4"/>
      <c r="CF1611" s="7"/>
      <c r="CG1611" s="4"/>
      <c r="CH1611" s="4"/>
      <c r="CI1611" s="4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</row>
    <row r="1612" spans="1:158" x14ac:dyDescent="0.25">
      <c r="A1612" t="s">
        <v>143</v>
      </c>
      <c r="C1612" s="5">
        <v>43517</v>
      </c>
      <c r="D1612" s="4">
        <v>5</v>
      </c>
      <c r="E1612" t="s">
        <v>164</v>
      </c>
      <c r="F1612">
        <v>40</v>
      </c>
      <c r="G1612" t="s">
        <v>17</v>
      </c>
      <c r="H1612" s="6">
        <v>9.5</v>
      </c>
      <c r="I1612">
        <v>1000</v>
      </c>
      <c r="J1612" s="4">
        <f>1000000/H1612/I1612</f>
        <v>105.26315789473684</v>
      </c>
      <c r="K1612" s="4"/>
      <c r="L1612" s="4">
        <v>466</v>
      </c>
      <c r="M1612" s="6">
        <v>11</v>
      </c>
      <c r="N1612" s="6"/>
      <c r="O1612" s="6"/>
      <c r="P1612" s="6">
        <v>4.8</v>
      </c>
      <c r="Q1612" s="6">
        <v>6.6</v>
      </c>
      <c r="R1612" s="7"/>
      <c r="S1612" s="7"/>
      <c r="T1612" s="7"/>
      <c r="U1612" s="4"/>
      <c r="V1612" s="7"/>
      <c r="W1612" s="7"/>
      <c r="X1612" s="7"/>
      <c r="Y1612" s="7"/>
      <c r="Z1612" s="7"/>
      <c r="AA1612" s="7"/>
      <c r="AB1612" s="4"/>
      <c r="AC1612" s="7"/>
      <c r="AD1612" s="7"/>
      <c r="AE1612" s="7"/>
      <c r="AF1612" s="7"/>
      <c r="AG1612" s="7"/>
      <c r="AH1612" s="7"/>
      <c r="AI1612" s="8"/>
      <c r="AJ1612" s="7"/>
      <c r="AK1612" s="7"/>
      <c r="AL1612" s="7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7"/>
      <c r="BB1612" s="4"/>
      <c r="BC1612" s="4"/>
      <c r="BD1612" s="4"/>
      <c r="BE1612" s="7"/>
      <c r="BF1612" s="7"/>
      <c r="BG1612" s="6"/>
      <c r="BH1612" s="4"/>
      <c r="BI1612" s="4"/>
      <c r="BJ1612" s="4"/>
      <c r="BK1612" s="4"/>
      <c r="BL1612" s="6"/>
      <c r="BM1612" s="6"/>
      <c r="BN1612" s="6"/>
      <c r="BO1612" s="6"/>
      <c r="BP1612" s="6"/>
      <c r="BQ1612" s="6"/>
      <c r="BR1612" s="6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7"/>
      <c r="CD1612" s="4"/>
      <c r="CE1612" s="4"/>
      <c r="CF1612" s="7"/>
      <c r="CG1612" s="4"/>
      <c r="CH1612" s="4"/>
      <c r="CI1612" s="4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</row>
    <row r="1613" spans="1:158" x14ac:dyDescent="0.25">
      <c r="A1613" t="s">
        <v>143</v>
      </c>
      <c r="C1613" s="5">
        <v>43523</v>
      </c>
      <c r="D1613" s="4"/>
      <c r="E1613" s="5"/>
      <c r="F1613">
        <v>46</v>
      </c>
      <c r="G1613" t="s">
        <v>17</v>
      </c>
      <c r="H1613" s="6">
        <v>9.5</v>
      </c>
      <c r="I1613">
        <v>1000</v>
      </c>
      <c r="J1613" s="4">
        <f>1000000/H1613/I1613</f>
        <v>105.26315789473684</v>
      </c>
      <c r="K1613" s="4"/>
      <c r="L1613" s="4">
        <v>522</v>
      </c>
      <c r="M1613" s="6">
        <v>12.2</v>
      </c>
      <c r="N1613" s="6"/>
      <c r="O1613" s="6"/>
      <c r="P1613" s="6">
        <v>5.2</v>
      </c>
      <c r="Q1613" s="6">
        <v>8</v>
      </c>
      <c r="R1613" s="7"/>
      <c r="S1613" s="7"/>
      <c r="T1613" s="7"/>
      <c r="U1613" s="4"/>
      <c r="V1613" s="7"/>
      <c r="W1613" s="7"/>
      <c r="X1613" s="7"/>
      <c r="Y1613" s="7"/>
      <c r="Z1613" s="7"/>
      <c r="AA1613" s="7"/>
      <c r="AB1613" s="4"/>
      <c r="AC1613" s="7"/>
      <c r="AD1613" s="7"/>
      <c r="AE1613" s="7"/>
      <c r="AF1613" s="7"/>
      <c r="AG1613" s="7"/>
      <c r="AH1613" s="7"/>
      <c r="AI1613" s="8"/>
      <c r="AJ1613" s="7"/>
      <c r="AK1613" s="7"/>
      <c r="AL1613" s="7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7"/>
      <c r="BB1613" s="4"/>
      <c r="BC1613" s="4"/>
      <c r="BD1613" s="4"/>
      <c r="BE1613" s="7"/>
      <c r="BF1613" s="7"/>
      <c r="BG1613" s="6"/>
      <c r="BH1613" s="4"/>
      <c r="BI1613" s="4"/>
      <c r="BJ1613" s="4"/>
      <c r="BK1613" s="4"/>
      <c r="BL1613" s="6"/>
      <c r="BM1613" s="6"/>
      <c r="BN1613" s="6"/>
      <c r="BO1613" s="6"/>
      <c r="BP1613" s="6"/>
      <c r="BQ1613" s="6"/>
      <c r="BR1613" s="6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7"/>
      <c r="CD1613" s="4"/>
      <c r="CE1613" s="4"/>
      <c r="CF1613" s="7"/>
      <c r="CG1613" s="4"/>
      <c r="CH1613" s="4"/>
      <c r="CI1613" s="4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</row>
    <row r="1614" spans="1:158" x14ac:dyDescent="0.25">
      <c r="A1614" t="s">
        <v>143</v>
      </c>
      <c r="C1614" s="5">
        <v>43537</v>
      </c>
      <c r="D1614" s="4"/>
      <c r="E1614" s="5"/>
      <c r="F1614">
        <v>60</v>
      </c>
      <c r="G1614" t="s">
        <v>17</v>
      </c>
      <c r="H1614" s="6">
        <v>9.5</v>
      </c>
      <c r="I1614">
        <v>1000</v>
      </c>
      <c r="J1614" s="4">
        <f>1000000/H1614/I1614</f>
        <v>105.26315789473684</v>
      </c>
      <c r="K1614" s="4"/>
      <c r="L1614" s="4">
        <v>530</v>
      </c>
      <c r="M1614" s="6">
        <v>13</v>
      </c>
      <c r="N1614" s="6"/>
      <c r="O1614" s="6"/>
      <c r="P1614" s="6">
        <v>4.5999999999999996</v>
      </c>
      <c r="Q1614" s="6">
        <v>9</v>
      </c>
      <c r="R1614" s="7"/>
      <c r="S1614" s="7"/>
      <c r="T1614" s="7"/>
      <c r="U1614" s="4"/>
      <c r="V1614" s="7"/>
      <c r="W1614" s="7"/>
      <c r="X1614" s="7"/>
      <c r="Y1614" s="7"/>
      <c r="Z1614" s="7"/>
      <c r="AA1614" s="7"/>
      <c r="AB1614" s="4"/>
      <c r="AC1614" s="7"/>
      <c r="AD1614" s="7"/>
      <c r="AE1614" s="7"/>
      <c r="AF1614" s="7"/>
      <c r="AG1614" s="7"/>
      <c r="AH1614" s="7"/>
      <c r="AI1614" s="8"/>
      <c r="AJ1614" s="7"/>
      <c r="AK1614" s="7"/>
      <c r="AL1614" s="7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7"/>
      <c r="BB1614" s="4"/>
      <c r="BC1614" s="4"/>
      <c r="BD1614" s="4"/>
      <c r="BE1614" s="7"/>
      <c r="BF1614" s="7"/>
      <c r="BG1614" s="6"/>
      <c r="BH1614" s="4"/>
      <c r="BI1614" s="4"/>
      <c r="BJ1614" s="4"/>
      <c r="BK1614" s="4"/>
      <c r="BL1614" s="6"/>
      <c r="BM1614" s="6"/>
      <c r="BN1614" s="6"/>
      <c r="BO1614" s="6"/>
      <c r="BP1614" s="6"/>
      <c r="BQ1614" s="6"/>
      <c r="BR1614" s="6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7"/>
      <c r="CD1614" s="4"/>
      <c r="CE1614" s="4"/>
      <c r="CF1614" s="7"/>
      <c r="CG1614" s="4"/>
      <c r="CH1614" s="4"/>
      <c r="CI1614" s="4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</row>
    <row r="1615" spans="1:158" x14ac:dyDescent="0.25">
      <c r="A1615" t="s">
        <v>143</v>
      </c>
      <c r="C1615" s="5">
        <v>43545</v>
      </c>
      <c r="D1615" s="4"/>
      <c r="E1615" s="5"/>
      <c r="F1615">
        <v>68</v>
      </c>
      <c r="G1615" t="s">
        <v>17</v>
      </c>
      <c r="H1615" s="6">
        <v>9.5</v>
      </c>
      <c r="I1615">
        <v>1000</v>
      </c>
      <c r="J1615" s="4">
        <f>1000000/H1615/I1615</f>
        <v>105.26315789473684</v>
      </c>
      <c r="K1615" s="4"/>
      <c r="L1615" s="4">
        <v>522</v>
      </c>
      <c r="M1615" s="6">
        <v>13.4</v>
      </c>
      <c r="N1615" s="6"/>
      <c r="O1615" s="6"/>
      <c r="P1615" s="6">
        <v>5.6</v>
      </c>
      <c r="Q1615" s="6">
        <v>8.8000000000000007</v>
      </c>
      <c r="R1615" s="7"/>
      <c r="S1615" s="7"/>
      <c r="T1615" s="7"/>
      <c r="U1615" s="4"/>
      <c r="V1615" s="7"/>
      <c r="W1615" s="7"/>
      <c r="X1615" s="7"/>
      <c r="Y1615" s="7"/>
      <c r="Z1615" s="7"/>
      <c r="AA1615" s="7"/>
      <c r="AB1615" s="4"/>
      <c r="AC1615" s="7"/>
      <c r="AD1615" s="7"/>
      <c r="AE1615" s="7"/>
      <c r="AF1615" s="7"/>
      <c r="AG1615" s="7"/>
      <c r="AH1615" s="7"/>
      <c r="AI1615" s="8"/>
      <c r="AJ1615" s="7"/>
      <c r="AK1615" s="7"/>
      <c r="AL1615" s="7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7"/>
      <c r="BB1615" s="4"/>
      <c r="BC1615" s="4"/>
      <c r="BD1615" s="4"/>
      <c r="BE1615" s="7"/>
      <c r="BF1615" s="7"/>
      <c r="BG1615" s="6"/>
      <c r="BH1615" s="4"/>
      <c r="BI1615" s="4"/>
      <c r="BJ1615" s="4"/>
      <c r="BK1615" s="4"/>
      <c r="BL1615" s="6"/>
      <c r="BM1615" s="6"/>
      <c r="BN1615" s="6"/>
      <c r="BO1615" s="6"/>
      <c r="BP1615" s="6"/>
      <c r="BQ1615" s="6"/>
      <c r="BR1615" s="6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7"/>
      <c r="CD1615" s="4"/>
      <c r="CE1615" s="4"/>
      <c r="CF1615" s="7"/>
      <c r="CG1615" s="4"/>
      <c r="CH1615" s="4"/>
      <c r="CI1615" s="4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  <c r="DH1615" s="7"/>
      <c r="DI1615" s="7"/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7"/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</row>
    <row r="1616" spans="1:158" x14ac:dyDescent="0.25">
      <c r="A1616" t="s">
        <v>143</v>
      </c>
      <c r="C1616" s="5">
        <v>43556</v>
      </c>
      <c r="D1616" s="4"/>
      <c r="E1616" s="5"/>
      <c r="F1616">
        <v>79</v>
      </c>
      <c r="G1616" t="s">
        <v>17</v>
      </c>
      <c r="H1616" s="6">
        <v>9.5</v>
      </c>
      <c r="I1616">
        <v>1000</v>
      </c>
      <c r="J1616" s="4">
        <f>1000000/H1616/I1616</f>
        <v>105.26315789473684</v>
      </c>
      <c r="K1616" s="4"/>
      <c r="L1616" s="7"/>
      <c r="M1616" s="7"/>
      <c r="N1616" s="7"/>
      <c r="O1616" s="7"/>
      <c r="P1616" s="7"/>
      <c r="Q1616" s="7"/>
      <c r="R1616" s="7"/>
      <c r="S1616" s="7"/>
      <c r="T1616" s="7"/>
      <c r="U1616" s="4">
        <v>135.31692307692308</v>
      </c>
      <c r="V1616" s="7"/>
      <c r="W1616" s="7"/>
      <c r="X1616" s="7"/>
      <c r="Y1616" s="7"/>
      <c r="Z1616" s="7"/>
      <c r="AA1616" s="7"/>
      <c r="AB1616" s="4">
        <v>100.45538461538462</v>
      </c>
      <c r="AC1616" s="7">
        <v>1.1253913846153847</v>
      </c>
      <c r="AD1616" s="7"/>
      <c r="AE1616" s="7"/>
      <c r="AF1616" s="7"/>
      <c r="AG1616" s="7"/>
      <c r="AH1616" s="7"/>
      <c r="AI1616" s="8">
        <f>AC1616/AB1616</f>
        <v>1.120289757412399E-2</v>
      </c>
      <c r="AJ1616" s="7"/>
      <c r="AK1616" s="7"/>
      <c r="AL1616" s="7"/>
      <c r="AM1616" s="4">
        <v>0.93076923076923124</v>
      </c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>
        <v>63.021538461538462</v>
      </c>
      <c r="AZ1616" s="4">
        <f>AM1616+AP1616+AQ1616+AY1616</f>
        <v>63.952307692307691</v>
      </c>
      <c r="BA1616" s="7"/>
      <c r="BB1616" s="4"/>
      <c r="BC1616" s="4">
        <f>U1616+AB1616+AZ1616</f>
        <v>299.72461538461539</v>
      </c>
      <c r="BD1616" s="4"/>
      <c r="BE1616" s="7">
        <f>AZ1616/BC1616</f>
        <v>0.21337022189599683</v>
      </c>
      <c r="BF1616" s="7"/>
      <c r="BG1616" s="6"/>
      <c r="BH1616" s="4"/>
      <c r="BI1616" s="4"/>
      <c r="BJ1616" s="4"/>
      <c r="BK1616" s="4"/>
      <c r="BL1616" s="6"/>
      <c r="BM1616" s="6"/>
      <c r="BN1616" s="6"/>
      <c r="BO1616" s="6"/>
      <c r="BP1616" s="7">
        <f>U1616/BC1616</f>
        <v>0.45147083733273108</v>
      </c>
      <c r="BQ1616" s="7">
        <f>AB1616/BC1616</f>
        <v>0.33515894077127206</v>
      </c>
      <c r="BR1616" s="7">
        <f>AZ1616/BC1616</f>
        <v>0.21337022189599683</v>
      </c>
      <c r="BS1616" s="4">
        <f>BT1616+BU1616+BV1616+BW1616+BX1616+BY1616</f>
        <v>155.69230769230768</v>
      </c>
      <c r="BT1616" s="4">
        <v>22</v>
      </c>
      <c r="BU1616" s="4">
        <v>25.384615384615383</v>
      </c>
      <c r="BV1616" s="4"/>
      <c r="BW1616" s="4"/>
      <c r="BX1616" s="4"/>
      <c r="BY1616" s="4">
        <v>108.30769230769231</v>
      </c>
      <c r="BZ1616" s="8">
        <f>AC1616/BS1616</f>
        <v>7.2283043478260879E-3</v>
      </c>
      <c r="CA1616" s="4"/>
      <c r="CB1616" s="4"/>
      <c r="CC1616" s="7"/>
      <c r="CD1616" s="4"/>
      <c r="CE1616" s="4"/>
      <c r="CF1616" s="7"/>
      <c r="CG1616" s="4"/>
      <c r="CH1616" s="4"/>
      <c r="CI1616" s="4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</row>
    <row r="1617" spans="1:158" x14ac:dyDescent="0.25">
      <c r="A1617" t="s">
        <v>143</v>
      </c>
      <c r="C1617" s="5">
        <v>43593</v>
      </c>
      <c r="D1617" s="4"/>
      <c r="E1617" s="5"/>
      <c r="F1617">
        <v>116</v>
      </c>
      <c r="G1617" t="s">
        <v>17</v>
      </c>
      <c r="H1617" s="6">
        <v>9.5</v>
      </c>
      <c r="I1617">
        <v>1000</v>
      </c>
      <c r="J1617" s="4">
        <f>1000000/H1617/I1617</f>
        <v>105.26315789473684</v>
      </c>
      <c r="K1617" s="4"/>
      <c r="L1617" s="7"/>
      <c r="M1617" s="7"/>
      <c r="N1617" s="7"/>
      <c r="O1617" s="7"/>
      <c r="P1617" s="7"/>
      <c r="Q1617" s="7"/>
      <c r="R1617" s="7"/>
      <c r="S1617" s="7"/>
      <c r="T1617" s="7"/>
      <c r="U1617" s="4">
        <v>163.31700000000001</v>
      </c>
      <c r="V1617" s="7"/>
      <c r="W1617" s="7"/>
      <c r="X1617" s="7"/>
      <c r="Y1617" s="7"/>
      <c r="Z1617" s="7"/>
      <c r="AA1617" s="7"/>
      <c r="AB1617" s="4">
        <v>87.381</v>
      </c>
      <c r="AC1617" s="7">
        <v>0.88620840000000012</v>
      </c>
      <c r="AD1617" s="7"/>
      <c r="AE1617" s="7"/>
      <c r="AF1617" s="7"/>
      <c r="AG1617" s="7"/>
      <c r="AH1617" s="7"/>
      <c r="AI1617" s="8">
        <f>AC1617/AB1617</f>
        <v>1.0141888968997839E-2</v>
      </c>
      <c r="AJ1617" s="7"/>
      <c r="AK1617" s="7"/>
      <c r="AL1617" s="7"/>
      <c r="AM1617" s="4">
        <v>3.0449999999999999</v>
      </c>
      <c r="AN1617" s="4"/>
      <c r="AO1617" s="4"/>
      <c r="AP1617" s="4">
        <v>2.8560000000000003</v>
      </c>
      <c r="AQ1617" s="4">
        <v>51.911999999999999</v>
      </c>
      <c r="AR1617" s="4"/>
      <c r="AS1617" s="4"/>
      <c r="AT1617" s="4"/>
      <c r="AU1617" s="4"/>
      <c r="AV1617" s="4"/>
      <c r="AW1617" s="4"/>
      <c r="AX1617" s="4"/>
      <c r="AY1617" s="4">
        <v>128.03700000000001</v>
      </c>
      <c r="AZ1617" s="4">
        <f>AM1617+AP1617+AQ1617+AY1617</f>
        <v>185.85000000000002</v>
      </c>
      <c r="BA1617" s="7"/>
      <c r="BB1617" s="4"/>
      <c r="BC1617" s="4">
        <f>U1617+AB1617+AZ1617</f>
        <v>436.548</v>
      </c>
      <c r="BD1617" s="4"/>
      <c r="BE1617" s="7">
        <f>AZ1617/BC1617</f>
        <v>0.42572638060419477</v>
      </c>
      <c r="BF1617" s="7"/>
      <c r="BG1617" s="6"/>
      <c r="BH1617" s="4"/>
      <c r="BI1617" s="4"/>
      <c r="BJ1617" s="4"/>
      <c r="BK1617" s="4"/>
      <c r="BL1617" s="6"/>
      <c r="BM1617" s="6"/>
      <c r="BN1617" s="6"/>
      <c r="BO1617" s="6"/>
      <c r="BP1617" s="7">
        <f>U1617/BC1617</f>
        <v>0.37411006349817205</v>
      </c>
      <c r="BQ1617" s="7">
        <f>AB1617/BC1617</f>
        <v>0.20016355589763324</v>
      </c>
      <c r="BR1617" s="7">
        <f>AZ1617/BC1617</f>
        <v>0.42572638060419477</v>
      </c>
      <c r="BS1617" s="4">
        <f>BT1617+BU1617+BV1617+BW1617+BX1617+BY1617</f>
        <v>138.6</v>
      </c>
      <c r="BT1617" s="4">
        <v>21</v>
      </c>
      <c r="BU1617" s="4">
        <v>27.3</v>
      </c>
      <c r="BV1617" s="4">
        <v>27.3</v>
      </c>
      <c r="BW1617" s="4">
        <v>10.5</v>
      </c>
      <c r="BX1617" s="4"/>
      <c r="BY1617" s="4">
        <v>52.5</v>
      </c>
      <c r="BZ1617" s="8">
        <f>AC1617/BS1617</f>
        <v>6.3940000000000012E-3</v>
      </c>
      <c r="CA1617" s="4"/>
      <c r="CB1617" s="4"/>
      <c r="CC1617" s="7"/>
      <c r="CD1617" s="4"/>
      <c r="CE1617" s="4"/>
      <c r="CF1617" s="7"/>
      <c r="CG1617" s="4"/>
      <c r="CH1617" s="4"/>
      <c r="CI1617" s="4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  <c r="DH1617" s="7"/>
      <c r="DI1617" s="7"/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</row>
    <row r="1618" spans="1:158" x14ac:dyDescent="0.25">
      <c r="A1618" t="s">
        <v>143</v>
      </c>
      <c r="C1618" s="5">
        <v>43612</v>
      </c>
      <c r="D1618" s="4">
        <v>9</v>
      </c>
      <c r="E1618" s="5" t="s">
        <v>70</v>
      </c>
      <c r="F1618">
        <v>135</v>
      </c>
      <c r="G1618" t="s">
        <v>17</v>
      </c>
      <c r="H1618" s="6">
        <v>9.5</v>
      </c>
      <c r="I1618">
        <v>1000</v>
      </c>
      <c r="J1618" s="4">
        <f>1000000/H1618/I1618</f>
        <v>105.26315789473684</v>
      </c>
      <c r="K1618" s="4"/>
      <c r="L1618" s="7"/>
      <c r="M1618" s="7"/>
      <c r="N1618" s="7"/>
      <c r="O1618" s="7"/>
      <c r="P1618" s="7"/>
      <c r="Q1618" s="7"/>
      <c r="R1618" s="7"/>
      <c r="S1618" s="7"/>
      <c r="T1618" s="7"/>
      <c r="U1618" s="4"/>
      <c r="V1618" s="7"/>
      <c r="W1618" s="7"/>
      <c r="X1618" s="7"/>
      <c r="Y1618" s="7"/>
      <c r="Z1618" s="7"/>
      <c r="AA1618" s="7"/>
      <c r="AB1618" s="4"/>
      <c r="AC1618" s="7"/>
      <c r="AD1618" s="7"/>
      <c r="AE1618" s="7"/>
      <c r="AF1618" s="7"/>
      <c r="AG1618" s="7"/>
      <c r="AH1618" s="7"/>
      <c r="AI1618" s="8"/>
      <c r="AJ1618" s="7"/>
      <c r="AK1618" s="7"/>
      <c r="AL1618" s="7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2">
        <v>58.21</v>
      </c>
      <c r="AZ1618" s="4"/>
      <c r="BA1618" s="7"/>
      <c r="BB1618" s="4"/>
      <c r="BC1618" s="4"/>
      <c r="BD1618" s="4"/>
      <c r="BE1618" s="7"/>
      <c r="BF1618" s="4">
        <f>BH1618*(1/(BG1618/100))</f>
        <v>58.21</v>
      </c>
      <c r="BG1618" s="6">
        <v>41.1</v>
      </c>
      <c r="BH1618" s="4">
        <v>23.924310000000002</v>
      </c>
      <c r="BI1618" s="4">
        <f>BF1618-BH1618</f>
        <v>34.285690000000002</v>
      </c>
      <c r="BJ1618" s="4"/>
      <c r="BK1618" s="4"/>
      <c r="BL1618" s="6">
        <v>1.0539343612334804</v>
      </c>
      <c r="BM1618" s="6"/>
      <c r="BN1618" s="6"/>
      <c r="BO1618" s="6"/>
      <c r="BP1618" s="6"/>
      <c r="BQ1618" s="6"/>
      <c r="BR1618" s="6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7"/>
      <c r="CD1618" s="4"/>
      <c r="CE1618" s="4"/>
      <c r="CF1618" s="7"/>
      <c r="CG1618" s="4"/>
      <c r="CH1618" s="4"/>
      <c r="CI1618" s="4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/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</row>
    <row r="1619" spans="1:158" x14ac:dyDescent="0.25">
      <c r="A1619" t="s">
        <v>140</v>
      </c>
      <c r="C1619" s="5">
        <v>43477</v>
      </c>
      <c r="D1619" s="4">
        <v>1</v>
      </c>
      <c r="E1619" s="5" t="s">
        <v>167</v>
      </c>
      <c r="F1619">
        <v>0</v>
      </c>
      <c r="G1619" t="s">
        <v>9</v>
      </c>
      <c r="H1619" s="6">
        <v>12</v>
      </c>
      <c r="I1619">
        <v>1000</v>
      </c>
      <c r="J1619" s="4">
        <f>1000000/H1619/I1619</f>
        <v>83.333333333333329</v>
      </c>
      <c r="K1619" s="4"/>
      <c r="L1619" s="7"/>
      <c r="M1619" s="7"/>
      <c r="N1619" s="7"/>
      <c r="O1619" s="7"/>
      <c r="P1619" s="7"/>
      <c r="Q1619" s="7"/>
      <c r="R1619" s="7"/>
      <c r="S1619" s="7"/>
      <c r="T1619" s="7"/>
      <c r="U1619" s="4"/>
      <c r="V1619" s="7"/>
      <c r="W1619" s="7"/>
      <c r="X1619" s="7"/>
      <c r="Y1619" s="7"/>
      <c r="Z1619" s="7"/>
      <c r="AA1619" s="7"/>
      <c r="AB1619" s="4"/>
      <c r="AC1619" s="7"/>
      <c r="AD1619" s="7"/>
      <c r="AE1619" s="7"/>
      <c r="AF1619" s="7"/>
      <c r="AG1619" s="7"/>
      <c r="AH1619" s="7"/>
      <c r="AI1619" s="8"/>
      <c r="AJ1619" s="7"/>
      <c r="AK1619" s="7"/>
      <c r="AL1619" s="7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7"/>
      <c r="BB1619" s="4"/>
      <c r="BC1619" s="4"/>
      <c r="BD1619" s="4"/>
      <c r="BE1619" s="7"/>
      <c r="BF1619" s="7"/>
      <c r="BG1619" s="6"/>
      <c r="BH1619" s="4"/>
      <c r="BI1619" s="4"/>
      <c r="BJ1619" s="4"/>
      <c r="BK1619" s="4"/>
      <c r="BL1619" s="6"/>
      <c r="BM1619" s="6"/>
      <c r="BN1619" s="6"/>
      <c r="BO1619" s="6"/>
      <c r="BP1619" s="6"/>
      <c r="BQ1619" s="6"/>
      <c r="BR1619" s="6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7"/>
      <c r="CD1619" s="4"/>
      <c r="CE1619" s="4"/>
      <c r="CF1619" s="7"/>
      <c r="CG1619" s="4"/>
      <c r="CH1619" s="4"/>
      <c r="CI1619" s="4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</row>
    <row r="1620" spans="1:158" x14ac:dyDescent="0.25">
      <c r="A1620" t="s">
        <v>140</v>
      </c>
      <c r="C1620" s="5">
        <v>43503</v>
      </c>
      <c r="D1620" s="4">
        <v>4</v>
      </c>
      <c r="E1620" t="s">
        <v>168</v>
      </c>
      <c r="F1620">
        <v>26</v>
      </c>
      <c r="G1620" t="s">
        <v>9</v>
      </c>
      <c r="H1620" s="6">
        <v>12</v>
      </c>
      <c r="I1620">
        <v>1000</v>
      </c>
      <c r="J1620" s="4">
        <f>1000000/H1620/I1620</f>
        <v>83.333333333333329</v>
      </c>
      <c r="K1620" s="4"/>
      <c r="L1620" s="7"/>
      <c r="M1620" s="7"/>
      <c r="N1620" s="7"/>
      <c r="O1620" s="7"/>
      <c r="P1620" s="7"/>
      <c r="Q1620" s="7"/>
      <c r="R1620" s="7"/>
      <c r="S1620" s="7"/>
      <c r="T1620" s="7"/>
      <c r="U1620" s="4"/>
      <c r="V1620" s="7"/>
      <c r="W1620" s="7"/>
      <c r="X1620" s="7"/>
      <c r="Y1620" s="7"/>
      <c r="Z1620" s="7"/>
      <c r="AA1620" s="7"/>
      <c r="AB1620" s="4"/>
      <c r="AC1620" s="7"/>
      <c r="AD1620" s="7"/>
      <c r="AE1620" s="7"/>
      <c r="AF1620" s="7"/>
      <c r="AG1620" s="7"/>
      <c r="AH1620" s="7"/>
      <c r="AI1620" s="8"/>
      <c r="AJ1620" s="7"/>
      <c r="AK1620" s="7"/>
      <c r="AL1620" s="7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7"/>
      <c r="BB1620" s="4"/>
      <c r="BC1620" s="4"/>
      <c r="BD1620" s="4"/>
      <c r="BE1620" s="7"/>
      <c r="BF1620" s="7"/>
      <c r="BG1620" s="6"/>
      <c r="BH1620" s="4"/>
      <c r="BI1620" s="4"/>
      <c r="BJ1620" s="4"/>
      <c r="BK1620" s="4"/>
      <c r="BL1620" s="6"/>
      <c r="BM1620" s="6"/>
      <c r="BN1620" s="6"/>
      <c r="BO1620" s="6"/>
      <c r="BP1620" s="6"/>
      <c r="BQ1620" s="6"/>
      <c r="BR1620" s="6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7"/>
      <c r="CD1620" s="4"/>
      <c r="CE1620" s="4"/>
      <c r="CF1620" s="7"/>
      <c r="CG1620" s="4"/>
      <c r="CH1620" s="4"/>
      <c r="CI1620" s="13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</row>
    <row r="1621" spans="1:158" x14ac:dyDescent="0.25">
      <c r="A1621" t="s">
        <v>140</v>
      </c>
      <c r="C1621" s="5">
        <v>43509</v>
      </c>
      <c r="D1621" s="4"/>
      <c r="E1621" s="5"/>
      <c r="F1621">
        <v>32</v>
      </c>
      <c r="G1621" t="s">
        <v>9</v>
      </c>
      <c r="H1621" s="6">
        <v>12</v>
      </c>
      <c r="I1621">
        <v>1000</v>
      </c>
      <c r="J1621" s="4">
        <f>1000000/H1621/I1621</f>
        <v>83.333333333333329</v>
      </c>
      <c r="K1621" s="4"/>
      <c r="L1621" s="4">
        <v>411</v>
      </c>
      <c r="M1621" s="6">
        <v>8.6</v>
      </c>
      <c r="N1621" s="6"/>
      <c r="O1621" s="6"/>
      <c r="P1621" s="6">
        <v>7.2</v>
      </c>
      <c r="Q1621" s="6">
        <v>2.4</v>
      </c>
      <c r="R1621" s="7"/>
      <c r="S1621" s="7"/>
      <c r="T1621" s="7"/>
      <c r="U1621" s="4"/>
      <c r="V1621" s="7"/>
      <c r="W1621" s="7"/>
      <c r="X1621" s="7"/>
      <c r="Y1621" s="7"/>
      <c r="Z1621" s="7"/>
      <c r="AA1621" s="7"/>
      <c r="AB1621" s="4"/>
      <c r="AC1621" s="7"/>
      <c r="AD1621" s="7"/>
      <c r="AE1621" s="7"/>
      <c r="AF1621" s="7"/>
      <c r="AG1621" s="7"/>
      <c r="AH1621" s="7"/>
      <c r="AI1621" s="8"/>
      <c r="AJ1621" s="7"/>
      <c r="AK1621" s="7"/>
      <c r="AL1621" s="7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7"/>
      <c r="BB1621" s="4"/>
      <c r="BC1621" s="4"/>
      <c r="BD1621" s="4"/>
      <c r="BE1621" s="7"/>
      <c r="BF1621" s="7"/>
      <c r="BG1621" s="6"/>
      <c r="BH1621" s="4"/>
      <c r="BI1621" s="4"/>
      <c r="BJ1621" s="4"/>
      <c r="BK1621" s="4"/>
      <c r="BL1621" s="6"/>
      <c r="BM1621" s="6"/>
      <c r="BN1621" s="6"/>
      <c r="BO1621" s="6"/>
      <c r="BP1621" s="6"/>
      <c r="BQ1621" s="6"/>
      <c r="BR1621" s="6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7"/>
      <c r="CD1621" s="4"/>
      <c r="CE1621" s="4"/>
      <c r="CF1621" s="7"/>
      <c r="CG1621" s="4"/>
      <c r="CH1621" s="4"/>
      <c r="CI1621" s="13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</row>
    <row r="1622" spans="1:158" x14ac:dyDescent="0.25">
      <c r="A1622" t="s">
        <v>140</v>
      </c>
      <c r="C1622" s="5">
        <v>43517</v>
      </c>
      <c r="D1622" s="4">
        <v>5</v>
      </c>
      <c r="E1622" t="s">
        <v>164</v>
      </c>
      <c r="F1622">
        <v>40</v>
      </c>
      <c r="G1622" t="s">
        <v>9</v>
      </c>
      <c r="H1622" s="6">
        <v>12</v>
      </c>
      <c r="I1622">
        <v>1000</v>
      </c>
      <c r="J1622" s="4">
        <f>1000000/H1622/I1622</f>
        <v>83.333333333333329</v>
      </c>
      <c r="K1622" s="4"/>
      <c r="L1622" s="4">
        <v>444</v>
      </c>
      <c r="M1622" s="6">
        <v>11.2</v>
      </c>
      <c r="N1622" s="6"/>
      <c r="O1622" s="6"/>
      <c r="P1622" s="6">
        <v>5.6</v>
      </c>
      <c r="Q1622" s="6">
        <v>6.6</v>
      </c>
      <c r="R1622" s="7"/>
      <c r="S1622" s="7"/>
      <c r="T1622" s="7"/>
      <c r="U1622" s="4"/>
      <c r="V1622" s="7"/>
      <c r="W1622" s="7"/>
      <c r="X1622" s="7"/>
      <c r="Y1622" s="7"/>
      <c r="Z1622" s="7"/>
      <c r="AA1622" s="7"/>
      <c r="AB1622" s="4"/>
      <c r="AC1622" s="7"/>
      <c r="AD1622" s="7"/>
      <c r="AE1622" s="7"/>
      <c r="AF1622" s="7"/>
      <c r="AG1622" s="7"/>
      <c r="AH1622" s="7"/>
      <c r="AI1622" s="8"/>
      <c r="AJ1622" s="7"/>
      <c r="AK1622" s="7"/>
      <c r="AL1622" s="7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7"/>
      <c r="BB1622" s="4"/>
      <c r="BC1622" s="4"/>
      <c r="BD1622" s="4"/>
      <c r="BE1622" s="7"/>
      <c r="BF1622" s="7"/>
      <c r="BG1622" s="6"/>
      <c r="BH1622" s="4"/>
      <c r="BI1622" s="4"/>
      <c r="BJ1622" s="4"/>
      <c r="BK1622" s="4"/>
      <c r="BL1622" s="6"/>
      <c r="BM1622" s="6"/>
      <c r="BN1622" s="6"/>
      <c r="BO1622" s="6"/>
      <c r="BP1622" s="6"/>
      <c r="BQ1622" s="6"/>
      <c r="BR1622" s="6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7"/>
      <c r="CD1622" s="4"/>
      <c r="CE1622" s="4"/>
      <c r="CF1622" s="7"/>
      <c r="CG1622" s="4"/>
      <c r="CH1622" s="4"/>
      <c r="CI1622" s="4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</row>
    <row r="1623" spans="1:158" x14ac:dyDescent="0.25">
      <c r="A1623" t="s">
        <v>140</v>
      </c>
      <c r="C1623" s="5">
        <v>43522</v>
      </c>
      <c r="D1623" s="4"/>
      <c r="E1623" s="5"/>
      <c r="F1623">
        <v>45</v>
      </c>
      <c r="G1623" t="s">
        <v>9</v>
      </c>
      <c r="H1623" s="6">
        <v>12</v>
      </c>
      <c r="I1623">
        <v>1000</v>
      </c>
      <c r="J1623" s="4">
        <f>1000000/H1623/I1623</f>
        <v>83.333333333333329</v>
      </c>
      <c r="K1623" s="4"/>
      <c r="L1623" s="7"/>
      <c r="M1623" s="7"/>
      <c r="N1623" s="7"/>
      <c r="O1623" s="7"/>
      <c r="P1623" s="7"/>
      <c r="Q1623" s="7"/>
      <c r="R1623" s="7"/>
      <c r="S1623" s="7"/>
      <c r="T1623" s="7"/>
      <c r="U1623" s="4"/>
      <c r="V1623" s="7"/>
      <c r="W1623" s="7"/>
      <c r="X1623" s="7"/>
      <c r="Y1623" s="7"/>
      <c r="Z1623" s="7"/>
      <c r="AA1623" s="7"/>
      <c r="AB1623" s="4"/>
      <c r="AC1623" s="7"/>
      <c r="AD1623" s="7"/>
      <c r="AE1623" s="7"/>
      <c r="AF1623" s="7"/>
      <c r="AG1623" s="7"/>
      <c r="AH1623" s="7"/>
      <c r="AI1623" s="8"/>
      <c r="AJ1623" s="7"/>
      <c r="AK1623" s="7"/>
      <c r="AL1623" s="7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7"/>
      <c r="BB1623" s="4"/>
      <c r="BC1623" s="4"/>
      <c r="BD1623" s="4"/>
      <c r="BE1623" s="7"/>
      <c r="BF1623" s="7"/>
      <c r="BG1623" s="6"/>
      <c r="BH1623" s="4"/>
      <c r="BI1623" s="4"/>
      <c r="BJ1623" s="4"/>
      <c r="BK1623" s="4"/>
      <c r="BL1623" s="6"/>
      <c r="BM1623" s="6"/>
      <c r="BN1623" s="6"/>
      <c r="BO1623" s="6"/>
      <c r="BP1623" s="6"/>
      <c r="BQ1623" s="6"/>
      <c r="BR1623" s="6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7"/>
      <c r="CD1623" s="4">
        <f>CL1623+CO1623+CR1623+CU1623+CX1623</f>
        <v>269.75359548017519</v>
      </c>
      <c r="CE1623" s="4">
        <v>1500</v>
      </c>
      <c r="CF1623" s="7"/>
      <c r="CG1623" s="4"/>
      <c r="CH1623" s="4"/>
      <c r="CI1623" s="4"/>
      <c r="CJ1623" s="25">
        <v>6.1392597616670028E-2</v>
      </c>
      <c r="CK1623" s="4">
        <v>300</v>
      </c>
      <c r="CL1623" s="4">
        <v>28.363380098901551</v>
      </c>
      <c r="CM1623" s="25">
        <v>0.11571420908549886</v>
      </c>
      <c r="CN1623" s="4">
        <v>300</v>
      </c>
      <c r="CO1623" s="4">
        <v>50.682823579448495</v>
      </c>
      <c r="CP1623" s="25">
        <v>0.14262159234959854</v>
      </c>
      <c r="CQ1623" s="4">
        <v>300</v>
      </c>
      <c r="CR1623" s="4">
        <v>60.756798340928974</v>
      </c>
      <c r="CS1623" s="25">
        <v>0.14668981539131545</v>
      </c>
      <c r="CT1623" s="4">
        <v>300</v>
      </c>
      <c r="CU1623" s="4">
        <v>64.250139141396176</v>
      </c>
      <c r="CV1623" s="25">
        <v>0.14600100959888884</v>
      </c>
      <c r="CW1623" s="4">
        <v>300</v>
      </c>
      <c r="CX1623" s="4">
        <v>65.700454319499983</v>
      </c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</row>
    <row r="1624" spans="1:158" x14ac:dyDescent="0.25">
      <c r="A1624" t="s">
        <v>140</v>
      </c>
      <c r="C1624" s="5">
        <v>43523</v>
      </c>
      <c r="D1624" s="4"/>
      <c r="E1624" s="5"/>
      <c r="F1624">
        <v>46</v>
      </c>
      <c r="G1624" t="s">
        <v>9</v>
      </c>
      <c r="H1624" s="6">
        <v>12</v>
      </c>
      <c r="I1624">
        <v>1000</v>
      </c>
      <c r="J1624" s="4">
        <f>1000000/H1624/I1624</f>
        <v>83.333333333333329</v>
      </c>
      <c r="K1624" s="4"/>
      <c r="L1624" s="4">
        <v>534</v>
      </c>
      <c r="M1624" s="6">
        <v>12.2</v>
      </c>
      <c r="N1624" s="6"/>
      <c r="O1624" s="6"/>
      <c r="P1624" s="6">
        <v>4.5999999999999996</v>
      </c>
      <c r="Q1624" s="6">
        <v>8.1999999999999993</v>
      </c>
      <c r="R1624" s="7"/>
      <c r="S1624" s="7"/>
      <c r="T1624" s="7"/>
      <c r="U1624" s="4"/>
      <c r="V1624" s="7"/>
      <c r="W1624" s="7"/>
      <c r="X1624" s="7"/>
      <c r="Y1624" s="7"/>
      <c r="Z1624" s="7"/>
      <c r="AA1624" s="7"/>
      <c r="AB1624" s="4"/>
      <c r="AC1624" s="7"/>
      <c r="AD1624" s="7"/>
      <c r="AE1624" s="7"/>
      <c r="AF1624" s="7"/>
      <c r="AG1624" s="7"/>
      <c r="AH1624" s="7"/>
      <c r="AI1624" s="8"/>
      <c r="AJ1624" s="7"/>
      <c r="AK1624" s="7"/>
      <c r="AL1624" s="7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7"/>
      <c r="BB1624" s="4"/>
      <c r="BC1624" s="4"/>
      <c r="BD1624" s="4"/>
      <c r="BE1624" s="7"/>
      <c r="BF1624" s="7"/>
      <c r="BG1624" s="6"/>
      <c r="BH1624" s="4"/>
      <c r="BI1624" s="4"/>
      <c r="BJ1624" s="4"/>
      <c r="BK1624" s="4"/>
      <c r="BL1624" s="6"/>
      <c r="BM1624" s="6"/>
      <c r="BN1624" s="6"/>
      <c r="BO1624" s="6"/>
      <c r="BP1624" s="6"/>
      <c r="BQ1624" s="6"/>
      <c r="BR1624" s="6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7"/>
      <c r="CD1624" s="4"/>
      <c r="CE1624" s="4"/>
      <c r="CF1624" s="7"/>
      <c r="CG1624" s="4"/>
      <c r="CH1624" s="4"/>
      <c r="CI1624" s="4"/>
      <c r="CK1624" s="7"/>
      <c r="CL1624" s="7"/>
      <c r="CN1624" s="7"/>
      <c r="CO1624" s="7"/>
      <c r="CQ1624" s="7"/>
      <c r="CR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/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</row>
    <row r="1625" spans="1:158" x14ac:dyDescent="0.25">
      <c r="A1625" t="s">
        <v>140</v>
      </c>
      <c r="C1625" s="5">
        <v>43537</v>
      </c>
      <c r="D1625" s="4"/>
      <c r="E1625" s="5"/>
      <c r="F1625">
        <v>60</v>
      </c>
      <c r="G1625" t="s">
        <v>9</v>
      </c>
      <c r="H1625" s="6">
        <v>12</v>
      </c>
      <c r="I1625">
        <v>1000</v>
      </c>
      <c r="J1625" s="4">
        <f>1000000/H1625/I1625</f>
        <v>83.333333333333329</v>
      </c>
      <c r="K1625" s="4"/>
      <c r="L1625" s="4">
        <v>568</v>
      </c>
      <c r="M1625" s="6">
        <v>13.4</v>
      </c>
      <c r="N1625" s="6"/>
      <c r="O1625" s="6"/>
      <c r="P1625" s="6">
        <v>4.2</v>
      </c>
      <c r="Q1625" s="6">
        <v>10.199999999999999</v>
      </c>
      <c r="R1625" s="7"/>
      <c r="S1625" s="7"/>
      <c r="T1625" s="7"/>
      <c r="U1625" s="4"/>
      <c r="V1625" s="7"/>
      <c r="W1625" s="7"/>
      <c r="X1625" s="7"/>
      <c r="Y1625" s="7"/>
      <c r="Z1625" s="7"/>
      <c r="AA1625" s="7"/>
      <c r="AB1625" s="4"/>
      <c r="AC1625" s="7"/>
      <c r="AD1625" s="7"/>
      <c r="AE1625" s="7"/>
      <c r="AF1625" s="7"/>
      <c r="AG1625" s="7"/>
      <c r="AH1625" s="7"/>
      <c r="AI1625" s="8"/>
      <c r="AJ1625" s="7"/>
      <c r="AK1625" s="7"/>
      <c r="AL1625" s="7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7"/>
      <c r="BB1625" s="4"/>
      <c r="BC1625" s="4"/>
      <c r="BD1625" s="4"/>
      <c r="BE1625" s="7"/>
      <c r="BF1625" s="7"/>
      <c r="BG1625" s="6"/>
      <c r="BH1625" s="4"/>
      <c r="BI1625" s="4"/>
      <c r="BJ1625" s="4"/>
      <c r="BK1625" s="4"/>
      <c r="BL1625" s="6"/>
      <c r="BM1625" s="6"/>
      <c r="BN1625" s="6"/>
      <c r="BO1625" s="6"/>
      <c r="BP1625" s="6"/>
      <c r="BQ1625" s="6"/>
      <c r="BR1625" s="6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7"/>
      <c r="CD1625" s="4"/>
      <c r="CE1625" s="4"/>
      <c r="CF1625" s="7"/>
      <c r="CG1625" s="4"/>
      <c r="CH1625" s="4"/>
      <c r="CI1625" s="4"/>
      <c r="CK1625" s="7"/>
      <c r="CL1625" s="7"/>
      <c r="CN1625" s="7"/>
      <c r="CO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</row>
    <row r="1626" spans="1:158" x14ac:dyDescent="0.25">
      <c r="A1626" t="s">
        <v>140</v>
      </c>
      <c r="C1626" s="5">
        <v>43545</v>
      </c>
      <c r="D1626" s="4"/>
      <c r="E1626" s="5"/>
      <c r="F1626">
        <v>68</v>
      </c>
      <c r="G1626" t="s">
        <v>9</v>
      </c>
      <c r="H1626" s="6">
        <v>12</v>
      </c>
      <c r="I1626">
        <v>1000</v>
      </c>
      <c r="J1626" s="4">
        <f>1000000/H1626/I1626</f>
        <v>83.333333333333329</v>
      </c>
      <c r="K1626" s="4"/>
      <c r="L1626" s="4">
        <v>552</v>
      </c>
      <c r="M1626" s="6">
        <v>13.2</v>
      </c>
      <c r="N1626" s="6"/>
      <c r="O1626" s="6"/>
      <c r="P1626" s="6">
        <v>5.8</v>
      </c>
      <c r="Q1626" s="6">
        <v>8.4</v>
      </c>
      <c r="R1626" s="7"/>
      <c r="S1626" s="7"/>
      <c r="T1626" s="7"/>
      <c r="U1626" s="4"/>
      <c r="V1626" s="7"/>
      <c r="W1626" s="7"/>
      <c r="X1626" s="7"/>
      <c r="Y1626" s="7"/>
      <c r="Z1626" s="7"/>
      <c r="AA1626" s="7"/>
      <c r="AB1626" s="4"/>
      <c r="AC1626" s="7"/>
      <c r="AD1626" s="7"/>
      <c r="AE1626" s="7"/>
      <c r="AF1626" s="7"/>
      <c r="AG1626" s="7"/>
      <c r="AH1626" s="7"/>
      <c r="AI1626" s="8"/>
      <c r="AJ1626" s="7"/>
      <c r="AK1626" s="7"/>
      <c r="AL1626" s="7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7"/>
      <c r="BB1626" s="4"/>
      <c r="BC1626" s="4"/>
      <c r="BD1626" s="4"/>
      <c r="BE1626" s="7"/>
      <c r="BF1626" s="7"/>
      <c r="BG1626" s="6"/>
      <c r="BH1626" s="4"/>
      <c r="BI1626" s="4"/>
      <c r="BJ1626" s="4"/>
      <c r="BK1626" s="4"/>
      <c r="BL1626" s="6"/>
      <c r="BM1626" s="6"/>
      <c r="BN1626" s="6"/>
      <c r="BO1626" s="6"/>
      <c r="BP1626" s="6"/>
      <c r="BQ1626" s="6"/>
      <c r="BR1626" s="6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7"/>
      <c r="CD1626" s="4"/>
      <c r="CE1626" s="4"/>
      <c r="CF1626" s="7"/>
      <c r="CG1626" s="4"/>
      <c r="CH1626" s="4"/>
      <c r="CI1626" s="4"/>
      <c r="CK1626" s="7"/>
      <c r="CL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/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</row>
    <row r="1627" spans="1:158" x14ac:dyDescent="0.25">
      <c r="A1627" t="s">
        <v>140</v>
      </c>
      <c r="C1627" s="5">
        <v>43546</v>
      </c>
      <c r="D1627" s="4"/>
      <c r="E1627" s="5"/>
      <c r="F1627">
        <v>69</v>
      </c>
      <c r="G1627" t="s">
        <v>9</v>
      </c>
      <c r="H1627" s="6">
        <v>12</v>
      </c>
      <c r="I1627">
        <v>1000</v>
      </c>
      <c r="J1627" s="4">
        <f>1000000/H1627/I1627</f>
        <v>83.333333333333329</v>
      </c>
      <c r="K1627" s="4"/>
      <c r="L1627" s="7"/>
      <c r="M1627" s="7"/>
      <c r="N1627" s="7"/>
      <c r="O1627" s="7"/>
      <c r="P1627" s="7"/>
      <c r="Q1627" s="7"/>
      <c r="R1627" s="7"/>
      <c r="S1627" s="7"/>
      <c r="T1627" s="7"/>
      <c r="U1627" s="4"/>
      <c r="V1627" s="7"/>
      <c r="W1627" s="7"/>
      <c r="X1627" s="7"/>
      <c r="Y1627" s="7"/>
      <c r="Z1627" s="7"/>
      <c r="AA1627" s="7"/>
      <c r="AB1627" s="4"/>
      <c r="AC1627" s="7"/>
      <c r="AD1627" s="7"/>
      <c r="AE1627" s="7"/>
      <c r="AF1627" s="7"/>
      <c r="AG1627" s="7"/>
      <c r="AH1627" s="7"/>
      <c r="AI1627" s="8"/>
      <c r="AJ1627" s="7"/>
      <c r="AK1627" s="7"/>
      <c r="AL1627" s="7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7"/>
      <c r="BB1627" s="4"/>
      <c r="BC1627" s="4"/>
      <c r="BD1627" s="4"/>
      <c r="BE1627" s="7"/>
      <c r="BF1627" s="7"/>
      <c r="BG1627" s="6"/>
      <c r="BH1627" s="4"/>
      <c r="BI1627" s="4"/>
      <c r="BJ1627" s="4"/>
      <c r="BK1627" s="4"/>
      <c r="BL1627" s="6"/>
      <c r="BM1627" s="6"/>
      <c r="BN1627" s="6"/>
      <c r="BO1627" s="6"/>
      <c r="BP1627" s="6"/>
      <c r="BQ1627" s="6"/>
      <c r="BR1627" s="6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7"/>
      <c r="CD1627" s="4">
        <f>CL1627+CO1627+CR1627+CU1627+CX1627</f>
        <v>260.12753059876741</v>
      </c>
      <c r="CE1627" s="4">
        <v>1500</v>
      </c>
      <c r="CF1627" s="7"/>
      <c r="CG1627" s="4"/>
      <c r="CH1627" s="4"/>
      <c r="CI1627" s="4"/>
      <c r="CJ1627" s="25">
        <v>6.44519005851035E-2</v>
      </c>
      <c r="CK1627" s="4">
        <v>300</v>
      </c>
      <c r="CL1627" s="4">
        <v>29.776778070317818</v>
      </c>
      <c r="CM1627" s="25">
        <v>9.8346860156337715E-2</v>
      </c>
      <c r="CN1627" s="4">
        <v>300</v>
      </c>
      <c r="CO1627" s="4">
        <v>43.07592474847592</v>
      </c>
      <c r="CP1627" s="25">
        <v>0.18218601707432475</v>
      </c>
      <c r="CQ1627" s="4">
        <v>300</v>
      </c>
      <c r="CR1627" s="4">
        <v>77.611243273662339</v>
      </c>
      <c r="CS1627" s="25">
        <v>0.11881049097384284</v>
      </c>
      <c r="CT1627" s="4">
        <v>300</v>
      </c>
      <c r="CU1627" s="4">
        <v>52.038995046543164</v>
      </c>
      <c r="CV1627" s="25">
        <v>0.12805464324392926</v>
      </c>
      <c r="CW1627" s="4">
        <v>300</v>
      </c>
      <c r="CX1627" s="4">
        <v>57.624589459768174</v>
      </c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</row>
    <row r="1628" spans="1:158" x14ac:dyDescent="0.25">
      <c r="A1628" t="s">
        <v>140</v>
      </c>
      <c r="C1628" s="5">
        <v>43556</v>
      </c>
      <c r="D1628" s="4"/>
      <c r="E1628" s="5"/>
      <c r="F1628">
        <v>79</v>
      </c>
      <c r="G1628" t="s">
        <v>9</v>
      </c>
      <c r="H1628" s="6">
        <v>12</v>
      </c>
      <c r="I1628">
        <v>1000</v>
      </c>
      <c r="J1628" s="4">
        <f>1000000/H1628/I1628</f>
        <v>83.333333333333329</v>
      </c>
      <c r="K1628" s="4"/>
      <c r="L1628" s="7"/>
      <c r="M1628" s="7"/>
      <c r="N1628" s="7"/>
      <c r="O1628" s="7"/>
      <c r="P1628" s="7"/>
      <c r="Q1628" s="7"/>
      <c r="R1628" s="7"/>
      <c r="S1628" s="7"/>
      <c r="T1628" s="7"/>
      <c r="U1628" s="4">
        <v>359.25</v>
      </c>
      <c r="V1628" s="7"/>
      <c r="W1628" s="7"/>
      <c r="X1628" s="7"/>
      <c r="Y1628" s="7"/>
      <c r="Z1628" s="7"/>
      <c r="AA1628" s="7"/>
      <c r="AB1628" s="4">
        <v>105.09999999999998</v>
      </c>
      <c r="AC1628" s="7">
        <v>1.2024999999999999</v>
      </c>
      <c r="AD1628" s="7"/>
      <c r="AE1628" s="7"/>
      <c r="AF1628" s="7"/>
      <c r="AG1628" s="7"/>
      <c r="AH1628" s="7"/>
      <c r="AI1628" s="8">
        <f>AC1628/AB1628</f>
        <v>1.1441484300666034E-2</v>
      </c>
      <c r="AJ1628" s="7"/>
      <c r="AK1628" s="7"/>
      <c r="AL1628" s="7"/>
      <c r="AM1628" s="4">
        <v>1.1250000000000004</v>
      </c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>
        <v>79.074999999999989</v>
      </c>
      <c r="AZ1628" s="4">
        <f>AM1628+AP1628+AQ1628+AY1628</f>
        <v>80.199999999999989</v>
      </c>
      <c r="BA1628" s="7"/>
      <c r="BB1628" s="4"/>
      <c r="BC1628" s="4">
        <f>U1628+AB1628+AZ1628</f>
        <v>544.54999999999995</v>
      </c>
      <c r="BD1628" s="4"/>
      <c r="BE1628" s="7">
        <f>AZ1628/BC1628</f>
        <v>0.14727756863465247</v>
      </c>
      <c r="BF1628" s="7"/>
      <c r="BG1628" s="6"/>
      <c r="BH1628" s="4"/>
      <c r="BI1628" s="4"/>
      <c r="BJ1628" s="4"/>
      <c r="BK1628" s="4"/>
      <c r="BL1628" s="6"/>
      <c r="BM1628" s="6"/>
      <c r="BN1628" s="6"/>
      <c r="BO1628" s="6"/>
      <c r="BP1628" s="7">
        <f>U1628/BC1628</f>
        <v>0.65971903406482424</v>
      </c>
      <c r="BQ1628" s="7">
        <f>AB1628/BC1628</f>
        <v>0.19300339730052335</v>
      </c>
      <c r="BR1628" s="7">
        <f>AZ1628/BC1628</f>
        <v>0.14727756863465247</v>
      </c>
      <c r="BS1628" s="4">
        <f>BT1628+BU1628+BV1628+BW1628+BX1628+BY1628</f>
        <v>177.5</v>
      </c>
      <c r="BT1628" s="4">
        <v>17.5</v>
      </c>
      <c r="BU1628" s="4">
        <v>20</v>
      </c>
      <c r="BV1628" s="4"/>
      <c r="BW1628" s="4"/>
      <c r="BX1628" s="4"/>
      <c r="BY1628" s="4">
        <v>140</v>
      </c>
      <c r="BZ1628" s="8">
        <f>AC1628/BS1628</f>
        <v>6.7746478873239434E-3</v>
      </c>
      <c r="CA1628" s="4"/>
      <c r="CB1628" s="4"/>
      <c r="CC1628" s="7"/>
      <c r="CD1628" s="4"/>
      <c r="CE1628" s="4"/>
      <c r="CF1628" s="7"/>
      <c r="CG1628" s="4"/>
      <c r="CH1628" s="4"/>
      <c r="CI1628" s="4"/>
      <c r="CK1628" s="7"/>
      <c r="CL1628" s="7"/>
      <c r="CN1628" s="7"/>
      <c r="CO1628" s="7"/>
      <c r="CQ1628" s="7"/>
      <c r="CR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/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</row>
    <row r="1629" spans="1:158" x14ac:dyDescent="0.25">
      <c r="A1629" t="s">
        <v>140</v>
      </c>
      <c r="C1629" s="5">
        <v>43593</v>
      </c>
      <c r="D1629" s="4"/>
      <c r="E1629" s="5"/>
      <c r="F1629">
        <v>116</v>
      </c>
      <c r="G1629" t="s">
        <v>9</v>
      </c>
      <c r="H1629" s="6">
        <v>12</v>
      </c>
      <c r="I1629">
        <v>1000</v>
      </c>
      <c r="J1629" s="4">
        <f>1000000/H1629/I1629</f>
        <v>83.333333333333329</v>
      </c>
      <c r="K1629" s="4"/>
      <c r="L1629" s="7"/>
      <c r="M1629" s="7"/>
      <c r="N1629" s="7"/>
      <c r="O1629" s="7"/>
      <c r="P1629" s="7"/>
      <c r="Q1629" s="7"/>
      <c r="R1629" s="7"/>
      <c r="S1629" s="7"/>
      <c r="T1629" s="7"/>
      <c r="U1629" s="4">
        <v>148.22</v>
      </c>
      <c r="V1629" s="7"/>
      <c r="W1629" s="7"/>
      <c r="X1629" s="7"/>
      <c r="Y1629" s="7"/>
      <c r="Z1629" s="7"/>
      <c r="AA1629" s="7"/>
      <c r="AB1629" s="4">
        <v>98.82</v>
      </c>
      <c r="AC1629" s="7">
        <v>1.16222</v>
      </c>
      <c r="AD1629" s="7"/>
      <c r="AE1629" s="7"/>
      <c r="AF1629" s="7"/>
      <c r="AG1629" s="7"/>
      <c r="AH1629" s="7"/>
      <c r="AI1629" s="8">
        <f>AC1629/AB1629</f>
        <v>1.1760979558793768E-2</v>
      </c>
      <c r="AJ1629" s="7"/>
      <c r="AK1629" s="7"/>
      <c r="AL1629" s="7"/>
      <c r="AM1629" s="4">
        <v>0</v>
      </c>
      <c r="AN1629" s="4"/>
      <c r="AO1629" s="4"/>
      <c r="AP1629" s="4">
        <v>1.08</v>
      </c>
      <c r="AQ1629" s="4">
        <v>104.46</v>
      </c>
      <c r="AR1629" s="4"/>
      <c r="AS1629" s="4"/>
      <c r="AT1629" s="4"/>
      <c r="AU1629" s="4"/>
      <c r="AV1629" s="4"/>
      <c r="AW1629" s="4"/>
      <c r="AX1629" s="4"/>
      <c r="AY1629" s="4">
        <v>80.14</v>
      </c>
      <c r="AZ1629" s="4">
        <f>AM1629+AP1629+AQ1629+AY1629</f>
        <v>185.68</v>
      </c>
      <c r="BA1629" s="7"/>
      <c r="BB1629" s="4"/>
      <c r="BC1629" s="4">
        <f>U1629+AB1629+AZ1629</f>
        <v>432.72</v>
      </c>
      <c r="BD1629" s="4"/>
      <c r="BE1629" s="7">
        <f>AZ1629/BC1629</f>
        <v>0.42909964873359213</v>
      </c>
      <c r="BF1629" s="7"/>
      <c r="BG1629" s="6"/>
      <c r="BH1629" s="4"/>
      <c r="BI1629" s="4"/>
      <c r="BJ1629" s="4"/>
      <c r="BK1629" s="4"/>
      <c r="BL1629" s="6"/>
      <c r="BM1629" s="6"/>
      <c r="BN1629" s="6"/>
      <c r="BO1629" s="6"/>
      <c r="BP1629" s="7">
        <f>U1629/BC1629</f>
        <v>0.3425309669070068</v>
      </c>
      <c r="BQ1629" s="7">
        <f>AB1629/BC1629</f>
        <v>0.22836938435940096</v>
      </c>
      <c r="BR1629" s="7">
        <f>AZ1629/BC1629</f>
        <v>0.42909964873359213</v>
      </c>
      <c r="BS1629" s="4">
        <f>BT1629+BU1629+BV1629+BW1629+BX1629+BY1629</f>
        <v>124</v>
      </c>
      <c r="BT1629" s="4"/>
      <c r="BU1629" s="4">
        <v>52</v>
      </c>
      <c r="BV1629" s="4">
        <v>16</v>
      </c>
      <c r="BW1629" s="4">
        <v>4</v>
      </c>
      <c r="BX1629" s="4"/>
      <c r="BY1629" s="4">
        <v>52</v>
      </c>
      <c r="BZ1629" s="8">
        <f>AC1629/BS1629</f>
        <v>9.3727419354838713E-3</v>
      </c>
      <c r="CA1629" s="4"/>
      <c r="CB1629" s="4"/>
      <c r="CC1629" s="7"/>
      <c r="CD1629" s="4"/>
      <c r="CE1629" s="4"/>
      <c r="CF1629" s="7"/>
      <c r="CG1629" s="4"/>
      <c r="CH1629" s="4"/>
      <c r="CI1629" s="4"/>
      <c r="CK1629" s="7"/>
      <c r="CL1629" s="7"/>
      <c r="CN1629" s="7"/>
      <c r="CO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/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</row>
    <row r="1630" spans="1:158" x14ac:dyDescent="0.25">
      <c r="A1630" t="s">
        <v>140</v>
      </c>
      <c r="C1630" s="5">
        <v>43612</v>
      </c>
      <c r="D1630" s="4">
        <v>9</v>
      </c>
      <c r="E1630" s="5" t="s">
        <v>70</v>
      </c>
      <c r="F1630">
        <v>135</v>
      </c>
      <c r="G1630" t="s">
        <v>9</v>
      </c>
      <c r="H1630" s="6">
        <v>12</v>
      </c>
      <c r="I1630">
        <v>1000</v>
      </c>
      <c r="J1630" s="4">
        <f>1000000/H1630/I1630</f>
        <v>83.333333333333329</v>
      </c>
      <c r="K1630" s="4"/>
      <c r="L1630" s="7"/>
      <c r="M1630" s="7"/>
      <c r="N1630" s="7"/>
      <c r="O1630" s="7"/>
      <c r="P1630" s="7"/>
      <c r="Q1630" s="7"/>
      <c r="R1630" s="7"/>
      <c r="S1630" s="7"/>
      <c r="T1630" s="7"/>
      <c r="U1630" s="4"/>
      <c r="V1630" s="7"/>
      <c r="W1630" s="7"/>
      <c r="X1630" s="7"/>
      <c r="Y1630" s="7"/>
      <c r="Z1630" s="7"/>
      <c r="AA1630" s="7"/>
      <c r="AB1630" s="4"/>
      <c r="AC1630" s="7"/>
      <c r="AD1630" s="7"/>
      <c r="AE1630" s="7"/>
      <c r="AF1630" s="7"/>
      <c r="AG1630" s="7"/>
      <c r="AH1630" s="7"/>
      <c r="AI1630" s="8"/>
      <c r="AJ1630" s="7"/>
      <c r="AK1630" s="7"/>
      <c r="AL1630" s="7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>
        <v>93.43416666666667</v>
      </c>
      <c r="AZ1630" s="4"/>
      <c r="BA1630" s="7"/>
      <c r="BB1630" s="4"/>
      <c r="BC1630" s="4"/>
      <c r="BD1630" s="4"/>
      <c r="BE1630" s="7"/>
      <c r="BF1630" s="4">
        <f>BH1630*(1/(BG1630/100))</f>
        <v>93.434166666666684</v>
      </c>
      <c r="BG1630" s="6">
        <v>40.42</v>
      </c>
      <c r="BH1630" s="4">
        <v>37.766090166666672</v>
      </c>
      <c r="BI1630" s="4">
        <f>BF1630-BH1630</f>
        <v>55.668076500000012</v>
      </c>
      <c r="BJ1630" s="4"/>
      <c r="BK1630" s="4"/>
      <c r="BL1630" s="6">
        <v>1.6637044126284879</v>
      </c>
      <c r="BM1630" s="6"/>
      <c r="BN1630" s="6"/>
      <c r="BO1630" s="6"/>
      <c r="BP1630" s="6"/>
      <c r="BQ1630" s="6"/>
      <c r="BR1630" s="6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7"/>
      <c r="CD1630" s="4"/>
      <c r="CE1630" s="4"/>
      <c r="CF1630" s="7"/>
      <c r="CG1630" s="4"/>
      <c r="CH1630" s="4"/>
      <c r="CI1630" s="4"/>
      <c r="CK1630" s="7"/>
      <c r="CL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/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</row>
    <row r="1631" spans="1:158" x14ac:dyDescent="0.25">
      <c r="A1631" t="s">
        <v>144</v>
      </c>
      <c r="C1631" s="5">
        <v>43477</v>
      </c>
      <c r="D1631" s="4">
        <v>1</v>
      </c>
      <c r="E1631" s="5" t="s">
        <v>167</v>
      </c>
      <c r="F1631">
        <v>0</v>
      </c>
      <c r="G1631" t="s">
        <v>17</v>
      </c>
      <c r="H1631" s="6">
        <v>5</v>
      </c>
      <c r="I1631">
        <v>2000</v>
      </c>
      <c r="J1631" s="4">
        <f>1000000/H1631/I1631</f>
        <v>100</v>
      </c>
      <c r="K1631" s="4"/>
      <c r="L1631" s="7"/>
      <c r="M1631" s="7"/>
      <c r="N1631" s="7"/>
      <c r="O1631" s="7"/>
      <c r="P1631" s="7"/>
      <c r="Q1631" s="7"/>
      <c r="R1631" s="7"/>
      <c r="S1631" s="7"/>
      <c r="T1631" s="7"/>
      <c r="U1631" s="4"/>
      <c r="V1631" s="7"/>
      <c r="W1631" s="7"/>
      <c r="X1631" s="7"/>
      <c r="Y1631" s="7"/>
      <c r="Z1631" s="7"/>
      <c r="AA1631" s="7"/>
      <c r="AB1631" s="4"/>
      <c r="AC1631" s="7"/>
      <c r="AD1631" s="7"/>
      <c r="AE1631" s="7"/>
      <c r="AF1631" s="7"/>
      <c r="AG1631" s="7"/>
      <c r="AH1631" s="7"/>
      <c r="AI1631" s="8"/>
      <c r="AJ1631" s="7"/>
      <c r="AK1631" s="7"/>
      <c r="AL1631" s="7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7"/>
      <c r="BB1631" s="4"/>
      <c r="BC1631" s="4"/>
      <c r="BD1631" s="4"/>
      <c r="BE1631" s="7"/>
      <c r="BF1631" s="7"/>
      <c r="BG1631" s="6"/>
      <c r="BH1631" s="4"/>
      <c r="BI1631" s="4"/>
      <c r="BJ1631" s="4"/>
      <c r="BK1631" s="4"/>
      <c r="BL1631" s="6"/>
      <c r="BM1631" s="6"/>
      <c r="BN1631" s="6"/>
      <c r="BO1631" s="6"/>
      <c r="BP1631" s="6"/>
      <c r="BQ1631" s="6"/>
      <c r="BR1631" s="6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7"/>
      <c r="CD1631" s="4"/>
      <c r="CE1631" s="4"/>
      <c r="CF1631" s="7"/>
      <c r="CG1631" s="4"/>
      <c r="CH1631" s="4"/>
      <c r="CI1631" s="4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  <c r="DH1631" s="7"/>
      <c r="DI1631" s="7"/>
      <c r="DJ1631" s="7"/>
      <c r="DK1631" s="7"/>
      <c r="DL1631" s="7"/>
      <c r="DM1631" s="7"/>
      <c r="DN1631" s="7"/>
      <c r="DO1631" s="7"/>
      <c r="DP1631" s="7"/>
      <c r="DQ1631" s="7"/>
      <c r="DR1631" s="7"/>
      <c r="DS1631" s="7"/>
      <c r="DT1631" s="7"/>
      <c r="DU1631" s="7"/>
      <c r="DV1631" s="7"/>
      <c r="DW1631" s="7"/>
      <c r="DX1631" s="7"/>
      <c r="DY1631" s="7"/>
      <c r="DZ1631" s="7"/>
      <c r="EA1631" s="7"/>
      <c r="EB1631" s="7"/>
      <c r="EC1631" s="7"/>
      <c r="ED1631" s="7"/>
      <c r="EE1631" s="7"/>
      <c r="EF1631" s="7"/>
      <c r="EG1631" s="7"/>
      <c r="EH1631" s="7"/>
      <c r="EI1631" s="7"/>
      <c r="EJ1631" s="7"/>
      <c r="EK1631" s="7"/>
      <c r="EL1631" s="7"/>
      <c r="EM1631" s="7"/>
      <c r="EN1631" s="7"/>
      <c r="EO1631" s="7"/>
      <c r="EP1631" s="7"/>
      <c r="EQ1631" s="7"/>
      <c r="ER1631" s="7"/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</row>
    <row r="1632" spans="1:158" x14ac:dyDescent="0.25">
      <c r="A1632" t="s">
        <v>144</v>
      </c>
      <c r="C1632" s="5">
        <v>43503</v>
      </c>
      <c r="D1632" s="4">
        <v>4</v>
      </c>
      <c r="E1632" t="s">
        <v>168</v>
      </c>
      <c r="F1632">
        <v>26</v>
      </c>
      <c r="G1632" t="s">
        <v>17</v>
      </c>
      <c r="H1632" s="6">
        <v>5</v>
      </c>
      <c r="I1632">
        <v>2000</v>
      </c>
      <c r="J1632" s="4">
        <f>1000000/H1632/I1632</f>
        <v>100</v>
      </c>
      <c r="K1632" s="4"/>
      <c r="L1632" s="7"/>
      <c r="M1632" s="7"/>
      <c r="N1632" s="7"/>
      <c r="O1632" s="7"/>
      <c r="P1632" s="7"/>
      <c r="Q1632" s="7"/>
      <c r="R1632" s="7"/>
      <c r="S1632" s="7"/>
      <c r="T1632" s="7"/>
      <c r="U1632" s="4"/>
      <c r="V1632" s="7"/>
      <c r="W1632" s="7"/>
      <c r="X1632" s="7"/>
      <c r="Y1632" s="7"/>
      <c r="Z1632" s="7"/>
      <c r="AA1632" s="7"/>
      <c r="AB1632" s="4"/>
      <c r="AC1632" s="7"/>
      <c r="AD1632" s="7"/>
      <c r="AE1632" s="7"/>
      <c r="AF1632" s="7"/>
      <c r="AG1632" s="7"/>
      <c r="AH1632" s="7"/>
      <c r="AI1632" s="8"/>
      <c r="AJ1632" s="7"/>
      <c r="AK1632" s="7"/>
      <c r="AL1632" s="7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7"/>
      <c r="BB1632" s="4"/>
      <c r="BC1632" s="4"/>
      <c r="BD1632" s="4"/>
      <c r="BE1632" s="7"/>
      <c r="BF1632" s="7"/>
      <c r="BG1632" s="6"/>
      <c r="BH1632" s="4"/>
      <c r="BI1632" s="4"/>
      <c r="BJ1632" s="4"/>
      <c r="BK1632" s="4"/>
      <c r="BL1632" s="6"/>
      <c r="BM1632" s="6"/>
      <c r="BN1632" s="6"/>
      <c r="BO1632" s="6"/>
      <c r="BP1632" s="6"/>
      <c r="BQ1632" s="6"/>
      <c r="BR1632" s="6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7"/>
      <c r="CD1632" s="4"/>
      <c r="CE1632" s="4"/>
      <c r="CF1632" s="7"/>
      <c r="CG1632" s="4"/>
      <c r="CH1632" s="4"/>
      <c r="CI1632" s="4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/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</row>
    <row r="1633" spans="1:158" x14ac:dyDescent="0.25">
      <c r="A1633" t="s">
        <v>144</v>
      </c>
      <c r="C1633" s="5">
        <v>43509</v>
      </c>
      <c r="D1633" s="4"/>
      <c r="E1633" s="5"/>
      <c r="F1633">
        <v>32</v>
      </c>
      <c r="G1633" t="s">
        <v>17</v>
      </c>
      <c r="H1633" s="6">
        <v>5</v>
      </c>
      <c r="I1633">
        <v>2000</v>
      </c>
      <c r="J1633" s="4">
        <f>1000000/H1633/I1633</f>
        <v>100</v>
      </c>
      <c r="K1633" s="4"/>
      <c r="L1633" s="4">
        <v>408</v>
      </c>
      <c r="M1633" s="6">
        <v>9.6</v>
      </c>
      <c r="N1633" s="6"/>
      <c r="O1633" s="6"/>
      <c r="P1633" s="6">
        <v>6</v>
      </c>
      <c r="Q1633" s="6">
        <v>4.5999999999999996</v>
      </c>
      <c r="R1633" s="7"/>
      <c r="S1633" s="7"/>
      <c r="T1633" s="7"/>
      <c r="U1633" s="4"/>
      <c r="V1633" s="7"/>
      <c r="W1633" s="7"/>
      <c r="X1633" s="7"/>
      <c r="Y1633" s="7"/>
      <c r="Z1633" s="7"/>
      <c r="AA1633" s="7"/>
      <c r="AB1633" s="4"/>
      <c r="AC1633" s="7"/>
      <c r="AD1633" s="7"/>
      <c r="AE1633" s="7"/>
      <c r="AF1633" s="7"/>
      <c r="AG1633" s="7"/>
      <c r="AH1633" s="7"/>
      <c r="AI1633" s="8"/>
      <c r="AJ1633" s="7"/>
      <c r="AK1633" s="7"/>
      <c r="AL1633" s="7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7"/>
      <c r="BB1633" s="4"/>
      <c r="BC1633" s="4"/>
      <c r="BD1633" s="4"/>
      <c r="BE1633" s="7"/>
      <c r="BF1633" s="7"/>
      <c r="BG1633" s="6"/>
      <c r="BH1633" s="4"/>
      <c r="BI1633" s="4"/>
      <c r="BJ1633" s="4"/>
      <c r="BK1633" s="4"/>
      <c r="BL1633" s="6"/>
      <c r="BM1633" s="6"/>
      <c r="BN1633" s="6"/>
      <c r="BO1633" s="6"/>
      <c r="BP1633" s="6"/>
      <c r="BQ1633" s="6"/>
      <c r="BR1633" s="6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7"/>
      <c r="CD1633" s="4"/>
      <c r="CE1633" s="4"/>
      <c r="CF1633" s="7"/>
      <c r="CG1633" s="4"/>
      <c r="CH1633" s="4"/>
      <c r="CI1633" s="4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  <c r="DH1633" s="7"/>
      <c r="DI1633" s="7"/>
      <c r="DJ1633" s="7"/>
      <c r="DK1633" s="7"/>
      <c r="DL1633" s="7"/>
      <c r="DM1633" s="7"/>
      <c r="DN1633" s="7"/>
      <c r="DO1633" s="7"/>
      <c r="DP1633" s="7"/>
      <c r="DQ1633" s="7"/>
      <c r="DR1633" s="7"/>
      <c r="DS1633" s="7"/>
      <c r="DT1633" s="7"/>
      <c r="DU1633" s="7"/>
      <c r="DV1633" s="7"/>
      <c r="DW1633" s="7"/>
      <c r="DX1633" s="7"/>
      <c r="DY1633" s="7"/>
      <c r="DZ1633" s="7"/>
      <c r="EA1633" s="7"/>
      <c r="EB1633" s="7"/>
      <c r="EC1633" s="7"/>
      <c r="ED1633" s="7"/>
      <c r="EE1633" s="7"/>
      <c r="EF1633" s="7"/>
      <c r="EG1633" s="7"/>
      <c r="EH1633" s="7"/>
      <c r="EI1633" s="7"/>
      <c r="EJ1633" s="7"/>
      <c r="EK1633" s="7"/>
      <c r="EL1633" s="7"/>
      <c r="EM1633" s="7"/>
      <c r="EN1633" s="7"/>
      <c r="EO1633" s="7"/>
      <c r="EP1633" s="7"/>
      <c r="EQ1633" s="7"/>
      <c r="ER1633" s="7"/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</row>
    <row r="1634" spans="1:158" x14ac:dyDescent="0.25">
      <c r="A1634" t="s">
        <v>144</v>
      </c>
      <c r="C1634" s="5">
        <v>43517</v>
      </c>
      <c r="D1634" s="4">
        <v>5</v>
      </c>
      <c r="E1634" t="s">
        <v>164</v>
      </c>
      <c r="F1634">
        <v>40</v>
      </c>
      <c r="G1634" t="s">
        <v>17</v>
      </c>
      <c r="H1634" s="6">
        <v>5</v>
      </c>
      <c r="I1634">
        <v>2000</v>
      </c>
      <c r="J1634" s="4">
        <f>1000000/H1634/I1634</f>
        <v>100</v>
      </c>
      <c r="K1634" s="4"/>
      <c r="L1634" s="4">
        <v>446</v>
      </c>
      <c r="M1634" s="6">
        <v>10.4</v>
      </c>
      <c r="N1634" s="6"/>
      <c r="O1634" s="6"/>
      <c r="P1634" s="6">
        <v>4.5999999999999996</v>
      </c>
      <c r="Q1634" s="6">
        <v>6.6</v>
      </c>
      <c r="R1634" s="7"/>
      <c r="S1634" s="7"/>
      <c r="T1634" s="7"/>
      <c r="U1634" s="4"/>
      <c r="V1634" s="7"/>
      <c r="W1634" s="7"/>
      <c r="X1634" s="7"/>
      <c r="Y1634" s="7"/>
      <c r="Z1634" s="7"/>
      <c r="AA1634" s="7"/>
      <c r="AB1634" s="4"/>
      <c r="AC1634" s="7"/>
      <c r="AD1634" s="7"/>
      <c r="AE1634" s="7"/>
      <c r="AF1634" s="7"/>
      <c r="AG1634" s="7"/>
      <c r="AH1634" s="7"/>
      <c r="AI1634" s="8"/>
      <c r="AJ1634" s="7"/>
      <c r="AK1634" s="7"/>
      <c r="AL1634" s="7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7"/>
      <c r="BB1634" s="4"/>
      <c r="BC1634" s="4"/>
      <c r="BD1634" s="4"/>
      <c r="BE1634" s="7"/>
      <c r="BF1634" s="7"/>
      <c r="BG1634" s="6"/>
      <c r="BH1634" s="4"/>
      <c r="BI1634" s="4"/>
      <c r="BJ1634" s="4"/>
      <c r="BK1634" s="4"/>
      <c r="BL1634" s="6"/>
      <c r="BM1634" s="6"/>
      <c r="BN1634" s="6"/>
      <c r="BO1634" s="6"/>
      <c r="BP1634" s="6"/>
      <c r="BQ1634" s="6"/>
      <c r="BR1634" s="6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7"/>
      <c r="CD1634" s="4"/>
      <c r="CE1634" s="4"/>
      <c r="CF1634" s="7"/>
      <c r="CG1634" s="4"/>
      <c r="CH1634" s="4"/>
      <c r="CI1634" s="4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</row>
    <row r="1635" spans="1:158" x14ac:dyDescent="0.25">
      <c r="A1635" t="s">
        <v>144</v>
      </c>
      <c r="C1635" s="5">
        <v>43523</v>
      </c>
      <c r="D1635" s="4"/>
      <c r="E1635" s="5"/>
      <c r="F1635">
        <v>46</v>
      </c>
      <c r="G1635" t="s">
        <v>17</v>
      </c>
      <c r="H1635" s="6">
        <v>5</v>
      </c>
      <c r="I1635">
        <v>2000</v>
      </c>
      <c r="J1635" s="4">
        <f>1000000/H1635/I1635</f>
        <v>100</v>
      </c>
      <c r="K1635" s="4"/>
      <c r="L1635" s="4">
        <v>506</v>
      </c>
      <c r="M1635" s="6">
        <v>12.4</v>
      </c>
      <c r="N1635" s="6"/>
      <c r="O1635" s="6"/>
      <c r="P1635" s="6">
        <v>4.8</v>
      </c>
      <c r="Q1635" s="6">
        <v>8.6</v>
      </c>
      <c r="R1635" s="7"/>
      <c r="S1635" s="7"/>
      <c r="T1635" s="7"/>
      <c r="U1635" s="4"/>
      <c r="V1635" s="7"/>
      <c r="W1635" s="7"/>
      <c r="X1635" s="7"/>
      <c r="Y1635" s="7"/>
      <c r="Z1635" s="7"/>
      <c r="AA1635" s="7"/>
      <c r="AB1635" s="4"/>
      <c r="AC1635" s="7"/>
      <c r="AD1635" s="7"/>
      <c r="AE1635" s="7"/>
      <c r="AF1635" s="7"/>
      <c r="AG1635" s="7"/>
      <c r="AH1635" s="7"/>
      <c r="AI1635" s="8"/>
      <c r="AJ1635" s="7"/>
      <c r="AK1635" s="7"/>
      <c r="AL1635" s="7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7"/>
      <c r="BB1635" s="4"/>
      <c r="BC1635" s="4"/>
      <c r="BD1635" s="4"/>
      <c r="BE1635" s="7"/>
      <c r="BF1635" s="7"/>
      <c r="BG1635" s="6"/>
      <c r="BH1635" s="4"/>
      <c r="BI1635" s="4"/>
      <c r="BJ1635" s="4"/>
      <c r="BK1635" s="4"/>
      <c r="BL1635" s="6"/>
      <c r="BM1635" s="6"/>
      <c r="BN1635" s="6"/>
      <c r="BO1635" s="6"/>
      <c r="BP1635" s="6"/>
      <c r="BQ1635" s="6"/>
      <c r="BR1635" s="6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7"/>
      <c r="CD1635" s="4"/>
      <c r="CE1635" s="4"/>
      <c r="CF1635" s="7"/>
      <c r="CG1635" s="4"/>
      <c r="CH1635" s="4"/>
      <c r="CI1635" s="4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</row>
    <row r="1636" spans="1:158" x14ac:dyDescent="0.25">
      <c r="A1636" t="s">
        <v>144</v>
      </c>
      <c r="C1636" s="5">
        <v>43537</v>
      </c>
      <c r="D1636" s="4"/>
      <c r="E1636" s="5"/>
      <c r="F1636">
        <v>60</v>
      </c>
      <c r="G1636" t="s">
        <v>17</v>
      </c>
      <c r="H1636" s="6">
        <v>5</v>
      </c>
      <c r="I1636">
        <v>2000</v>
      </c>
      <c r="J1636" s="4">
        <f>1000000/H1636/I1636</f>
        <v>100</v>
      </c>
      <c r="K1636" s="4"/>
      <c r="L1636" s="4">
        <v>522</v>
      </c>
      <c r="M1636" s="6">
        <v>13.2</v>
      </c>
      <c r="N1636" s="6"/>
      <c r="O1636" s="6"/>
      <c r="P1636" s="6">
        <v>4.2</v>
      </c>
      <c r="Q1636" s="6">
        <v>10</v>
      </c>
      <c r="R1636" s="7"/>
      <c r="S1636" s="7"/>
      <c r="T1636" s="7"/>
      <c r="U1636" s="4"/>
      <c r="V1636" s="7"/>
      <c r="W1636" s="7"/>
      <c r="X1636" s="7"/>
      <c r="Y1636" s="7"/>
      <c r="Z1636" s="7"/>
      <c r="AA1636" s="7"/>
      <c r="AB1636" s="4"/>
      <c r="AC1636" s="7"/>
      <c r="AD1636" s="7"/>
      <c r="AE1636" s="7"/>
      <c r="AF1636" s="7"/>
      <c r="AG1636" s="7"/>
      <c r="AH1636" s="7"/>
      <c r="AI1636" s="8"/>
      <c r="AJ1636" s="7"/>
      <c r="AK1636" s="7"/>
      <c r="AL1636" s="7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7"/>
      <c r="BB1636" s="4"/>
      <c r="BC1636" s="4"/>
      <c r="BD1636" s="4"/>
      <c r="BE1636" s="7"/>
      <c r="BF1636" s="7"/>
      <c r="BG1636" s="6"/>
      <c r="BH1636" s="4"/>
      <c r="BI1636" s="4"/>
      <c r="BJ1636" s="4"/>
      <c r="BK1636" s="4"/>
      <c r="BL1636" s="6"/>
      <c r="BM1636" s="6"/>
      <c r="BN1636" s="6"/>
      <c r="BO1636" s="6"/>
      <c r="BP1636" s="6"/>
      <c r="BQ1636" s="6"/>
      <c r="BR1636" s="6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7"/>
      <c r="CD1636" s="4"/>
      <c r="CE1636" s="4"/>
      <c r="CF1636" s="7"/>
      <c r="CG1636" s="4"/>
      <c r="CH1636" s="4"/>
      <c r="CI1636" s="4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</row>
    <row r="1637" spans="1:158" x14ac:dyDescent="0.25">
      <c r="A1637" t="s">
        <v>144</v>
      </c>
      <c r="C1637" s="5">
        <v>43545</v>
      </c>
      <c r="D1637" s="4"/>
      <c r="E1637" s="5"/>
      <c r="F1637">
        <v>68</v>
      </c>
      <c r="G1637" t="s">
        <v>17</v>
      </c>
      <c r="H1637" s="6">
        <v>5</v>
      </c>
      <c r="I1637">
        <v>2000</v>
      </c>
      <c r="J1637" s="4">
        <f>1000000/H1637/I1637</f>
        <v>100</v>
      </c>
      <c r="K1637" s="4"/>
      <c r="L1637" s="4">
        <v>522</v>
      </c>
      <c r="M1637" s="6">
        <v>13</v>
      </c>
      <c r="N1637" s="6"/>
      <c r="O1637" s="6"/>
      <c r="P1637" s="6">
        <v>5.2</v>
      </c>
      <c r="Q1637" s="6">
        <v>8.8000000000000007</v>
      </c>
      <c r="R1637" s="7"/>
      <c r="S1637" s="7"/>
      <c r="T1637" s="7"/>
      <c r="U1637" s="4"/>
      <c r="V1637" s="7"/>
      <c r="W1637" s="7"/>
      <c r="X1637" s="7"/>
      <c r="Y1637" s="7"/>
      <c r="Z1637" s="7"/>
      <c r="AA1637" s="7"/>
      <c r="AB1637" s="4"/>
      <c r="AC1637" s="7"/>
      <c r="AD1637" s="7"/>
      <c r="AE1637" s="7"/>
      <c r="AF1637" s="7"/>
      <c r="AG1637" s="7"/>
      <c r="AH1637" s="7"/>
      <c r="AI1637" s="8"/>
      <c r="AJ1637" s="7"/>
      <c r="AK1637" s="7"/>
      <c r="AL1637" s="7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7"/>
      <c r="BB1637" s="4"/>
      <c r="BC1637" s="4"/>
      <c r="BD1637" s="4"/>
      <c r="BE1637" s="7"/>
      <c r="BF1637" s="7"/>
      <c r="BG1637" s="6"/>
      <c r="BH1637" s="4"/>
      <c r="BI1637" s="4"/>
      <c r="BJ1637" s="4"/>
      <c r="BK1637" s="4"/>
      <c r="BL1637" s="6"/>
      <c r="BM1637" s="6"/>
      <c r="BN1637" s="6"/>
      <c r="BO1637" s="6"/>
      <c r="BP1637" s="6"/>
      <c r="BQ1637" s="6"/>
      <c r="BR1637" s="6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7"/>
      <c r="CD1637" s="4"/>
      <c r="CE1637" s="4"/>
      <c r="CF1637" s="7"/>
      <c r="CG1637" s="4"/>
      <c r="CH1637" s="4"/>
      <c r="CI1637" s="4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</row>
    <row r="1638" spans="1:158" x14ac:dyDescent="0.25">
      <c r="A1638" t="s">
        <v>144</v>
      </c>
      <c r="C1638" s="5">
        <v>43556</v>
      </c>
      <c r="D1638" s="4"/>
      <c r="E1638" s="5"/>
      <c r="F1638">
        <v>79</v>
      </c>
      <c r="G1638" t="s">
        <v>17</v>
      </c>
      <c r="H1638" s="6">
        <v>5</v>
      </c>
      <c r="I1638">
        <v>2000</v>
      </c>
      <c r="J1638" s="4">
        <f>1000000/H1638/I1638</f>
        <v>100</v>
      </c>
      <c r="K1638" s="4"/>
      <c r="L1638" s="7"/>
      <c r="M1638" s="7"/>
      <c r="N1638" s="7"/>
      <c r="O1638" s="7"/>
      <c r="P1638" s="7"/>
      <c r="Q1638" s="7"/>
      <c r="R1638" s="7"/>
      <c r="S1638" s="7"/>
      <c r="T1638" s="7"/>
      <c r="U1638" s="4">
        <v>64.49083333333337</v>
      </c>
      <c r="V1638" s="7"/>
      <c r="W1638" s="7"/>
      <c r="X1638" s="7"/>
      <c r="Y1638" s="7"/>
      <c r="Z1638" s="7"/>
      <c r="AA1638" s="7"/>
      <c r="AB1638" s="4">
        <v>54.210000000000022</v>
      </c>
      <c r="AC1638" s="7">
        <v>0.73341991666666695</v>
      </c>
      <c r="AD1638" s="7"/>
      <c r="AE1638" s="7"/>
      <c r="AF1638" s="7"/>
      <c r="AG1638" s="7"/>
      <c r="AH1638" s="7"/>
      <c r="AI1638" s="8">
        <f>AC1638/AB1638</f>
        <v>1.3529236610711431E-2</v>
      </c>
      <c r="AJ1638" s="7"/>
      <c r="AK1638" s="7"/>
      <c r="AL1638" s="7"/>
      <c r="AM1638" s="4">
        <v>0.54166666666666685</v>
      </c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>
        <v>64.404166666666683</v>
      </c>
      <c r="AZ1638" s="4">
        <f>AM1638+AP1638+AQ1638+AY1638</f>
        <v>64.945833333333354</v>
      </c>
      <c r="BA1638" s="7"/>
      <c r="BB1638" s="4"/>
      <c r="BC1638" s="4">
        <f>U1638+AB1638+AZ1638</f>
        <v>183.64666666666676</v>
      </c>
      <c r="BD1638" s="4"/>
      <c r="BE1638" s="7">
        <f>AZ1638/BC1638</f>
        <v>0.35364558754129299</v>
      </c>
      <c r="BF1638" s="7"/>
      <c r="BG1638" s="6"/>
      <c r="BH1638" s="4"/>
      <c r="BI1638" s="4"/>
      <c r="BJ1638" s="4"/>
      <c r="BK1638" s="4"/>
      <c r="BL1638" s="6"/>
      <c r="BM1638" s="6"/>
      <c r="BN1638" s="6"/>
      <c r="BO1638" s="6"/>
      <c r="BP1638" s="7">
        <f>U1638/BC1638</f>
        <v>0.35116800377536578</v>
      </c>
      <c r="BQ1638" s="7">
        <f>AB1638/BC1638</f>
        <v>0.29518640868334117</v>
      </c>
      <c r="BR1638" s="7">
        <f>AZ1638/BC1638</f>
        <v>0.35364558754129299</v>
      </c>
      <c r="BS1638" s="4">
        <f>BT1638+BU1638+BV1638+BW1638+BX1638+BY1638</f>
        <v>55.250000000000014</v>
      </c>
      <c r="BT1638" s="4">
        <v>17.333333333333339</v>
      </c>
      <c r="BU1638" s="4">
        <v>11.916666666666671</v>
      </c>
      <c r="BV1638" s="4"/>
      <c r="BW1638" s="4"/>
      <c r="BX1638" s="4"/>
      <c r="BY1638" s="4">
        <v>26.000000000000007</v>
      </c>
      <c r="BZ1638" s="8">
        <f>AC1638/BS1638</f>
        <v>1.3274568627450982E-2</v>
      </c>
      <c r="CA1638" s="4"/>
      <c r="CB1638" s="4"/>
      <c r="CC1638" s="7"/>
      <c r="CD1638" s="4"/>
      <c r="CE1638" s="4"/>
      <c r="CF1638" s="7"/>
      <c r="CG1638" s="4"/>
      <c r="CH1638" s="4"/>
      <c r="CI1638" s="4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  <c r="DH1638" s="7"/>
      <c r="DI1638" s="7"/>
      <c r="DJ1638" s="7"/>
      <c r="DK1638" s="7"/>
      <c r="DL1638" s="7"/>
      <c r="DM1638" s="7"/>
      <c r="DN1638" s="7"/>
      <c r="DO1638" s="7"/>
      <c r="DP1638" s="7"/>
      <c r="DQ1638" s="7"/>
      <c r="DR1638" s="7"/>
      <c r="DS1638" s="7"/>
      <c r="DT1638" s="7"/>
      <c r="DU1638" s="7"/>
      <c r="DV1638" s="7"/>
      <c r="DW1638" s="7"/>
      <c r="DX1638" s="7"/>
      <c r="DY1638" s="7"/>
      <c r="DZ1638" s="7"/>
      <c r="EA1638" s="7"/>
      <c r="EB1638" s="7"/>
      <c r="EC1638" s="7"/>
      <c r="ED1638" s="7"/>
      <c r="EE1638" s="7"/>
      <c r="EF1638" s="7"/>
      <c r="EG1638" s="7"/>
      <c r="EH1638" s="7"/>
      <c r="EI1638" s="7"/>
      <c r="EJ1638" s="7"/>
      <c r="EK1638" s="7"/>
      <c r="EL1638" s="7"/>
      <c r="EM1638" s="7"/>
      <c r="EN1638" s="7"/>
      <c r="EO1638" s="7"/>
      <c r="EP1638" s="7"/>
      <c r="EQ1638" s="7"/>
      <c r="ER1638" s="7"/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</row>
    <row r="1639" spans="1:158" x14ac:dyDescent="0.25">
      <c r="A1639" t="s">
        <v>144</v>
      </c>
      <c r="C1639" s="5">
        <v>43593</v>
      </c>
      <c r="D1639" s="4"/>
      <c r="E1639" s="5"/>
      <c r="F1639">
        <v>116</v>
      </c>
      <c r="G1639" t="s">
        <v>17</v>
      </c>
      <c r="H1639" s="6">
        <v>5</v>
      </c>
      <c r="I1639">
        <v>2000</v>
      </c>
      <c r="J1639" s="4">
        <f>1000000/H1639/I1639</f>
        <v>100</v>
      </c>
      <c r="K1639" s="4"/>
      <c r="L1639" s="7"/>
      <c r="M1639" s="7"/>
      <c r="N1639" s="7"/>
      <c r="O1639" s="7"/>
      <c r="P1639" s="7"/>
      <c r="Q1639" s="7"/>
      <c r="R1639" s="7"/>
      <c r="S1639" s="7"/>
      <c r="T1639" s="7"/>
      <c r="U1639" s="4">
        <v>95.993636363636327</v>
      </c>
      <c r="V1639" s="7"/>
      <c r="W1639" s="7"/>
      <c r="X1639" s="7"/>
      <c r="Y1639" s="7"/>
      <c r="Z1639" s="7"/>
      <c r="AA1639" s="7"/>
      <c r="AB1639" s="4">
        <v>52.628181818181808</v>
      </c>
      <c r="AC1639" s="7">
        <v>0.54573040909090897</v>
      </c>
      <c r="AD1639" s="7"/>
      <c r="AE1639" s="7"/>
      <c r="AF1639" s="7"/>
      <c r="AG1639" s="7"/>
      <c r="AH1639" s="7"/>
      <c r="AI1639" s="8">
        <f>AC1639/AB1639</f>
        <v>1.0369547079856972E-2</v>
      </c>
      <c r="AJ1639" s="7"/>
      <c r="AK1639" s="7"/>
      <c r="AL1639" s="7"/>
      <c r="AM1639" s="4">
        <v>2.4359090909090906</v>
      </c>
      <c r="AN1639" s="4"/>
      <c r="AO1639" s="4"/>
      <c r="AP1639" s="4">
        <v>2.9795454545454541</v>
      </c>
      <c r="AQ1639" s="4">
        <v>14.751363636363632</v>
      </c>
      <c r="AR1639" s="4"/>
      <c r="AS1639" s="4"/>
      <c r="AT1639" s="4"/>
      <c r="AU1639" s="4"/>
      <c r="AV1639" s="4"/>
      <c r="AW1639" s="4"/>
      <c r="AX1639" s="4"/>
      <c r="AY1639" s="4">
        <v>66.417727272727262</v>
      </c>
      <c r="AZ1639" s="4">
        <f>AM1639+AP1639+AQ1639+AY1639</f>
        <v>86.584545454545434</v>
      </c>
      <c r="BA1639" s="7"/>
      <c r="BB1639" s="4"/>
      <c r="BC1639" s="4">
        <f>U1639+AB1639+AZ1639</f>
        <v>235.20636363636356</v>
      </c>
      <c r="BD1639" s="4"/>
      <c r="BE1639" s="7">
        <f>AZ1639/BC1639</f>
        <v>0.36812161080984979</v>
      </c>
      <c r="BF1639" s="7"/>
      <c r="BG1639" s="6"/>
      <c r="BH1639" s="4"/>
      <c r="BI1639" s="4"/>
      <c r="BJ1639" s="4"/>
      <c r="BK1639" s="4"/>
      <c r="BL1639" s="6"/>
      <c r="BM1639" s="6"/>
      <c r="BN1639" s="6"/>
      <c r="BO1639" s="6"/>
      <c r="BP1639" s="7">
        <f>U1639/BC1639</f>
        <v>0.40812516668148274</v>
      </c>
      <c r="BQ1639" s="7">
        <f>AB1639/BC1639</f>
        <v>0.22375322250866747</v>
      </c>
      <c r="BR1639" s="7">
        <f>AZ1639/BC1639</f>
        <v>0.36812161080984979</v>
      </c>
      <c r="BS1639" s="4">
        <f>BT1639+BU1639+BV1639+BW1639+BX1639+BY1639</f>
        <v>75.272727272727252</v>
      </c>
      <c r="BT1639" s="4">
        <v>17.77272727272727</v>
      </c>
      <c r="BU1639" s="4">
        <v>11.499999999999996</v>
      </c>
      <c r="BV1639" s="4">
        <v>14.636363636363633</v>
      </c>
      <c r="BW1639" s="4">
        <v>10.454545454545451</v>
      </c>
      <c r="BX1639" s="4"/>
      <c r="BY1639" s="4">
        <v>20.909090909090903</v>
      </c>
      <c r="BZ1639" s="8">
        <f>AC1639/BS1639</f>
        <v>7.2500416666666668E-3</v>
      </c>
      <c r="CA1639" s="4"/>
      <c r="CB1639" s="4"/>
      <c r="CC1639" s="7"/>
      <c r="CD1639" s="4"/>
      <c r="CE1639" s="4"/>
      <c r="CF1639" s="7"/>
      <c r="CG1639" s="4"/>
      <c r="CH1639" s="4"/>
      <c r="CI1639" s="4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/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</row>
    <row r="1640" spans="1:158" x14ac:dyDescent="0.25">
      <c r="A1640" t="s">
        <v>144</v>
      </c>
      <c r="C1640" s="5">
        <v>43612</v>
      </c>
      <c r="D1640" s="4">
        <v>9</v>
      </c>
      <c r="E1640" s="5" t="s">
        <v>70</v>
      </c>
      <c r="F1640">
        <v>135</v>
      </c>
      <c r="G1640" t="s">
        <v>17</v>
      </c>
      <c r="H1640" s="6">
        <v>5</v>
      </c>
      <c r="I1640">
        <v>2000</v>
      </c>
      <c r="J1640" s="4">
        <f>1000000/H1640/I1640</f>
        <v>100</v>
      </c>
      <c r="K1640" s="4"/>
      <c r="L1640" s="7"/>
      <c r="M1640" s="7"/>
      <c r="N1640" s="7"/>
      <c r="O1640" s="7"/>
      <c r="P1640" s="7"/>
      <c r="Q1640" s="7"/>
      <c r="R1640" s="7"/>
      <c r="S1640" s="7"/>
      <c r="T1640" s="7"/>
      <c r="V1640" s="7"/>
      <c r="W1640" s="7"/>
      <c r="X1640" s="7"/>
      <c r="Y1640" s="7"/>
      <c r="Z1640" s="7"/>
      <c r="AA1640" s="7"/>
      <c r="AI1640" s="8"/>
      <c r="AJ1640" s="7"/>
      <c r="AK1640" s="7"/>
      <c r="AL1640" s="7"/>
      <c r="AM1640"/>
      <c r="AN1640"/>
      <c r="AO1640"/>
      <c r="AQ1640"/>
      <c r="AR1640"/>
      <c r="AS1640"/>
      <c r="AT1640"/>
      <c r="AU1640"/>
      <c r="AV1640"/>
      <c r="AW1640" s="4"/>
      <c r="AX1640" s="4"/>
      <c r="AY1640" s="2">
        <v>41.619583333333331</v>
      </c>
      <c r="AZ1640" s="4"/>
      <c r="BA1640" s="7"/>
      <c r="BB1640" s="4"/>
      <c r="BC1640" s="4"/>
      <c r="BD1640" s="4"/>
      <c r="BE1640" s="7"/>
      <c r="BF1640" s="4">
        <f>BH1640*(1/(BG1640/100))</f>
        <v>41.619583333333331</v>
      </c>
      <c r="BG1640" s="6">
        <v>38.67</v>
      </c>
      <c r="BH1640" s="4">
        <v>16.094292875000001</v>
      </c>
      <c r="BI1640" s="4">
        <f>BF1640-BH1640</f>
        <v>25.52529045833333</v>
      </c>
      <c r="BJ1640" s="4"/>
      <c r="BK1640" s="4"/>
      <c r="BL1640" s="6">
        <v>0.70899968612334807</v>
      </c>
      <c r="BM1640" s="6"/>
      <c r="BN1640" s="6"/>
      <c r="BO1640" s="6"/>
      <c r="BP1640" s="6"/>
      <c r="BQ1640" s="6"/>
      <c r="BR1640" s="6"/>
      <c r="BS1640" s="4"/>
      <c r="CA1640" s="4"/>
      <c r="CB1640" s="4"/>
      <c r="CC1640" s="7"/>
      <c r="CD1640" s="4"/>
      <c r="CE1640" s="4"/>
      <c r="CF1640" s="7"/>
      <c r="CG1640" s="4"/>
      <c r="CH1640" s="4"/>
      <c r="CI1640" s="4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  <c r="DH1640" s="7"/>
      <c r="DI1640" s="7"/>
      <c r="DJ1640" s="7"/>
      <c r="DK1640" s="7"/>
      <c r="DL1640" s="7"/>
      <c r="DM1640" s="7"/>
      <c r="DN1640" s="7"/>
      <c r="DO1640" s="7"/>
      <c r="DP1640" s="7"/>
      <c r="DQ1640" s="7"/>
      <c r="DR1640" s="7"/>
      <c r="DS1640" s="7"/>
      <c r="DT1640" s="7"/>
      <c r="DU1640" s="7"/>
      <c r="DV1640" s="7"/>
      <c r="DW1640" s="7"/>
      <c r="DX1640" s="7"/>
      <c r="DY1640" s="7"/>
      <c r="DZ1640" s="7"/>
      <c r="EA1640" s="7"/>
      <c r="EB1640" s="7"/>
      <c r="EC1640" s="7"/>
      <c r="ED1640" s="7"/>
      <c r="EE1640" s="7"/>
      <c r="EF1640" s="7"/>
      <c r="EG1640" s="7"/>
      <c r="EH1640" s="7"/>
      <c r="EI1640" s="7"/>
      <c r="EJ1640" s="7"/>
      <c r="EK1640" s="7"/>
      <c r="EL1640" s="7"/>
      <c r="EM1640" s="7"/>
      <c r="EN1640" s="7"/>
      <c r="EO1640" s="7"/>
      <c r="EP1640" s="7"/>
      <c r="EQ1640" s="7"/>
      <c r="ER1640" s="7"/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</row>
    <row r="1641" spans="1:158" x14ac:dyDescent="0.25">
      <c r="A1641" t="s">
        <v>141</v>
      </c>
      <c r="C1641" s="5">
        <v>43477</v>
      </c>
      <c r="D1641" s="4">
        <v>1</v>
      </c>
      <c r="E1641" s="5" t="s">
        <v>167</v>
      </c>
      <c r="F1641">
        <v>0</v>
      </c>
      <c r="G1641" t="s">
        <v>9</v>
      </c>
      <c r="H1641" s="6">
        <v>4.3</v>
      </c>
      <c r="I1641">
        <v>2000</v>
      </c>
      <c r="J1641" s="4">
        <f>1000000/H1641/I1641</f>
        <v>116.27906976744187</v>
      </c>
      <c r="K1641" s="4"/>
      <c r="L1641" s="7"/>
      <c r="M1641" s="7"/>
      <c r="N1641" s="7"/>
      <c r="O1641" s="7"/>
      <c r="P1641" s="7"/>
      <c r="Q1641" s="7"/>
      <c r="R1641" s="7"/>
      <c r="S1641" s="7"/>
      <c r="T1641" s="7"/>
      <c r="V1641" s="7"/>
      <c r="W1641" s="7"/>
      <c r="X1641" s="7"/>
      <c r="Y1641" s="7"/>
      <c r="Z1641" s="7"/>
      <c r="AA1641" s="7"/>
      <c r="AI1641" s="8"/>
      <c r="AJ1641" s="7"/>
      <c r="AK1641" s="7"/>
      <c r="AL1641" s="7"/>
      <c r="AM1641"/>
      <c r="AN1641"/>
      <c r="AO1641"/>
      <c r="AQ1641"/>
      <c r="AR1641"/>
      <c r="AS1641"/>
      <c r="AT1641"/>
      <c r="AU1641"/>
      <c r="AV1641"/>
      <c r="AW1641" s="4"/>
      <c r="AX1641" s="4"/>
      <c r="AY1641" s="4"/>
      <c r="AZ1641" s="4"/>
      <c r="BA1641" s="7"/>
      <c r="BB1641" s="4"/>
      <c r="BC1641" s="4"/>
      <c r="BD1641" s="4"/>
      <c r="BE1641" s="7"/>
      <c r="BF1641" s="7"/>
      <c r="BG1641" s="6"/>
      <c r="BH1641" s="4"/>
      <c r="BI1641" s="4"/>
      <c r="BJ1641" s="4"/>
      <c r="BK1641" s="4"/>
      <c r="BL1641" s="6"/>
      <c r="BM1641" s="6"/>
      <c r="BN1641" s="6"/>
      <c r="BO1641" s="6"/>
      <c r="BP1641" s="6"/>
      <c r="BQ1641" s="6"/>
      <c r="BR1641" s="6"/>
      <c r="BS1641" s="4"/>
      <c r="CA1641" s="4"/>
      <c r="CB1641" s="4"/>
      <c r="CC1641" s="7"/>
      <c r="CD1641" s="4"/>
      <c r="CE1641" s="4"/>
      <c r="CF1641" s="7"/>
      <c r="CG1641" s="4"/>
      <c r="CH1641" s="4"/>
      <c r="CI1641" s="4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/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</row>
    <row r="1642" spans="1:158" x14ac:dyDescent="0.25">
      <c r="A1642" t="s">
        <v>141</v>
      </c>
      <c r="C1642" s="5">
        <v>43503</v>
      </c>
      <c r="D1642" s="4">
        <v>4</v>
      </c>
      <c r="E1642" t="s">
        <v>168</v>
      </c>
      <c r="F1642">
        <v>26</v>
      </c>
      <c r="G1642" t="s">
        <v>9</v>
      </c>
      <c r="H1642" s="6">
        <v>4.3</v>
      </c>
      <c r="I1642">
        <v>2000</v>
      </c>
      <c r="J1642" s="4">
        <f>1000000/H1642/I1642</f>
        <v>116.27906976744187</v>
      </c>
      <c r="K1642" s="4"/>
      <c r="L1642" s="7"/>
      <c r="M1642" s="7"/>
      <c r="N1642" s="7"/>
      <c r="O1642" s="7"/>
      <c r="P1642" s="7"/>
      <c r="Q1642" s="7"/>
      <c r="R1642" s="7"/>
      <c r="S1642" s="7"/>
      <c r="T1642" s="7"/>
      <c r="U1642" s="4"/>
      <c r="V1642" s="7"/>
      <c r="W1642" s="7"/>
      <c r="X1642" s="7"/>
      <c r="Y1642" s="7"/>
      <c r="Z1642" s="7"/>
      <c r="AA1642" s="7"/>
      <c r="AB1642" s="4"/>
      <c r="AC1642" s="7"/>
      <c r="AD1642" s="7"/>
      <c r="AE1642" s="7"/>
      <c r="AF1642" s="7"/>
      <c r="AG1642" s="7"/>
      <c r="AH1642" s="7"/>
      <c r="AI1642" s="8"/>
      <c r="AJ1642" s="7"/>
      <c r="AK1642" s="7"/>
      <c r="AL1642" s="7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7"/>
      <c r="BB1642" s="4"/>
      <c r="BC1642" s="4"/>
      <c r="BD1642" s="4"/>
      <c r="BE1642" s="7"/>
      <c r="BF1642" s="7"/>
      <c r="BG1642" s="6"/>
      <c r="BH1642" s="4"/>
      <c r="BI1642" s="4"/>
      <c r="BJ1642" s="4"/>
      <c r="BK1642" s="4"/>
      <c r="BL1642" s="6"/>
      <c r="BM1642" s="6"/>
      <c r="BN1642" s="6"/>
      <c r="BO1642" s="6"/>
      <c r="BP1642" s="6"/>
      <c r="BQ1642" s="6"/>
      <c r="BR1642" s="6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7"/>
      <c r="CD1642" s="4"/>
      <c r="CE1642" s="4"/>
      <c r="CF1642" s="7"/>
      <c r="CG1642" s="4"/>
      <c r="CH1642" s="4"/>
      <c r="CI1642" s="4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</row>
    <row r="1643" spans="1:158" x14ac:dyDescent="0.25">
      <c r="A1643" t="s">
        <v>141</v>
      </c>
      <c r="C1643" s="5">
        <v>43509</v>
      </c>
      <c r="D1643" s="4"/>
      <c r="E1643" s="5"/>
      <c r="F1643">
        <v>32</v>
      </c>
      <c r="G1643" t="s">
        <v>9</v>
      </c>
      <c r="H1643" s="6">
        <v>4.3</v>
      </c>
      <c r="I1643">
        <v>2000</v>
      </c>
      <c r="J1643" s="4">
        <f>1000000/H1643/I1643</f>
        <v>116.27906976744187</v>
      </c>
      <c r="K1643" s="4"/>
      <c r="L1643" s="4">
        <v>430</v>
      </c>
      <c r="M1643" s="6">
        <v>9.1999999999999993</v>
      </c>
      <c r="N1643" s="6"/>
      <c r="O1643" s="6"/>
      <c r="P1643" s="6">
        <v>5.8</v>
      </c>
      <c r="Q1643" s="6">
        <v>3.8</v>
      </c>
      <c r="R1643" s="7"/>
      <c r="S1643" s="7"/>
      <c r="T1643" s="7"/>
      <c r="U1643" s="4"/>
      <c r="V1643" s="7"/>
      <c r="W1643" s="7"/>
      <c r="X1643" s="7"/>
      <c r="Y1643" s="7"/>
      <c r="Z1643" s="7"/>
      <c r="AA1643" s="7"/>
      <c r="AB1643" s="4"/>
      <c r="AC1643" s="7"/>
      <c r="AD1643" s="7"/>
      <c r="AE1643" s="7"/>
      <c r="AF1643" s="7"/>
      <c r="AG1643" s="7"/>
      <c r="AH1643" s="7"/>
      <c r="AI1643" s="8"/>
      <c r="AJ1643" s="7"/>
      <c r="AK1643" s="7"/>
      <c r="AL1643" s="7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7"/>
      <c r="BB1643" s="4"/>
      <c r="BC1643" s="4"/>
      <c r="BD1643" s="4"/>
      <c r="BE1643" s="7"/>
      <c r="BF1643" s="7"/>
      <c r="BG1643" s="6"/>
      <c r="BH1643" s="4"/>
      <c r="BI1643" s="4"/>
      <c r="BJ1643" s="4"/>
      <c r="BK1643" s="4"/>
      <c r="BL1643" s="6"/>
      <c r="BM1643" s="6"/>
      <c r="BN1643" s="6"/>
      <c r="BO1643" s="6"/>
      <c r="BP1643" s="6"/>
      <c r="BQ1643" s="6"/>
      <c r="BR1643" s="6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7"/>
      <c r="CD1643" s="4"/>
      <c r="CE1643" s="4"/>
      <c r="CF1643" s="7"/>
      <c r="CG1643" s="4"/>
      <c r="CH1643" s="4"/>
      <c r="CI1643" s="4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</row>
    <row r="1644" spans="1:158" x14ac:dyDescent="0.25">
      <c r="A1644" t="s">
        <v>141</v>
      </c>
      <c r="C1644" s="5">
        <v>43517</v>
      </c>
      <c r="D1644" s="4">
        <v>5</v>
      </c>
      <c r="E1644" t="s">
        <v>164</v>
      </c>
      <c r="F1644">
        <v>40</v>
      </c>
      <c r="G1644" t="s">
        <v>9</v>
      </c>
      <c r="H1644" s="6">
        <v>4.3</v>
      </c>
      <c r="I1644">
        <v>2000</v>
      </c>
      <c r="J1644" s="4">
        <f>1000000/H1644/I1644</f>
        <v>116.27906976744187</v>
      </c>
      <c r="K1644" s="4"/>
      <c r="L1644" s="4">
        <v>468</v>
      </c>
      <c r="M1644" s="6">
        <v>11</v>
      </c>
      <c r="N1644" s="6"/>
      <c r="O1644" s="6"/>
      <c r="P1644" s="6">
        <v>5</v>
      </c>
      <c r="Q1644" s="6">
        <v>7</v>
      </c>
      <c r="R1644" s="7"/>
      <c r="S1644" s="7"/>
      <c r="T1644" s="7"/>
      <c r="U1644" s="4"/>
      <c r="V1644" s="7"/>
      <c r="W1644" s="7"/>
      <c r="X1644" s="7"/>
      <c r="Y1644" s="7"/>
      <c r="Z1644" s="7"/>
      <c r="AA1644" s="7"/>
      <c r="AB1644" s="4"/>
      <c r="AC1644" s="7"/>
      <c r="AD1644" s="7"/>
      <c r="AE1644" s="7"/>
      <c r="AF1644" s="7"/>
      <c r="AG1644" s="7"/>
      <c r="AH1644" s="7"/>
      <c r="AI1644" s="8"/>
      <c r="AJ1644" s="7"/>
      <c r="AK1644" s="7"/>
      <c r="AL1644" s="7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7"/>
      <c r="BB1644" s="4"/>
      <c r="BC1644" s="4"/>
      <c r="BD1644" s="4"/>
      <c r="BE1644" s="7"/>
      <c r="BF1644" s="7"/>
      <c r="BG1644" s="6"/>
      <c r="BH1644" s="4"/>
      <c r="BI1644" s="4"/>
      <c r="BJ1644" s="4"/>
      <c r="BK1644" s="4"/>
      <c r="BL1644" s="6"/>
      <c r="BM1644" s="6"/>
      <c r="BN1644" s="6"/>
      <c r="BO1644" s="6"/>
      <c r="BP1644" s="6"/>
      <c r="BQ1644" s="6"/>
      <c r="BR1644" s="6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7"/>
      <c r="CD1644" s="4"/>
      <c r="CE1644" s="4"/>
      <c r="CF1644" s="7"/>
      <c r="CG1644" s="4"/>
      <c r="CH1644" s="4"/>
      <c r="CI1644" s="4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</row>
    <row r="1645" spans="1:158" x14ac:dyDescent="0.25">
      <c r="A1645" t="s">
        <v>141</v>
      </c>
      <c r="C1645" s="5">
        <v>43522</v>
      </c>
      <c r="D1645" s="4"/>
      <c r="E1645" s="5"/>
      <c r="F1645">
        <v>45</v>
      </c>
      <c r="G1645" t="s">
        <v>9</v>
      </c>
      <c r="H1645" s="6">
        <v>4.3</v>
      </c>
      <c r="I1645">
        <v>2000</v>
      </c>
      <c r="J1645" s="4">
        <f>1000000/H1645/I1645</f>
        <v>116.27906976744187</v>
      </c>
      <c r="K1645" s="4"/>
      <c r="L1645" s="7"/>
      <c r="M1645" s="7"/>
      <c r="N1645" s="7"/>
      <c r="O1645" s="7"/>
      <c r="P1645" s="7"/>
      <c r="Q1645" s="7"/>
      <c r="R1645" s="7"/>
      <c r="S1645" s="7"/>
      <c r="T1645" s="7"/>
      <c r="U1645" s="4"/>
      <c r="V1645" s="7"/>
      <c r="W1645" s="7"/>
      <c r="X1645" s="7"/>
      <c r="Y1645" s="7"/>
      <c r="Z1645" s="7"/>
      <c r="AA1645" s="7"/>
      <c r="AB1645" s="4"/>
      <c r="AC1645" s="7"/>
      <c r="AD1645" s="7"/>
      <c r="AE1645" s="7"/>
      <c r="AF1645" s="7"/>
      <c r="AG1645" s="7"/>
      <c r="AH1645" s="7"/>
      <c r="AI1645" s="8"/>
      <c r="AJ1645" s="7"/>
      <c r="AK1645" s="7"/>
      <c r="AL1645" s="7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7"/>
      <c r="BB1645" s="4"/>
      <c r="BC1645" s="4"/>
      <c r="BD1645" s="4"/>
      <c r="BE1645" s="7"/>
      <c r="BF1645" s="7"/>
      <c r="BG1645" s="6"/>
      <c r="BH1645" s="4"/>
      <c r="BI1645" s="4"/>
      <c r="BJ1645" s="4"/>
      <c r="BK1645" s="4"/>
      <c r="BL1645" s="6"/>
      <c r="BM1645" s="6"/>
      <c r="BN1645" s="6"/>
      <c r="BO1645" s="6"/>
      <c r="BP1645" s="6"/>
      <c r="BQ1645" s="6"/>
      <c r="BR1645" s="6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7"/>
      <c r="CD1645" s="4"/>
      <c r="CE1645" s="4">
        <v>1500</v>
      </c>
      <c r="CF1645" s="7">
        <v>1.0774670438471801</v>
      </c>
      <c r="CG1645" s="4">
        <f>CL1645+CO1645+CR1645+CU1645+CX1645+DA1645+DD1645+DG1645+DJ1645+DM1645+DP1645+DS1645</f>
        <v>323.24011315415402</v>
      </c>
      <c r="CH1645" s="4"/>
      <c r="CI1645" s="4"/>
      <c r="CJ1645" s="7"/>
      <c r="CK1645" s="4"/>
      <c r="CL1645" s="7"/>
      <c r="CM1645" s="7"/>
      <c r="CN1645" s="4"/>
      <c r="CO1645" s="7"/>
      <c r="CP1645" s="7">
        <v>0.17121971103571454</v>
      </c>
      <c r="CQ1645" s="4">
        <v>300</v>
      </c>
      <c r="CR1645" s="7">
        <v>51.365913310714362</v>
      </c>
      <c r="CS1645" s="7">
        <v>0.22048065351443644</v>
      </c>
      <c r="CT1645" s="4">
        <v>300</v>
      </c>
      <c r="CU1645" s="7">
        <v>66.144196054330934</v>
      </c>
      <c r="CV1645" s="7">
        <v>0.22179509489586682</v>
      </c>
      <c r="CW1645" s="4">
        <v>300</v>
      </c>
      <c r="CX1645" s="7">
        <v>66.538528468760049</v>
      </c>
      <c r="CY1645" s="7">
        <v>0.22639485204106369</v>
      </c>
      <c r="CZ1645" s="7">
        <v>300</v>
      </c>
      <c r="DA1645" s="7">
        <v>67.918455612319107</v>
      </c>
      <c r="DB1645" s="7">
        <v>0.23757673236009846</v>
      </c>
      <c r="DC1645" s="7">
        <v>300</v>
      </c>
      <c r="DD1645" s="7">
        <v>71.273019708029551</v>
      </c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</row>
    <row r="1646" spans="1:158" x14ac:dyDescent="0.25">
      <c r="A1646" t="s">
        <v>141</v>
      </c>
      <c r="C1646" s="5">
        <v>43523</v>
      </c>
      <c r="D1646" s="4"/>
      <c r="E1646" s="5"/>
      <c r="F1646">
        <v>46</v>
      </c>
      <c r="G1646" t="s">
        <v>9</v>
      </c>
      <c r="H1646" s="6">
        <v>4.3</v>
      </c>
      <c r="I1646">
        <v>2000</v>
      </c>
      <c r="J1646" s="4">
        <f>1000000/H1646/I1646</f>
        <v>116.27906976744187</v>
      </c>
      <c r="K1646" s="4"/>
      <c r="L1646" s="4">
        <v>518</v>
      </c>
      <c r="M1646" s="6">
        <v>12</v>
      </c>
      <c r="N1646" s="6"/>
      <c r="O1646" s="6"/>
      <c r="P1646" s="6">
        <v>4.2</v>
      </c>
      <c r="Q1646" s="6">
        <v>8.8000000000000007</v>
      </c>
      <c r="R1646" s="7"/>
      <c r="S1646" s="7"/>
      <c r="T1646" s="7"/>
      <c r="U1646" s="4"/>
      <c r="V1646" s="7"/>
      <c r="W1646" s="7"/>
      <c r="X1646" s="7"/>
      <c r="Y1646" s="7"/>
      <c r="Z1646" s="7"/>
      <c r="AA1646" s="7"/>
      <c r="AB1646" s="4"/>
      <c r="AC1646" s="7"/>
      <c r="AD1646" s="7"/>
      <c r="AE1646" s="7"/>
      <c r="AF1646" s="7"/>
      <c r="AG1646" s="7"/>
      <c r="AH1646" s="7"/>
      <c r="AI1646" s="8"/>
      <c r="AJ1646" s="7"/>
      <c r="AK1646" s="7"/>
      <c r="AL1646" s="7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7"/>
      <c r="BB1646" s="4"/>
      <c r="BC1646" s="4"/>
      <c r="BD1646" s="4"/>
      <c r="BE1646" s="7"/>
      <c r="BF1646" s="7"/>
      <c r="BG1646" s="6"/>
      <c r="BH1646" s="4"/>
      <c r="BI1646" s="4"/>
      <c r="BJ1646" s="4"/>
      <c r="BK1646" s="4"/>
      <c r="BL1646" s="6"/>
      <c r="BM1646" s="6"/>
      <c r="BN1646" s="6"/>
      <c r="BO1646" s="6"/>
      <c r="BP1646" s="6"/>
      <c r="BQ1646" s="6"/>
      <c r="BR1646" s="6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7"/>
      <c r="CD1646" s="4"/>
      <c r="CE1646" s="4"/>
      <c r="CF1646" s="7"/>
      <c r="CG1646" s="4"/>
      <c r="CH1646" s="4"/>
      <c r="CI1646" s="4"/>
      <c r="CJ1646" s="7"/>
      <c r="CK1646" s="7"/>
      <c r="CL1646" s="7"/>
      <c r="CM1646" s="7"/>
      <c r="CN1646" s="7"/>
      <c r="CO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</row>
    <row r="1647" spans="1:158" x14ac:dyDescent="0.25">
      <c r="A1647" t="s">
        <v>141</v>
      </c>
      <c r="C1647" s="5">
        <v>43537</v>
      </c>
      <c r="D1647" s="4"/>
      <c r="E1647" s="5"/>
      <c r="F1647">
        <v>60</v>
      </c>
      <c r="G1647" t="s">
        <v>9</v>
      </c>
      <c r="H1647" s="6">
        <v>4.3</v>
      </c>
      <c r="I1647">
        <v>2000</v>
      </c>
      <c r="J1647" s="4">
        <f>1000000/H1647/I1647</f>
        <v>116.27906976744187</v>
      </c>
      <c r="K1647" s="4"/>
      <c r="L1647" s="4">
        <v>550</v>
      </c>
      <c r="M1647" s="6">
        <v>14</v>
      </c>
      <c r="N1647" s="6"/>
      <c r="O1647" s="6"/>
      <c r="P1647" s="6">
        <v>3.6</v>
      </c>
      <c r="Q1647" s="6">
        <v>11.2</v>
      </c>
      <c r="R1647" s="7"/>
      <c r="S1647" s="7"/>
      <c r="T1647" s="7"/>
      <c r="U1647" s="4"/>
      <c r="V1647" s="7"/>
      <c r="W1647" s="7"/>
      <c r="X1647" s="7"/>
      <c r="Y1647" s="7"/>
      <c r="Z1647" s="7"/>
      <c r="AA1647" s="7"/>
      <c r="AB1647" s="4"/>
      <c r="AC1647" s="7"/>
      <c r="AD1647" s="7"/>
      <c r="AE1647" s="7"/>
      <c r="AF1647" s="7"/>
      <c r="AG1647" s="7"/>
      <c r="AH1647" s="7"/>
      <c r="AI1647" s="8"/>
      <c r="AJ1647" s="7"/>
      <c r="AK1647" s="7"/>
      <c r="AL1647" s="7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7"/>
      <c r="BB1647" s="4"/>
      <c r="BC1647" s="4"/>
      <c r="BD1647" s="4"/>
      <c r="BE1647" s="7"/>
      <c r="BF1647" s="7"/>
      <c r="BG1647" s="6"/>
      <c r="BH1647" s="4"/>
      <c r="BI1647" s="4"/>
      <c r="BJ1647" s="4"/>
      <c r="BK1647" s="4"/>
      <c r="BL1647" s="6"/>
      <c r="BM1647" s="6"/>
      <c r="BN1647" s="6"/>
      <c r="BO1647" s="6"/>
      <c r="BP1647" s="6"/>
      <c r="BQ1647" s="6"/>
      <c r="BR1647" s="6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7"/>
      <c r="CD1647" s="4"/>
      <c r="CE1647" s="4"/>
      <c r="CF1647" s="7"/>
      <c r="CG1647" s="4"/>
      <c r="CH1647" s="4"/>
      <c r="CI1647" s="4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</row>
    <row r="1648" spans="1:158" x14ac:dyDescent="0.25">
      <c r="A1648" t="s">
        <v>141</v>
      </c>
      <c r="C1648" s="5">
        <v>43545</v>
      </c>
      <c r="D1648" s="4"/>
      <c r="E1648" s="5"/>
      <c r="F1648">
        <v>68</v>
      </c>
      <c r="G1648" t="s">
        <v>9</v>
      </c>
      <c r="H1648" s="6">
        <v>4.3</v>
      </c>
      <c r="I1648">
        <v>2000</v>
      </c>
      <c r="J1648" s="4">
        <f>1000000/H1648/I1648</f>
        <v>116.27906976744187</v>
      </c>
      <c r="K1648" s="4"/>
      <c r="L1648" s="4">
        <v>540</v>
      </c>
      <c r="M1648" s="6">
        <v>13.6</v>
      </c>
      <c r="N1648" s="6"/>
      <c r="O1648" s="6"/>
      <c r="P1648" s="6">
        <v>5.2</v>
      </c>
      <c r="Q1648" s="6">
        <v>9.4</v>
      </c>
      <c r="R1648" s="7"/>
      <c r="S1648" s="7"/>
      <c r="T1648" s="7"/>
      <c r="U1648" s="4"/>
      <c r="V1648" s="7"/>
      <c r="W1648" s="7"/>
      <c r="X1648" s="7"/>
      <c r="Y1648" s="7"/>
      <c r="Z1648" s="7"/>
      <c r="AA1648" s="7"/>
      <c r="AB1648" s="4"/>
      <c r="AC1648" s="7"/>
      <c r="AD1648" s="7"/>
      <c r="AE1648" s="7"/>
      <c r="AF1648" s="7"/>
      <c r="AG1648" s="7"/>
      <c r="AH1648" s="7"/>
      <c r="AI1648" s="8"/>
      <c r="AJ1648" s="7"/>
      <c r="AK1648" s="7"/>
      <c r="AL1648" s="7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7"/>
      <c r="BB1648" s="4"/>
      <c r="BC1648" s="4"/>
      <c r="BD1648" s="4"/>
      <c r="BE1648" s="7"/>
      <c r="BF1648" s="7"/>
      <c r="BG1648" s="6"/>
      <c r="BH1648" s="4"/>
      <c r="BI1648" s="4"/>
      <c r="BJ1648" s="4"/>
      <c r="BK1648" s="4"/>
      <c r="BL1648" s="6"/>
      <c r="BM1648" s="6"/>
      <c r="BN1648" s="6"/>
      <c r="BO1648" s="6"/>
      <c r="BP1648" s="6"/>
      <c r="BQ1648" s="6"/>
      <c r="BR1648" s="6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7"/>
      <c r="CD1648" s="4"/>
      <c r="CE1648" s="4"/>
      <c r="CF1648" s="7"/>
      <c r="CG1648" s="4"/>
      <c r="CH1648" s="4"/>
      <c r="CI1648" s="4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</row>
    <row r="1649" spans="1:158" x14ac:dyDescent="0.25">
      <c r="A1649" t="s">
        <v>141</v>
      </c>
      <c r="C1649" s="5">
        <v>43546</v>
      </c>
      <c r="D1649" s="4"/>
      <c r="E1649" s="5"/>
      <c r="F1649">
        <v>69</v>
      </c>
      <c r="G1649" t="s">
        <v>9</v>
      </c>
      <c r="H1649" s="6">
        <v>4.3</v>
      </c>
      <c r="I1649">
        <v>2000</v>
      </c>
      <c r="J1649" s="4">
        <f>1000000/H1649/I1649</f>
        <v>116.27906976744187</v>
      </c>
      <c r="K1649" s="4"/>
      <c r="L1649" s="7"/>
      <c r="M1649" s="7"/>
      <c r="N1649" s="7"/>
      <c r="O1649" s="7"/>
      <c r="P1649" s="7"/>
      <c r="Q1649" s="7"/>
      <c r="R1649" s="7"/>
      <c r="S1649" s="7"/>
      <c r="T1649" s="7"/>
      <c r="U1649" s="4"/>
      <c r="V1649" s="7"/>
      <c r="W1649" s="7"/>
      <c r="X1649" s="7"/>
      <c r="Y1649" s="7"/>
      <c r="Z1649" s="7"/>
      <c r="AA1649" s="7"/>
      <c r="AB1649" s="4"/>
      <c r="AC1649" s="7"/>
      <c r="AD1649" s="7"/>
      <c r="AE1649" s="7"/>
      <c r="AF1649" s="7"/>
      <c r="AG1649" s="7"/>
      <c r="AH1649" s="7"/>
      <c r="AI1649" s="8"/>
      <c r="AJ1649" s="7"/>
      <c r="AK1649" s="7"/>
      <c r="AL1649" s="7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7"/>
      <c r="BB1649" s="4"/>
      <c r="BC1649" s="4"/>
      <c r="BD1649" s="4"/>
      <c r="BE1649" s="7"/>
      <c r="BF1649" s="7"/>
      <c r="BG1649" s="6"/>
      <c r="BH1649" s="4"/>
      <c r="BI1649" s="4"/>
      <c r="BJ1649" s="4"/>
      <c r="BK1649" s="4"/>
      <c r="BL1649" s="6"/>
      <c r="BM1649" s="6"/>
      <c r="BN1649" s="6"/>
      <c r="BO1649" s="6"/>
      <c r="BP1649" s="6"/>
      <c r="BQ1649" s="6"/>
      <c r="BR1649" s="6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7"/>
      <c r="CD1649" s="4"/>
      <c r="CE1649" s="4">
        <v>1500</v>
      </c>
      <c r="CF1649" s="7">
        <v>0.96292725946936364</v>
      </c>
      <c r="CG1649" s="4">
        <f>CL1649+CO1649+CR1649+CU1649+CX1649+DA1649+DD1649+DG1649+DJ1649+DM1649+DP1649+DS1649</f>
        <v>288.87817784080914</v>
      </c>
      <c r="CH1649" s="4"/>
      <c r="CI1649" s="4"/>
      <c r="CJ1649" s="7"/>
      <c r="CK1649" s="4"/>
      <c r="CL1649" s="7"/>
      <c r="CM1649" s="7"/>
      <c r="CN1649" s="4"/>
      <c r="CO1649" s="7"/>
      <c r="CP1649" s="7">
        <v>0.19055425069609172</v>
      </c>
      <c r="CQ1649" s="7">
        <v>300</v>
      </c>
      <c r="CR1649" s="7">
        <v>57.166275208827521</v>
      </c>
      <c r="CS1649" s="7">
        <v>0.17723460633216714</v>
      </c>
      <c r="CT1649" s="7">
        <v>300</v>
      </c>
      <c r="CU1649" s="7">
        <v>53.170381899650152</v>
      </c>
      <c r="CV1649" s="7">
        <v>0.18338489576700251</v>
      </c>
      <c r="CW1649" s="7">
        <v>300</v>
      </c>
      <c r="CX1649" s="7">
        <v>55.01546873010075</v>
      </c>
      <c r="CY1649" s="7">
        <v>0.19809510097820221</v>
      </c>
      <c r="CZ1649" s="7">
        <v>300</v>
      </c>
      <c r="DA1649" s="7">
        <v>59.428530293460668</v>
      </c>
      <c r="DB1649" s="7">
        <v>0.21365840569590014</v>
      </c>
      <c r="DC1649" s="7">
        <v>300</v>
      </c>
      <c r="DD1649" s="7">
        <v>64.097521708770046</v>
      </c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</row>
    <row r="1650" spans="1:158" x14ac:dyDescent="0.25">
      <c r="A1650" t="s">
        <v>141</v>
      </c>
      <c r="C1650" s="5">
        <v>43556</v>
      </c>
      <c r="D1650" s="4"/>
      <c r="E1650" s="5"/>
      <c r="F1650">
        <v>79</v>
      </c>
      <c r="G1650" t="s">
        <v>9</v>
      </c>
      <c r="H1650" s="6">
        <v>4.3</v>
      </c>
      <c r="I1650">
        <v>2000</v>
      </c>
      <c r="J1650" s="4">
        <f>1000000/H1650/I1650</f>
        <v>116.27906976744187</v>
      </c>
      <c r="K1650" s="4"/>
      <c r="L1650" s="7"/>
      <c r="M1650" s="7"/>
      <c r="N1650" s="7"/>
      <c r="O1650" s="7"/>
      <c r="P1650" s="7"/>
      <c r="Q1650" s="7"/>
      <c r="R1650" s="7"/>
      <c r="S1650" s="7"/>
      <c r="T1650" s="7"/>
      <c r="U1650" s="4">
        <v>113.69599999999998</v>
      </c>
      <c r="V1650" s="7"/>
      <c r="W1650" s="7"/>
      <c r="X1650" s="7"/>
      <c r="Y1650" s="7"/>
      <c r="Z1650" s="7"/>
      <c r="AA1650" s="7"/>
      <c r="AB1650" s="4">
        <v>16.19250000000001</v>
      </c>
      <c r="AC1650" s="7">
        <v>0.49554999999999999</v>
      </c>
      <c r="AD1650" s="7"/>
      <c r="AE1650" s="7"/>
      <c r="AF1650" s="7"/>
      <c r="AG1650" s="7"/>
      <c r="AH1650" s="7"/>
      <c r="AI1650" s="8">
        <f>AC1650/AB1650</f>
        <v>3.0603674540682396E-2</v>
      </c>
      <c r="AJ1650" s="7"/>
      <c r="AK1650" s="7"/>
      <c r="AL1650" s="7"/>
      <c r="AM1650" s="4">
        <v>0.67999999999999983</v>
      </c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>
        <v>29.112500000000001</v>
      </c>
      <c r="AZ1650" s="4">
        <f>AM1650+AP1650+AQ1650+AY1650</f>
        <v>29.7925</v>
      </c>
      <c r="BA1650" s="7"/>
      <c r="BB1650" s="4"/>
      <c r="BC1650" s="4">
        <f>U1650+AB1650+AZ1650</f>
        <v>159.68099999999998</v>
      </c>
      <c r="BD1650" s="4"/>
      <c r="BE1650" s="7">
        <f>AZ1650/BC1650</f>
        <v>0.18657510912381564</v>
      </c>
      <c r="BF1650" s="7"/>
      <c r="BG1650" s="6"/>
      <c r="BH1650" s="4"/>
      <c r="BI1650" s="4"/>
      <c r="BJ1650" s="4"/>
      <c r="BK1650" s="4"/>
      <c r="BL1650" s="6"/>
      <c r="BM1650" s="6"/>
      <c r="BN1650" s="6"/>
      <c r="BO1650" s="6"/>
      <c r="BP1650" s="7">
        <f>U1650/BC1650</f>
        <v>0.71201958905567975</v>
      </c>
      <c r="BQ1650" s="7">
        <f>AB1650/BC1650</f>
        <v>0.10140530182050471</v>
      </c>
      <c r="BR1650" s="7">
        <f>AZ1650/BC1650</f>
        <v>0.18657510912381564</v>
      </c>
      <c r="BS1650" s="4">
        <f>BT1650+BU1650+BV1650+BW1650+BX1650+BY1650</f>
        <v>107.1</v>
      </c>
      <c r="BT1650" s="4">
        <v>32.299999999999997</v>
      </c>
      <c r="BU1650" s="4">
        <v>8.5</v>
      </c>
      <c r="BV1650" s="4"/>
      <c r="BW1650" s="4"/>
      <c r="BX1650" s="4"/>
      <c r="BY1650" s="4">
        <v>66.3</v>
      </c>
      <c r="BZ1650" s="8">
        <f>AC1650/BS1650</f>
        <v>4.626984126984127E-3</v>
      </c>
      <c r="CA1650" s="4"/>
      <c r="CB1650" s="4"/>
      <c r="CC1650" s="7"/>
      <c r="CD1650" s="4"/>
      <c r="CE1650" s="4"/>
      <c r="CF1650" s="7"/>
      <c r="CG1650" s="4"/>
      <c r="CH1650" s="4"/>
      <c r="CI1650" s="4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</row>
    <row r="1651" spans="1:158" x14ac:dyDescent="0.25">
      <c r="A1651" t="s">
        <v>141</v>
      </c>
      <c r="C1651" s="5">
        <v>43593</v>
      </c>
      <c r="D1651" s="4"/>
      <c r="E1651" s="5"/>
      <c r="F1651">
        <v>116</v>
      </c>
      <c r="G1651" t="s">
        <v>9</v>
      </c>
      <c r="H1651" s="6">
        <v>4.3</v>
      </c>
      <c r="I1651">
        <v>2000</v>
      </c>
      <c r="J1651" s="4">
        <f>1000000/H1651/I1651</f>
        <v>116.27906976744187</v>
      </c>
      <c r="K1651" s="4"/>
      <c r="L1651" s="7"/>
      <c r="M1651" s="7"/>
      <c r="N1651" s="7"/>
      <c r="O1651" s="7"/>
      <c r="P1651" s="7"/>
      <c r="Q1651" s="7"/>
      <c r="R1651" s="7"/>
      <c r="S1651" s="7"/>
      <c r="T1651" s="7"/>
      <c r="U1651" s="4">
        <v>116.68736842105264</v>
      </c>
      <c r="V1651" s="7"/>
      <c r="W1651" s="7"/>
      <c r="X1651" s="7"/>
      <c r="Y1651" s="7"/>
      <c r="Z1651" s="7"/>
      <c r="AA1651" s="7"/>
      <c r="AB1651" s="4">
        <v>71.848421052631593</v>
      </c>
      <c r="AC1651" s="7">
        <v>0.86210526315789482</v>
      </c>
      <c r="AD1651" s="7"/>
      <c r="AE1651" s="7"/>
      <c r="AF1651" s="7"/>
      <c r="AG1651" s="7"/>
      <c r="AH1651" s="7"/>
      <c r="AI1651" s="8">
        <f>AC1651/AB1651</f>
        <v>1.1998945147679324E-2</v>
      </c>
      <c r="AJ1651" s="7"/>
      <c r="AK1651" s="7"/>
      <c r="AL1651" s="7"/>
      <c r="AM1651" s="4">
        <v>0.64421052631578957</v>
      </c>
      <c r="AN1651" s="4"/>
      <c r="AO1651" s="4"/>
      <c r="AP1651" s="4">
        <v>1.3357894736842106</v>
      </c>
      <c r="AQ1651" s="4">
        <v>51.915789473684214</v>
      </c>
      <c r="AR1651" s="4"/>
      <c r="AS1651" s="4"/>
      <c r="AT1651" s="4"/>
      <c r="AU1651" s="4"/>
      <c r="AV1651" s="4"/>
      <c r="AW1651" s="4"/>
      <c r="AX1651" s="4"/>
      <c r="AY1651" s="4">
        <v>67.490526315789467</v>
      </c>
      <c r="AZ1651" s="4">
        <f>AM1651+AP1651+AQ1651+AY1651</f>
        <v>121.38631578947368</v>
      </c>
      <c r="BA1651" s="7"/>
      <c r="BB1651" s="4"/>
      <c r="BC1651" s="4">
        <f>U1651+AB1651+AZ1651</f>
        <v>309.92210526315796</v>
      </c>
      <c r="BD1651" s="4"/>
      <c r="BE1651" s="7">
        <f>AZ1651/BC1651</f>
        <v>0.39166717613254254</v>
      </c>
      <c r="BF1651" s="7"/>
      <c r="BG1651" s="6"/>
      <c r="BH1651" s="4"/>
      <c r="BI1651" s="4"/>
      <c r="BJ1651" s="4"/>
      <c r="BK1651" s="4"/>
      <c r="BL1651" s="6"/>
      <c r="BM1651" s="6"/>
      <c r="BN1651" s="6"/>
      <c r="BO1651" s="6"/>
      <c r="BP1651" s="7">
        <f>U1651/BC1651</f>
        <v>0.37650547166350795</v>
      </c>
      <c r="BQ1651" s="7">
        <f>AB1651/BC1651</f>
        <v>0.23182735220394937</v>
      </c>
      <c r="BR1651" s="7">
        <f>AZ1651/BC1651</f>
        <v>0.39166717613254254</v>
      </c>
      <c r="BS1651" s="4">
        <f>BT1651+BU1651+BV1651+BW1651+BX1651+BY1651</f>
        <v>74.842105263157904</v>
      </c>
      <c r="BT1651" s="4">
        <v>4.7368421052631584</v>
      </c>
      <c r="BU1651" s="4">
        <v>21.789473684210527</v>
      </c>
      <c r="BV1651" s="4">
        <v>15.157894736842106</v>
      </c>
      <c r="BW1651" s="4">
        <v>4.7368421052631584</v>
      </c>
      <c r="BX1651" s="4"/>
      <c r="BY1651" s="4">
        <v>28.421052631578949</v>
      </c>
      <c r="BZ1651" s="8">
        <f>AC1651/BS1651</f>
        <v>1.1518987341772152E-2</v>
      </c>
      <c r="CA1651" s="4"/>
      <c r="CB1651" s="4"/>
      <c r="CC1651" s="7"/>
      <c r="CD1651" s="4"/>
      <c r="CE1651" s="4"/>
      <c r="CF1651" s="7"/>
      <c r="CG1651" s="4"/>
      <c r="CH1651" s="4"/>
      <c r="CI1651" s="4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</row>
    <row r="1652" spans="1:158" x14ac:dyDescent="0.25">
      <c r="A1652" t="s">
        <v>141</v>
      </c>
      <c r="C1652" s="5">
        <v>43612</v>
      </c>
      <c r="D1652" s="4">
        <v>9</v>
      </c>
      <c r="E1652" s="5" t="s">
        <v>70</v>
      </c>
      <c r="F1652">
        <v>135</v>
      </c>
      <c r="G1652" t="s">
        <v>9</v>
      </c>
      <c r="H1652" s="6">
        <v>4.3</v>
      </c>
      <c r="I1652">
        <v>2000</v>
      </c>
      <c r="J1652" s="4">
        <f>1000000/H1652/I1652</f>
        <v>116.27906976744187</v>
      </c>
      <c r="K1652" s="4"/>
      <c r="L1652" s="7"/>
      <c r="M1652" s="7"/>
      <c r="N1652" s="7"/>
      <c r="O1652" s="7"/>
      <c r="P1652" s="7"/>
      <c r="Q1652" s="7"/>
      <c r="R1652" s="7"/>
      <c r="S1652" s="7"/>
      <c r="T1652" s="7"/>
      <c r="U1652" s="4"/>
      <c r="V1652" s="7"/>
      <c r="W1652" s="7"/>
      <c r="X1652" s="7"/>
      <c r="Y1652" s="7"/>
      <c r="Z1652" s="7"/>
      <c r="AA1652" s="7"/>
      <c r="AB1652" s="4"/>
      <c r="AC1652" s="7"/>
      <c r="AD1652" s="7"/>
      <c r="AE1652" s="7"/>
      <c r="AF1652" s="7"/>
      <c r="AG1652" s="7"/>
      <c r="AH1652" s="7"/>
      <c r="AI1652" s="8"/>
      <c r="AJ1652" s="7"/>
      <c r="AK1652" s="7"/>
      <c r="AL1652" s="7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2">
        <v>42.686250000000001</v>
      </c>
      <c r="AZ1652" s="4"/>
      <c r="BA1652" s="7"/>
      <c r="BB1652" s="4"/>
      <c r="BC1652" s="4"/>
      <c r="BD1652" s="4"/>
      <c r="BE1652" s="7"/>
      <c r="BF1652" s="4">
        <f>BH1652*(1/(BG1652/100))</f>
        <v>42.686250000000001</v>
      </c>
      <c r="BG1652" s="6">
        <v>40.19</v>
      </c>
      <c r="BH1652" s="4">
        <v>17.155603875000001</v>
      </c>
      <c r="BI1652" s="4">
        <f>BF1652-BH1652</f>
        <v>25.530646125000001</v>
      </c>
      <c r="BJ1652" s="4"/>
      <c r="BK1652" s="4"/>
      <c r="BL1652" s="6">
        <v>0.75575347466960352</v>
      </c>
      <c r="BM1652" s="6"/>
      <c r="BN1652" s="6"/>
      <c r="BO1652" s="6"/>
      <c r="BP1652" s="6"/>
      <c r="BQ1652" s="6"/>
      <c r="BR1652" s="6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7"/>
      <c r="CD1652" s="4"/>
      <c r="CE1652" s="4"/>
      <c r="CF1652" s="7"/>
      <c r="CG1652" s="4"/>
      <c r="CH1652" s="4"/>
      <c r="CI1652" s="4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</row>
    <row r="1653" spans="1:158" x14ac:dyDescent="0.25">
      <c r="A1653" t="s">
        <v>145</v>
      </c>
      <c r="C1653" s="5">
        <v>43477</v>
      </c>
      <c r="D1653" s="4">
        <v>1</v>
      </c>
      <c r="E1653" s="5" t="s">
        <v>167</v>
      </c>
      <c r="F1653">
        <v>0</v>
      </c>
      <c r="G1653" t="s">
        <v>17</v>
      </c>
      <c r="H1653" s="6">
        <v>2.8</v>
      </c>
      <c r="I1653">
        <v>3000</v>
      </c>
      <c r="J1653" s="4">
        <f>1000000/H1653/I1653</f>
        <v>119.04761904761905</v>
      </c>
      <c r="K1653" s="4"/>
      <c r="L1653" s="7"/>
      <c r="M1653" s="7"/>
      <c r="N1653" s="7"/>
      <c r="O1653" s="7"/>
      <c r="P1653" s="7"/>
      <c r="Q1653" s="7"/>
      <c r="R1653" s="7"/>
      <c r="S1653" s="7"/>
      <c r="T1653" s="7"/>
      <c r="U1653" s="4"/>
      <c r="V1653" s="7"/>
      <c r="W1653" s="7"/>
      <c r="X1653" s="7"/>
      <c r="Y1653" s="7"/>
      <c r="Z1653" s="7"/>
      <c r="AA1653" s="7"/>
      <c r="AB1653" s="4"/>
      <c r="AC1653" s="7"/>
      <c r="AD1653" s="7"/>
      <c r="AE1653" s="7"/>
      <c r="AF1653" s="7"/>
      <c r="AG1653" s="7"/>
      <c r="AH1653" s="7"/>
      <c r="AI1653" s="8"/>
      <c r="AJ1653" s="7"/>
      <c r="AK1653" s="7"/>
      <c r="AL1653" s="7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7"/>
      <c r="BB1653" s="4"/>
      <c r="BC1653" s="4"/>
      <c r="BD1653" s="4"/>
      <c r="BE1653" s="7"/>
      <c r="BF1653" s="7"/>
      <c r="BG1653" s="6"/>
      <c r="BH1653" s="4"/>
      <c r="BI1653" s="4"/>
      <c r="BJ1653" s="4"/>
      <c r="BK1653" s="4"/>
      <c r="BL1653" s="6"/>
      <c r="BM1653" s="6"/>
      <c r="BN1653" s="6"/>
      <c r="BO1653" s="6"/>
      <c r="BP1653" s="6"/>
      <c r="BQ1653" s="6"/>
      <c r="BR1653" s="6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7"/>
      <c r="CD1653" s="4"/>
      <c r="CE1653" s="4"/>
      <c r="CF1653" s="7"/>
      <c r="CG1653" s="4"/>
      <c r="CH1653" s="4"/>
      <c r="CI1653" s="4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</row>
    <row r="1654" spans="1:158" x14ac:dyDescent="0.25">
      <c r="A1654" t="s">
        <v>145</v>
      </c>
      <c r="C1654" s="5">
        <v>43503</v>
      </c>
      <c r="D1654" s="4">
        <v>4</v>
      </c>
      <c r="E1654" t="s">
        <v>168</v>
      </c>
      <c r="F1654">
        <v>26</v>
      </c>
      <c r="G1654" t="s">
        <v>17</v>
      </c>
      <c r="H1654" s="6">
        <v>2.8</v>
      </c>
      <c r="I1654">
        <v>3000</v>
      </c>
      <c r="J1654" s="4">
        <f>1000000/H1654/I1654</f>
        <v>119.04761904761905</v>
      </c>
      <c r="K1654" s="4"/>
      <c r="L1654" s="7"/>
      <c r="M1654" s="7"/>
      <c r="N1654" s="7"/>
      <c r="O1654" s="7"/>
      <c r="P1654" s="7"/>
      <c r="Q1654" s="7"/>
      <c r="R1654" s="7"/>
      <c r="S1654" s="7"/>
      <c r="T1654" s="7"/>
      <c r="U1654" s="4"/>
      <c r="V1654" s="7"/>
      <c r="W1654" s="7"/>
      <c r="X1654" s="7"/>
      <c r="Y1654" s="7"/>
      <c r="Z1654" s="7"/>
      <c r="AA1654" s="7"/>
      <c r="AB1654" s="4"/>
      <c r="AC1654" s="7"/>
      <c r="AD1654" s="7"/>
      <c r="AE1654" s="7"/>
      <c r="AF1654" s="7"/>
      <c r="AG1654" s="7"/>
      <c r="AH1654" s="7"/>
      <c r="AI1654" s="8"/>
      <c r="AJ1654" s="7"/>
      <c r="AK1654" s="7"/>
      <c r="AL1654" s="7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7"/>
      <c r="BB1654" s="4"/>
      <c r="BC1654" s="4"/>
      <c r="BD1654" s="4"/>
      <c r="BE1654" s="7"/>
      <c r="BF1654" s="7"/>
      <c r="BG1654" s="6"/>
      <c r="BH1654" s="4"/>
      <c r="BI1654" s="4"/>
      <c r="BJ1654" s="4"/>
      <c r="BK1654" s="4"/>
      <c r="BL1654" s="6"/>
      <c r="BM1654" s="6"/>
      <c r="BN1654" s="6"/>
      <c r="BO1654" s="6"/>
      <c r="BP1654" s="6"/>
      <c r="BQ1654" s="6"/>
      <c r="BR1654" s="6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7"/>
      <c r="CD1654" s="4"/>
      <c r="CE1654" s="4"/>
      <c r="CF1654" s="7"/>
      <c r="CG1654" s="4"/>
      <c r="CH1654" s="4"/>
      <c r="CI1654" s="4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</row>
    <row r="1655" spans="1:158" x14ac:dyDescent="0.25">
      <c r="A1655" t="s">
        <v>145</v>
      </c>
      <c r="C1655" s="5">
        <v>43509</v>
      </c>
      <c r="D1655" s="4"/>
      <c r="E1655" s="5"/>
      <c r="F1655">
        <v>32</v>
      </c>
      <c r="G1655" t="s">
        <v>17</v>
      </c>
      <c r="H1655" s="6">
        <v>2.8</v>
      </c>
      <c r="I1655">
        <v>3000</v>
      </c>
      <c r="J1655" s="4">
        <f>1000000/H1655/I1655</f>
        <v>119.04761904761905</v>
      </c>
      <c r="K1655" s="4"/>
      <c r="L1655" s="4">
        <v>358</v>
      </c>
      <c r="M1655" s="6">
        <v>9</v>
      </c>
      <c r="N1655" s="6"/>
      <c r="O1655" s="6"/>
      <c r="P1655" s="6">
        <v>5.8</v>
      </c>
      <c r="Q1655" s="6">
        <v>4</v>
      </c>
      <c r="R1655" s="7"/>
      <c r="S1655" s="7"/>
      <c r="T1655" s="7"/>
      <c r="U1655" s="4"/>
      <c r="V1655" s="7"/>
      <c r="W1655" s="7"/>
      <c r="X1655" s="7"/>
      <c r="Y1655" s="7"/>
      <c r="Z1655" s="7"/>
      <c r="AA1655" s="7"/>
      <c r="AB1655" s="4"/>
      <c r="AC1655" s="7"/>
      <c r="AD1655" s="7"/>
      <c r="AE1655" s="7"/>
      <c r="AF1655" s="7"/>
      <c r="AG1655" s="7"/>
      <c r="AH1655" s="7"/>
      <c r="AI1655" s="8"/>
      <c r="AJ1655" s="7"/>
      <c r="AK1655" s="7"/>
      <c r="AL1655" s="7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7"/>
      <c r="BB1655" s="4"/>
      <c r="BC1655" s="4"/>
      <c r="BD1655" s="4"/>
      <c r="BE1655" s="7"/>
      <c r="BF1655" s="7"/>
      <c r="BG1655" s="6"/>
      <c r="BH1655" s="4"/>
      <c r="BI1655" s="4"/>
      <c r="BJ1655" s="4"/>
      <c r="BK1655" s="4"/>
      <c r="BL1655" s="6"/>
      <c r="BM1655" s="6"/>
      <c r="BN1655" s="6"/>
      <c r="BO1655" s="6"/>
      <c r="BP1655" s="6"/>
      <c r="BQ1655" s="6"/>
      <c r="BR1655" s="6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7"/>
      <c r="CD1655" s="4"/>
      <c r="CE1655" s="4"/>
      <c r="CF1655" s="7"/>
      <c r="CG1655" s="4"/>
      <c r="CH1655" s="4"/>
      <c r="CI1655" s="4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</row>
    <row r="1656" spans="1:158" x14ac:dyDescent="0.25">
      <c r="A1656" t="s">
        <v>145</v>
      </c>
      <c r="C1656" s="5">
        <v>43517</v>
      </c>
      <c r="D1656" s="4">
        <v>5</v>
      </c>
      <c r="E1656" t="s">
        <v>164</v>
      </c>
      <c r="F1656">
        <v>40</v>
      </c>
      <c r="G1656" t="s">
        <v>17</v>
      </c>
      <c r="H1656" s="6">
        <v>2.8</v>
      </c>
      <c r="I1656">
        <v>3000</v>
      </c>
      <c r="J1656" s="4">
        <f>1000000/H1656/I1656</f>
        <v>119.04761904761905</v>
      </c>
      <c r="K1656" s="4"/>
      <c r="L1656" s="4">
        <v>416</v>
      </c>
      <c r="M1656" s="6">
        <v>11</v>
      </c>
      <c r="N1656" s="6"/>
      <c r="O1656" s="6"/>
      <c r="P1656" s="6">
        <v>5.8</v>
      </c>
      <c r="Q1656" s="6">
        <v>6</v>
      </c>
      <c r="R1656" s="7"/>
      <c r="S1656" s="7"/>
      <c r="T1656" s="7"/>
      <c r="U1656" s="4"/>
      <c r="V1656" s="7"/>
      <c r="W1656" s="7"/>
      <c r="X1656" s="7"/>
      <c r="Y1656" s="7"/>
      <c r="Z1656" s="7"/>
      <c r="AA1656" s="7"/>
      <c r="AB1656" s="4"/>
      <c r="AC1656" s="7"/>
      <c r="AD1656" s="7"/>
      <c r="AE1656" s="7"/>
      <c r="AF1656" s="7"/>
      <c r="AG1656" s="7"/>
      <c r="AH1656" s="7"/>
      <c r="AI1656" s="8"/>
      <c r="AJ1656" s="7"/>
      <c r="AK1656" s="7"/>
      <c r="AL1656" s="7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7"/>
      <c r="BB1656" s="4"/>
      <c r="BC1656" s="4"/>
      <c r="BD1656" s="4"/>
      <c r="BE1656" s="7"/>
      <c r="BF1656" s="7"/>
      <c r="BG1656" s="6"/>
      <c r="BH1656" s="4"/>
      <c r="BI1656" s="4"/>
      <c r="BJ1656" s="4"/>
      <c r="BK1656" s="4"/>
      <c r="BL1656" s="6"/>
      <c r="BM1656" s="6"/>
      <c r="BN1656" s="6"/>
      <c r="BO1656" s="6"/>
      <c r="BP1656" s="6"/>
      <c r="BQ1656" s="6"/>
      <c r="BR1656" s="6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7"/>
      <c r="CD1656" s="4"/>
      <c r="CE1656" s="4"/>
      <c r="CF1656" s="7"/>
      <c r="CG1656" s="4"/>
      <c r="CH1656" s="4"/>
      <c r="CI1656" s="4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</row>
    <row r="1657" spans="1:158" x14ac:dyDescent="0.25">
      <c r="A1657" t="s">
        <v>145</v>
      </c>
      <c r="C1657" s="5">
        <v>43523</v>
      </c>
      <c r="D1657" s="4"/>
      <c r="E1657" s="5"/>
      <c r="F1657">
        <v>46</v>
      </c>
      <c r="G1657" t="s">
        <v>17</v>
      </c>
      <c r="H1657" s="6">
        <v>2.8</v>
      </c>
      <c r="I1657">
        <v>3000</v>
      </c>
      <c r="J1657" s="4">
        <f>1000000/H1657/I1657</f>
        <v>119.04761904761905</v>
      </c>
      <c r="K1657" s="4"/>
      <c r="L1657" s="4">
        <v>478</v>
      </c>
      <c r="M1657" s="6">
        <v>12.6</v>
      </c>
      <c r="N1657" s="6"/>
      <c r="O1657" s="6"/>
      <c r="P1657" s="6">
        <v>4.5999999999999996</v>
      </c>
      <c r="Q1657" s="6">
        <v>8.8000000000000007</v>
      </c>
      <c r="R1657" s="7"/>
      <c r="S1657" s="7"/>
      <c r="T1657" s="7"/>
      <c r="U1657" s="4"/>
      <c r="V1657" s="7"/>
      <c r="W1657" s="7"/>
      <c r="X1657" s="7"/>
      <c r="Y1657" s="7"/>
      <c r="Z1657" s="7"/>
      <c r="AA1657" s="7"/>
      <c r="AB1657" s="4"/>
      <c r="AC1657" s="7"/>
      <c r="AD1657" s="7"/>
      <c r="AE1657" s="7"/>
      <c r="AF1657" s="7"/>
      <c r="AG1657" s="7"/>
      <c r="AH1657" s="7"/>
      <c r="AI1657" s="8"/>
      <c r="AJ1657" s="7"/>
      <c r="AK1657" s="7"/>
      <c r="AL1657" s="7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7"/>
      <c r="BB1657" s="4"/>
      <c r="BC1657" s="4"/>
      <c r="BD1657" s="4"/>
      <c r="BE1657" s="7"/>
      <c r="BF1657" s="7"/>
      <c r="BG1657" s="6"/>
      <c r="BH1657" s="4"/>
      <c r="BI1657" s="4"/>
      <c r="BJ1657" s="4"/>
      <c r="BK1657" s="4"/>
      <c r="BL1657" s="6"/>
      <c r="BM1657" s="6"/>
      <c r="BN1657" s="6"/>
      <c r="BO1657" s="6"/>
      <c r="BP1657" s="6"/>
      <c r="BQ1657" s="6"/>
      <c r="BR1657" s="6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7"/>
      <c r="CD1657" s="4"/>
      <c r="CE1657" s="4"/>
      <c r="CF1657" s="7"/>
      <c r="CG1657" s="4"/>
      <c r="CH1657" s="4"/>
      <c r="CI1657" s="4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</row>
    <row r="1658" spans="1:158" x14ac:dyDescent="0.25">
      <c r="A1658" t="s">
        <v>145</v>
      </c>
      <c r="C1658" s="5">
        <v>43537</v>
      </c>
      <c r="D1658" s="4"/>
      <c r="E1658" s="5"/>
      <c r="F1658">
        <v>60</v>
      </c>
      <c r="G1658" t="s">
        <v>17</v>
      </c>
      <c r="H1658" s="6">
        <v>2.8</v>
      </c>
      <c r="I1658">
        <v>3000</v>
      </c>
      <c r="J1658" s="4">
        <f>1000000/H1658/I1658</f>
        <v>119.04761904761905</v>
      </c>
      <c r="K1658" s="4"/>
      <c r="L1658" s="4">
        <v>520</v>
      </c>
      <c r="M1658" s="6">
        <v>13.6</v>
      </c>
      <c r="N1658" s="6"/>
      <c r="O1658" s="6"/>
      <c r="P1658" s="6">
        <v>3</v>
      </c>
      <c r="Q1658" s="6">
        <v>11.6</v>
      </c>
      <c r="R1658" s="7"/>
      <c r="S1658" s="7"/>
      <c r="T1658" s="7"/>
      <c r="U1658" s="4"/>
      <c r="V1658" s="7"/>
      <c r="W1658" s="7"/>
      <c r="X1658" s="7"/>
      <c r="Y1658" s="7"/>
      <c r="Z1658" s="7"/>
      <c r="AA1658" s="7"/>
      <c r="AB1658" s="4"/>
      <c r="AC1658" s="7"/>
      <c r="AD1658" s="7"/>
      <c r="AE1658" s="7"/>
      <c r="AF1658" s="7"/>
      <c r="AG1658" s="7"/>
      <c r="AH1658" s="7"/>
      <c r="AI1658" s="8"/>
      <c r="AJ1658" s="7"/>
      <c r="AK1658" s="7"/>
      <c r="AL1658" s="7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7"/>
      <c r="BB1658" s="4"/>
      <c r="BC1658" s="4"/>
      <c r="BD1658" s="4"/>
      <c r="BE1658" s="7"/>
      <c r="BF1658" s="7"/>
      <c r="BG1658" s="6"/>
      <c r="BH1658" s="4"/>
      <c r="BI1658" s="4"/>
      <c r="BJ1658" s="4"/>
      <c r="BK1658" s="4"/>
      <c r="BL1658" s="6"/>
      <c r="BM1658" s="6"/>
      <c r="BN1658" s="6"/>
      <c r="BO1658" s="6"/>
      <c r="BP1658" s="6"/>
      <c r="BQ1658" s="6"/>
      <c r="BR1658" s="6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7"/>
      <c r="CD1658" s="4"/>
      <c r="CE1658" s="4"/>
      <c r="CF1658" s="7"/>
      <c r="CG1658" s="4"/>
      <c r="CH1658" s="4"/>
      <c r="CI1658" s="4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</row>
    <row r="1659" spans="1:158" x14ac:dyDescent="0.25">
      <c r="A1659" t="s">
        <v>145</v>
      </c>
      <c r="C1659" s="5">
        <v>43545</v>
      </c>
      <c r="D1659" s="4"/>
      <c r="E1659" s="5"/>
      <c r="F1659">
        <v>68</v>
      </c>
      <c r="G1659" t="s">
        <v>17</v>
      </c>
      <c r="H1659" s="6">
        <v>2.8</v>
      </c>
      <c r="I1659">
        <v>3000</v>
      </c>
      <c r="J1659" s="4">
        <f>1000000/H1659/I1659</f>
        <v>119.04761904761905</v>
      </c>
      <c r="K1659" s="4"/>
      <c r="L1659" s="4">
        <v>510</v>
      </c>
      <c r="M1659" s="6">
        <v>13.6</v>
      </c>
      <c r="N1659" s="6"/>
      <c r="O1659" s="6"/>
      <c r="P1659" s="6">
        <v>3.6</v>
      </c>
      <c r="Q1659" s="6">
        <v>10.8</v>
      </c>
      <c r="R1659" s="7"/>
      <c r="S1659" s="7"/>
      <c r="T1659" s="7"/>
      <c r="U1659" s="4"/>
      <c r="V1659" s="7"/>
      <c r="W1659" s="7"/>
      <c r="X1659" s="7"/>
      <c r="Y1659" s="7"/>
      <c r="Z1659" s="7"/>
      <c r="AA1659" s="7"/>
      <c r="AB1659" s="4"/>
      <c r="AC1659" s="7"/>
      <c r="AD1659" s="7"/>
      <c r="AE1659" s="7"/>
      <c r="AF1659" s="7"/>
      <c r="AG1659" s="7"/>
      <c r="AH1659" s="7"/>
      <c r="AI1659" s="8"/>
      <c r="AJ1659" s="7"/>
      <c r="AK1659" s="7"/>
      <c r="AL1659" s="7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7"/>
      <c r="BB1659" s="4"/>
      <c r="BC1659" s="4"/>
      <c r="BD1659" s="4"/>
      <c r="BE1659" s="7"/>
      <c r="BF1659" s="7"/>
      <c r="BG1659" s="6"/>
      <c r="BH1659" s="4"/>
      <c r="BI1659" s="4"/>
      <c r="BJ1659" s="4"/>
      <c r="BK1659" s="4"/>
      <c r="BL1659" s="6"/>
      <c r="BM1659" s="6"/>
      <c r="BN1659" s="6"/>
      <c r="BO1659" s="6"/>
      <c r="BP1659" s="6"/>
      <c r="BQ1659" s="6"/>
      <c r="BR1659" s="6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7"/>
      <c r="CD1659" s="4"/>
      <c r="CE1659" s="4"/>
      <c r="CF1659" s="7"/>
      <c r="CG1659" s="4"/>
      <c r="CH1659" s="4"/>
      <c r="CI1659" s="4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/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</row>
    <row r="1660" spans="1:158" x14ac:dyDescent="0.25">
      <c r="A1660" t="s">
        <v>145</v>
      </c>
      <c r="C1660" s="5">
        <v>43556</v>
      </c>
      <c r="D1660" s="4"/>
      <c r="E1660" s="5"/>
      <c r="F1660">
        <v>79</v>
      </c>
      <c r="G1660" t="s">
        <v>17</v>
      </c>
      <c r="H1660" s="6">
        <v>2.8</v>
      </c>
      <c r="I1660">
        <v>3000</v>
      </c>
      <c r="J1660" s="4">
        <f>1000000/H1660/I1660</f>
        <v>119.04761904761905</v>
      </c>
      <c r="K1660" s="4"/>
      <c r="L1660" s="7"/>
      <c r="M1660" s="7"/>
      <c r="N1660" s="7"/>
      <c r="O1660" s="7"/>
      <c r="P1660" s="7"/>
      <c r="Q1660" s="7"/>
      <c r="R1660" s="7"/>
      <c r="S1660" s="7"/>
      <c r="T1660" s="7"/>
      <c r="U1660" s="4">
        <v>53.713333333333345</v>
      </c>
      <c r="V1660" s="7"/>
      <c r="W1660" s="7"/>
      <c r="X1660" s="7"/>
      <c r="Y1660" s="7"/>
      <c r="Z1660" s="7"/>
      <c r="AA1660" s="7"/>
      <c r="AB1660" s="4">
        <v>39.791111111111114</v>
      </c>
      <c r="AC1660" s="7">
        <v>0.50400311111111118</v>
      </c>
      <c r="AD1660" s="7"/>
      <c r="AE1660" s="7"/>
      <c r="AF1660" s="7"/>
      <c r="AG1660" s="7"/>
      <c r="AH1660" s="7"/>
      <c r="AI1660" s="8">
        <f>AC1660/AB1660</f>
        <v>1.266622361219703E-2</v>
      </c>
      <c r="AJ1660" s="7"/>
      <c r="AK1660" s="7"/>
      <c r="AL1660" s="7"/>
      <c r="AM1660" s="4">
        <v>1.0370370370370382E-2</v>
      </c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>
        <v>40.4962962962963</v>
      </c>
      <c r="AZ1660" s="4">
        <f>AM1660+AP1660+AQ1660+AY1660</f>
        <v>40.506666666666668</v>
      </c>
      <c r="BA1660" s="7"/>
      <c r="BB1660" s="4"/>
      <c r="BC1660" s="4">
        <f>U1660+AB1660+AZ1660</f>
        <v>134.01111111111112</v>
      </c>
      <c r="BD1660" s="4"/>
      <c r="BE1660" s="7">
        <f>AZ1660/BC1660</f>
        <v>0.30226349390597795</v>
      </c>
      <c r="BF1660" s="7"/>
      <c r="BG1660" s="6"/>
      <c r="BH1660" s="4"/>
      <c r="BI1660" s="4"/>
      <c r="BJ1660" s="4"/>
      <c r="BK1660" s="4"/>
      <c r="BL1660" s="6"/>
      <c r="BM1660" s="6"/>
      <c r="BN1660" s="6"/>
      <c r="BO1660" s="6"/>
      <c r="BP1660" s="7">
        <f>U1660/BC1660</f>
        <v>0.40081253627394087</v>
      </c>
      <c r="BQ1660" s="7">
        <f>AB1660/BC1660</f>
        <v>0.29692396982008123</v>
      </c>
      <c r="BR1660" s="7">
        <f>AZ1660/BC1660</f>
        <v>0.30226349390597795</v>
      </c>
      <c r="BS1660" s="4">
        <f>BT1660+BU1660+BV1660+BW1660+BX1660+BY1660</f>
        <v>53.407407407407419</v>
      </c>
      <c r="BT1660" s="4">
        <v>11.40740740740741</v>
      </c>
      <c r="BU1660" s="4">
        <v>9.851851851851853</v>
      </c>
      <c r="BV1660" s="4"/>
      <c r="BW1660" s="4"/>
      <c r="BX1660" s="4"/>
      <c r="BY1660" s="4">
        <v>32.148148148148152</v>
      </c>
      <c r="BZ1660" s="8">
        <f>AC1660/BS1660</f>
        <v>9.4369514563106792E-3</v>
      </c>
      <c r="CA1660" s="4"/>
      <c r="CB1660" s="4"/>
      <c r="CC1660" s="7"/>
      <c r="CD1660" s="4"/>
      <c r="CE1660" s="4"/>
      <c r="CF1660" s="7"/>
      <c r="CG1660" s="4"/>
      <c r="CH1660" s="4"/>
      <c r="CI1660" s="4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</row>
    <row r="1661" spans="1:158" x14ac:dyDescent="0.25">
      <c r="A1661" t="s">
        <v>145</v>
      </c>
      <c r="C1661" s="5">
        <v>43593</v>
      </c>
      <c r="D1661" s="4"/>
      <c r="E1661" s="5"/>
      <c r="F1661">
        <v>116</v>
      </c>
      <c r="G1661" t="s">
        <v>17</v>
      </c>
      <c r="H1661" s="6">
        <v>2.8</v>
      </c>
      <c r="I1661">
        <v>3000</v>
      </c>
      <c r="J1661" s="4">
        <f>1000000/H1661/I1661</f>
        <v>119.04761904761905</v>
      </c>
      <c r="K1661" s="4"/>
      <c r="L1661" s="7"/>
      <c r="M1661" s="7"/>
      <c r="N1661" s="7"/>
      <c r="O1661" s="7"/>
      <c r="P1661" s="7"/>
      <c r="Q1661" s="7"/>
      <c r="R1661" s="7"/>
      <c r="S1661" s="7"/>
      <c r="T1661" s="7"/>
      <c r="U1661" s="4">
        <v>69.720000000000013</v>
      </c>
      <c r="V1661" s="7"/>
      <c r="W1661" s="7"/>
      <c r="X1661" s="7"/>
      <c r="Y1661" s="7"/>
      <c r="Z1661" s="7"/>
      <c r="AA1661" s="7"/>
      <c r="AB1661" s="4">
        <v>32.946666666666665</v>
      </c>
      <c r="AC1661" s="7">
        <v>0.33250388888888899</v>
      </c>
      <c r="AD1661" s="7"/>
      <c r="AE1661" s="7"/>
      <c r="AF1661" s="7"/>
      <c r="AG1661" s="7"/>
      <c r="AH1661" s="7"/>
      <c r="AI1661" s="8">
        <f>AC1661/AB1661</f>
        <v>1.0092186024551466E-2</v>
      </c>
      <c r="AJ1661" s="7"/>
      <c r="AK1661" s="7"/>
      <c r="AL1661" s="7"/>
      <c r="AM1661" s="4">
        <v>1.4077777777777778</v>
      </c>
      <c r="AN1661" s="4"/>
      <c r="AO1661" s="4"/>
      <c r="AP1661" s="4">
        <v>0</v>
      </c>
      <c r="AQ1661" s="4">
        <v>2.7922222222222222</v>
      </c>
      <c r="AR1661" s="4"/>
      <c r="AS1661" s="4"/>
      <c r="AT1661" s="4"/>
      <c r="AU1661" s="4"/>
      <c r="AV1661" s="4"/>
      <c r="AW1661" s="4"/>
      <c r="AX1661" s="4"/>
      <c r="AY1661" s="4">
        <v>83.058888888888902</v>
      </c>
      <c r="AZ1661" s="4">
        <f>AM1661+AP1661+AQ1661+AY1661</f>
        <v>87.258888888888904</v>
      </c>
      <c r="BA1661" s="7"/>
      <c r="BB1661" s="4"/>
      <c r="BC1661" s="4">
        <f>U1661+AB1661+AZ1661</f>
        <v>189.9255555555556</v>
      </c>
      <c r="BD1661" s="4"/>
      <c r="BE1661" s="7">
        <f>AZ1661/BC1661</f>
        <v>0.45943732339571641</v>
      </c>
      <c r="BF1661" s="7"/>
      <c r="BG1661" s="6"/>
      <c r="BH1661" s="4"/>
      <c r="BI1661" s="4"/>
      <c r="BJ1661" s="4"/>
      <c r="BK1661" s="4"/>
      <c r="BL1661" s="6"/>
      <c r="BM1661" s="6"/>
      <c r="BN1661" s="6"/>
      <c r="BO1661" s="6"/>
      <c r="BP1661" s="7">
        <f>U1661/BC1661</f>
        <v>0.36709119947581798</v>
      </c>
      <c r="BQ1661" s="7">
        <f>AB1661/BC1661</f>
        <v>0.1734714771284655</v>
      </c>
      <c r="BR1661" s="7">
        <f>AZ1661/BC1661</f>
        <v>0.45943732339571641</v>
      </c>
      <c r="BS1661" s="4">
        <f>BT1661+BU1661+BV1661+BW1661+BX1661+BY1661</f>
        <v>46.666666666666671</v>
      </c>
      <c r="BT1661" s="4">
        <v>8.5555555555555554</v>
      </c>
      <c r="BU1661" s="4">
        <v>1.5555555555555556</v>
      </c>
      <c r="BV1661" s="4">
        <v>19.444444444444446</v>
      </c>
      <c r="BW1661" s="4"/>
      <c r="BX1661" s="4"/>
      <c r="BY1661" s="4">
        <v>17.111111111111111</v>
      </c>
      <c r="BZ1661" s="8">
        <f>AC1661/BS1661</f>
        <v>7.1250833333333348E-3</v>
      </c>
      <c r="CA1661" s="4"/>
      <c r="CB1661" s="4"/>
      <c r="CC1661" s="7"/>
      <c r="CD1661" s="4"/>
      <c r="CE1661" s="4"/>
      <c r="CF1661" s="7"/>
      <c r="CG1661" s="4"/>
      <c r="CH1661" s="4"/>
      <c r="CI1661" s="4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/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</row>
    <row r="1662" spans="1:158" x14ac:dyDescent="0.25">
      <c r="A1662" t="s">
        <v>145</v>
      </c>
      <c r="C1662" s="5">
        <v>43612</v>
      </c>
      <c r="D1662" s="4">
        <v>9</v>
      </c>
      <c r="E1662" s="5" t="s">
        <v>70</v>
      </c>
      <c r="F1662">
        <v>135</v>
      </c>
      <c r="G1662" t="s">
        <v>17</v>
      </c>
      <c r="H1662" s="6">
        <v>2.8</v>
      </c>
      <c r="I1662">
        <v>3000</v>
      </c>
      <c r="J1662" s="4">
        <f>1000000/H1662/I1662</f>
        <v>119.04761904761905</v>
      </c>
      <c r="K1662" s="4"/>
      <c r="L1662" s="7"/>
      <c r="M1662" s="7"/>
      <c r="N1662" s="7"/>
      <c r="O1662" s="7"/>
      <c r="P1662" s="7"/>
      <c r="Q1662" s="7"/>
      <c r="R1662" s="7"/>
      <c r="S1662" s="7"/>
      <c r="T1662" s="7"/>
      <c r="V1662" s="7"/>
      <c r="W1662" s="7"/>
      <c r="X1662" s="7"/>
      <c r="Y1662" s="7"/>
      <c r="Z1662" s="7"/>
      <c r="AA1662" s="7"/>
      <c r="AI1662" s="8"/>
      <c r="AJ1662" s="7"/>
      <c r="AK1662" s="7"/>
      <c r="AL1662" s="7"/>
      <c r="AM1662"/>
      <c r="AN1662"/>
      <c r="AO1662"/>
      <c r="AQ1662"/>
      <c r="AR1662"/>
      <c r="AS1662"/>
      <c r="AT1662"/>
      <c r="AU1662"/>
      <c r="AV1662"/>
      <c r="AW1662" s="4"/>
      <c r="AX1662" s="4"/>
      <c r="AY1662" s="2">
        <v>16.249444444444443</v>
      </c>
      <c r="AZ1662" s="4"/>
      <c r="BA1662" s="7"/>
      <c r="BB1662" s="4"/>
      <c r="BC1662" s="4"/>
      <c r="BD1662" s="4"/>
      <c r="BE1662" s="7"/>
      <c r="BF1662" s="4">
        <f>BH1662*(1/(BG1662/100))</f>
        <v>16.249444444444443</v>
      </c>
      <c r="BG1662" s="6">
        <v>41.16</v>
      </c>
      <c r="BH1662" s="4">
        <v>6.6882713333333319</v>
      </c>
      <c r="BI1662" s="4">
        <f>BF1662-BH1662</f>
        <v>9.5611731111111098</v>
      </c>
      <c r="BJ1662" s="4"/>
      <c r="BK1662" s="4"/>
      <c r="BL1662" s="6">
        <v>0.29463750367107189</v>
      </c>
      <c r="BM1662" s="6"/>
      <c r="BN1662" s="6"/>
      <c r="BO1662" s="6"/>
      <c r="BP1662" s="6"/>
      <c r="BQ1662" s="6"/>
      <c r="BR1662" s="6"/>
      <c r="BS1662" s="4"/>
      <c r="CA1662" s="4"/>
      <c r="CB1662" s="4"/>
      <c r="CC1662" s="7"/>
      <c r="CD1662" s="4"/>
      <c r="CE1662" s="4"/>
      <c r="CF1662" s="7"/>
      <c r="CG1662" s="4"/>
      <c r="CH1662" s="4"/>
      <c r="CI1662" s="4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/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</row>
    <row r="1663" spans="1:158" x14ac:dyDescent="0.25">
      <c r="A1663" t="s">
        <v>142</v>
      </c>
      <c r="C1663" s="5">
        <v>43477</v>
      </c>
      <c r="D1663" s="4">
        <v>1</v>
      </c>
      <c r="E1663" s="5" t="s">
        <v>167</v>
      </c>
      <c r="F1663">
        <v>0</v>
      </c>
      <c r="G1663" t="s">
        <v>9</v>
      </c>
      <c r="H1663" s="6">
        <v>3.2</v>
      </c>
      <c r="I1663">
        <v>3000</v>
      </c>
      <c r="J1663" s="4">
        <f>1000000/H1663/I1663</f>
        <v>104.16666666666667</v>
      </c>
      <c r="K1663" s="4"/>
      <c r="L1663" s="7"/>
      <c r="M1663" s="7"/>
      <c r="N1663" s="7"/>
      <c r="O1663" s="7"/>
      <c r="P1663" s="7"/>
      <c r="Q1663" s="7"/>
      <c r="R1663" s="7"/>
      <c r="S1663" s="7"/>
      <c r="T1663" s="7"/>
      <c r="V1663" s="7"/>
      <c r="W1663" s="7"/>
      <c r="X1663" s="7"/>
      <c r="Y1663" s="7"/>
      <c r="Z1663" s="7"/>
      <c r="AA1663" s="7"/>
      <c r="AI1663" s="8"/>
      <c r="AJ1663" s="7"/>
      <c r="AK1663" s="7"/>
      <c r="AL1663" s="7"/>
      <c r="AM1663"/>
      <c r="AN1663"/>
      <c r="AO1663"/>
      <c r="AQ1663"/>
      <c r="AR1663"/>
      <c r="AS1663"/>
      <c r="AT1663"/>
      <c r="AU1663"/>
      <c r="AV1663"/>
      <c r="AW1663" s="4"/>
      <c r="AX1663" s="4"/>
      <c r="AY1663" s="4"/>
      <c r="AZ1663" s="4"/>
      <c r="BA1663" s="7"/>
      <c r="BB1663" s="4"/>
      <c r="BC1663" s="4"/>
      <c r="BD1663" s="4"/>
      <c r="BE1663" s="7"/>
      <c r="BF1663" s="7"/>
      <c r="BG1663" s="6"/>
      <c r="BH1663" s="4"/>
      <c r="BI1663" s="4"/>
      <c r="BJ1663" s="4"/>
      <c r="BK1663" s="4"/>
      <c r="BL1663" s="6"/>
      <c r="BM1663" s="6"/>
      <c r="BN1663" s="6"/>
      <c r="BO1663" s="6"/>
      <c r="BP1663" s="6"/>
      <c r="BQ1663" s="6"/>
      <c r="BR1663" s="6"/>
      <c r="BS1663" s="4"/>
      <c r="CA1663" s="4"/>
      <c r="CB1663" s="4"/>
      <c r="CC1663" s="7"/>
      <c r="CD1663" s="4"/>
      <c r="CE1663" s="4"/>
      <c r="CF1663" s="7"/>
      <c r="CG1663" s="4"/>
      <c r="CH1663" s="4"/>
      <c r="CI1663" s="4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</row>
    <row r="1664" spans="1:158" x14ac:dyDescent="0.25">
      <c r="A1664" t="s">
        <v>142</v>
      </c>
      <c r="C1664" s="5">
        <v>43503</v>
      </c>
      <c r="D1664" s="4">
        <v>4</v>
      </c>
      <c r="E1664" t="s">
        <v>168</v>
      </c>
      <c r="F1664">
        <v>26</v>
      </c>
      <c r="G1664" t="s">
        <v>9</v>
      </c>
      <c r="H1664" s="6">
        <v>3.2</v>
      </c>
      <c r="I1664">
        <v>3000</v>
      </c>
      <c r="J1664" s="4">
        <f>1000000/H1664/I1664</f>
        <v>104.16666666666667</v>
      </c>
      <c r="K1664" s="4"/>
      <c r="L1664" s="7"/>
      <c r="M1664" s="7"/>
      <c r="N1664" s="7"/>
      <c r="O1664" s="7"/>
      <c r="P1664" s="7"/>
      <c r="Q1664" s="7"/>
      <c r="R1664" s="7"/>
      <c r="S1664" s="7"/>
      <c r="T1664" s="7"/>
      <c r="U1664" s="4"/>
      <c r="V1664" s="7"/>
      <c r="W1664" s="7"/>
      <c r="X1664" s="7"/>
      <c r="Y1664" s="7"/>
      <c r="Z1664" s="7"/>
      <c r="AA1664" s="7"/>
      <c r="AB1664" s="4"/>
      <c r="AC1664" s="7"/>
      <c r="AD1664" s="7"/>
      <c r="AE1664" s="7"/>
      <c r="AF1664" s="7"/>
      <c r="AG1664" s="7"/>
      <c r="AH1664" s="7"/>
      <c r="AI1664" s="8"/>
      <c r="AJ1664" s="7"/>
      <c r="AK1664" s="7"/>
      <c r="AL1664" s="7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7"/>
      <c r="BB1664" s="4"/>
      <c r="BC1664" s="4"/>
      <c r="BD1664" s="4"/>
      <c r="BE1664" s="7"/>
      <c r="BF1664" s="7"/>
      <c r="BG1664" s="6"/>
      <c r="BH1664" s="4"/>
      <c r="BI1664" s="4"/>
      <c r="BJ1664" s="4"/>
      <c r="BK1664" s="4"/>
      <c r="BL1664" s="6"/>
      <c r="BM1664" s="6"/>
      <c r="BN1664" s="6"/>
      <c r="BO1664" s="6"/>
      <c r="BP1664" s="6"/>
      <c r="BQ1664" s="6"/>
      <c r="BR1664" s="6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7"/>
      <c r="CD1664" s="4"/>
      <c r="CE1664" s="4"/>
      <c r="CF1664" s="7"/>
      <c r="CG1664" s="4"/>
      <c r="CH1664" s="4"/>
      <c r="CI1664" s="4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</row>
    <row r="1665" spans="1:158" x14ac:dyDescent="0.25">
      <c r="A1665" t="s">
        <v>142</v>
      </c>
      <c r="C1665" s="5">
        <v>43509</v>
      </c>
      <c r="D1665" s="4"/>
      <c r="E1665" s="5"/>
      <c r="F1665">
        <v>32</v>
      </c>
      <c r="G1665" t="s">
        <v>9</v>
      </c>
      <c r="H1665" s="6">
        <v>3.2</v>
      </c>
      <c r="I1665">
        <v>3000</v>
      </c>
      <c r="J1665" s="4">
        <f>1000000/H1665/I1665</f>
        <v>104.16666666666667</v>
      </c>
      <c r="K1665" s="4"/>
      <c r="L1665" s="4">
        <v>378</v>
      </c>
      <c r="M1665" s="6">
        <v>9</v>
      </c>
      <c r="N1665" s="6"/>
      <c r="O1665" s="6"/>
      <c r="P1665" s="6">
        <v>5.8</v>
      </c>
      <c r="Q1665" s="6">
        <v>4</v>
      </c>
      <c r="R1665" s="7"/>
      <c r="S1665" s="7"/>
      <c r="T1665" s="7"/>
      <c r="U1665" s="4"/>
      <c r="V1665" s="7"/>
      <c r="W1665" s="7"/>
      <c r="X1665" s="7"/>
      <c r="Y1665" s="7"/>
      <c r="Z1665" s="7"/>
      <c r="AA1665" s="7"/>
      <c r="AB1665" s="4"/>
      <c r="AC1665" s="7"/>
      <c r="AD1665" s="7"/>
      <c r="AE1665" s="7"/>
      <c r="AF1665" s="7"/>
      <c r="AG1665" s="7"/>
      <c r="AH1665" s="7"/>
      <c r="AI1665" s="8"/>
      <c r="AJ1665" s="7"/>
      <c r="AK1665" s="7"/>
      <c r="AL1665" s="7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7"/>
      <c r="BB1665" s="4"/>
      <c r="BC1665" s="4"/>
      <c r="BD1665" s="4"/>
      <c r="BE1665" s="7"/>
      <c r="BF1665" s="7"/>
      <c r="BG1665" s="6"/>
      <c r="BH1665" s="4"/>
      <c r="BI1665" s="4"/>
      <c r="BJ1665" s="4"/>
      <c r="BK1665" s="4"/>
      <c r="BL1665" s="6"/>
      <c r="BM1665" s="6"/>
      <c r="BN1665" s="6"/>
      <c r="BO1665" s="6"/>
      <c r="BP1665" s="6"/>
      <c r="BQ1665" s="6"/>
      <c r="BR1665" s="6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7"/>
      <c r="CD1665" s="4"/>
      <c r="CE1665" s="4"/>
      <c r="CF1665" s="7"/>
      <c r="CG1665" s="4"/>
      <c r="CH1665" s="4"/>
      <c r="CI1665" s="4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  <c r="DH1665" s="7"/>
      <c r="DI1665" s="7"/>
      <c r="DJ1665" s="7"/>
      <c r="DK1665" s="7"/>
      <c r="DL1665" s="7"/>
      <c r="DM1665" s="7"/>
      <c r="DN1665" s="7"/>
      <c r="DO1665" s="7"/>
      <c r="DP1665" s="7"/>
      <c r="DQ1665" s="7"/>
      <c r="DR1665" s="7"/>
      <c r="DS1665" s="7"/>
      <c r="DT1665" s="7"/>
      <c r="DU1665" s="7"/>
      <c r="DV1665" s="7"/>
      <c r="DW1665" s="7"/>
      <c r="DX1665" s="7"/>
      <c r="DY1665" s="7"/>
      <c r="DZ1665" s="7"/>
      <c r="EA1665" s="7"/>
      <c r="EB1665" s="7"/>
      <c r="EC1665" s="7"/>
      <c r="ED1665" s="7"/>
      <c r="EE1665" s="7"/>
      <c r="EF1665" s="7"/>
      <c r="EG1665" s="7"/>
      <c r="EH1665" s="7"/>
      <c r="EI1665" s="7"/>
      <c r="EJ1665" s="7"/>
      <c r="EK1665" s="7"/>
      <c r="EL1665" s="7"/>
      <c r="EM1665" s="7"/>
      <c r="EN1665" s="7"/>
      <c r="EO1665" s="7"/>
      <c r="EP1665" s="7"/>
      <c r="EQ1665" s="7"/>
      <c r="ER1665" s="7"/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</row>
    <row r="1666" spans="1:158" x14ac:dyDescent="0.25">
      <c r="A1666" t="s">
        <v>142</v>
      </c>
      <c r="C1666" s="5">
        <v>43517</v>
      </c>
      <c r="D1666" s="4">
        <v>5</v>
      </c>
      <c r="E1666" t="s">
        <v>164</v>
      </c>
      <c r="F1666">
        <v>40</v>
      </c>
      <c r="G1666" t="s">
        <v>9</v>
      </c>
      <c r="H1666" s="6">
        <v>3.2</v>
      </c>
      <c r="I1666">
        <v>3000</v>
      </c>
      <c r="J1666" s="4">
        <f>1000000/H1666/I1666</f>
        <v>104.16666666666667</v>
      </c>
      <c r="K1666" s="4"/>
      <c r="L1666" s="4">
        <v>444</v>
      </c>
      <c r="M1666" s="6">
        <v>10.199999999999999</v>
      </c>
      <c r="N1666" s="6"/>
      <c r="O1666" s="6"/>
      <c r="P1666" s="6">
        <v>4.5999999999999996</v>
      </c>
      <c r="Q1666" s="6">
        <v>6.6</v>
      </c>
      <c r="R1666" s="7"/>
      <c r="S1666" s="7"/>
      <c r="T1666" s="7"/>
      <c r="U1666" s="4"/>
      <c r="V1666" s="7"/>
      <c r="W1666" s="7"/>
      <c r="X1666" s="7"/>
      <c r="Y1666" s="7"/>
      <c r="Z1666" s="7"/>
      <c r="AA1666" s="7"/>
      <c r="AB1666" s="4"/>
      <c r="AC1666" s="7"/>
      <c r="AD1666" s="7"/>
      <c r="AE1666" s="7"/>
      <c r="AF1666" s="7"/>
      <c r="AG1666" s="7"/>
      <c r="AH1666" s="7"/>
      <c r="AI1666" s="8"/>
      <c r="AJ1666" s="7"/>
      <c r="AK1666" s="7"/>
      <c r="AL1666" s="7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7"/>
      <c r="BB1666" s="4"/>
      <c r="BC1666" s="4"/>
      <c r="BD1666" s="4"/>
      <c r="BE1666" s="7"/>
      <c r="BF1666" s="7"/>
      <c r="BG1666" s="6"/>
      <c r="BH1666" s="4"/>
      <c r="BI1666" s="4"/>
      <c r="BJ1666" s="4"/>
      <c r="BK1666" s="4"/>
      <c r="BL1666" s="6"/>
      <c r="BM1666" s="6"/>
      <c r="BN1666" s="6"/>
      <c r="BO1666" s="6"/>
      <c r="BP1666" s="6"/>
      <c r="BQ1666" s="6"/>
      <c r="BR1666" s="6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7"/>
      <c r="CD1666" s="4"/>
      <c r="CE1666" s="4"/>
      <c r="CF1666" s="7"/>
      <c r="CG1666" s="4"/>
      <c r="CH1666" s="4"/>
      <c r="CI1666" s="4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</row>
    <row r="1667" spans="1:158" x14ac:dyDescent="0.25">
      <c r="A1667" t="s">
        <v>142</v>
      </c>
      <c r="C1667" s="5">
        <v>43522</v>
      </c>
      <c r="D1667" s="4"/>
      <c r="E1667" s="5"/>
      <c r="F1667">
        <v>45</v>
      </c>
      <c r="G1667" t="s">
        <v>9</v>
      </c>
      <c r="H1667" s="6">
        <v>3.2</v>
      </c>
      <c r="I1667">
        <v>3000</v>
      </c>
      <c r="J1667" s="4">
        <f>1000000/H1667/I1667</f>
        <v>104.16666666666667</v>
      </c>
      <c r="K1667" s="4"/>
      <c r="L1667" s="7"/>
      <c r="M1667" s="7"/>
      <c r="N1667" s="7"/>
      <c r="O1667" s="7"/>
      <c r="P1667" s="7"/>
      <c r="Q1667" s="7"/>
      <c r="R1667" s="7"/>
      <c r="S1667" s="7"/>
      <c r="T1667" s="7"/>
      <c r="U1667" s="4"/>
      <c r="V1667" s="7"/>
      <c r="W1667" s="7"/>
      <c r="X1667" s="7"/>
      <c r="Y1667" s="7"/>
      <c r="Z1667" s="7"/>
      <c r="AA1667" s="7"/>
      <c r="AB1667" s="4"/>
      <c r="AC1667" s="7"/>
      <c r="AD1667" s="7"/>
      <c r="AE1667" s="7"/>
      <c r="AF1667" s="7"/>
      <c r="AG1667" s="7"/>
      <c r="AH1667" s="7"/>
      <c r="AI1667" s="8"/>
      <c r="AJ1667" s="7"/>
      <c r="AK1667" s="7"/>
      <c r="AL1667" s="7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7"/>
      <c r="BB1667" s="4"/>
      <c r="BC1667" s="4"/>
      <c r="BD1667" s="4"/>
      <c r="BE1667" s="7"/>
      <c r="BF1667" s="7"/>
      <c r="BG1667" s="6"/>
      <c r="BH1667" s="4"/>
      <c r="BI1667" s="4"/>
      <c r="BJ1667" s="4"/>
      <c r="BK1667" s="4"/>
      <c r="BL1667" s="6"/>
      <c r="BM1667" s="6"/>
      <c r="BN1667" s="6"/>
      <c r="BO1667" s="6"/>
      <c r="BP1667" s="6"/>
      <c r="BQ1667" s="6"/>
      <c r="BR1667" s="6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7"/>
      <c r="CD1667" s="4"/>
      <c r="CE1667" s="4">
        <v>1500</v>
      </c>
      <c r="CF1667" s="7">
        <v>1.0516548431416979</v>
      </c>
      <c r="CG1667" s="4">
        <f>CL1667+CO1667+CR1667+CU1667+CX1667+DA1667+DD1667+DG1667+DJ1667+DM1667+DP1667+DS1667</f>
        <v>315.49645294250934</v>
      </c>
      <c r="CH1667" s="4"/>
      <c r="CI1667" s="4"/>
      <c r="CJ1667" s="7"/>
      <c r="CK1667" s="4"/>
      <c r="CL1667" s="7"/>
      <c r="CM1667" s="7"/>
      <c r="CN1667" s="4"/>
      <c r="CO1667" s="7"/>
      <c r="CP1667" s="7">
        <v>0.15215673792513651</v>
      </c>
      <c r="CQ1667" s="4">
        <v>300</v>
      </c>
      <c r="CR1667" s="7">
        <v>45.647021377540952</v>
      </c>
      <c r="CS1667" s="7">
        <v>0.21396154398699013</v>
      </c>
      <c r="CT1667" s="4">
        <v>300</v>
      </c>
      <c r="CU1667" s="7">
        <v>64.188463196097032</v>
      </c>
      <c r="CV1667" s="7">
        <v>0.22332499686906976</v>
      </c>
      <c r="CW1667" s="4">
        <v>300</v>
      </c>
      <c r="CX1667" s="7">
        <v>66.997499060720926</v>
      </c>
      <c r="CY1667" s="7">
        <v>0.22677963241308974</v>
      </c>
      <c r="CZ1667" s="7">
        <v>300</v>
      </c>
      <c r="DA1667" s="7">
        <v>68.033889723926933</v>
      </c>
      <c r="DB1667" s="7">
        <v>0.23543193194741166</v>
      </c>
      <c r="DC1667" s="7">
        <v>300</v>
      </c>
      <c r="DD1667" s="7">
        <v>70.629579584223507</v>
      </c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</row>
    <row r="1668" spans="1:158" x14ac:dyDescent="0.25">
      <c r="A1668" t="s">
        <v>142</v>
      </c>
      <c r="C1668" s="5">
        <v>43523</v>
      </c>
      <c r="D1668" s="4"/>
      <c r="E1668" s="5"/>
      <c r="F1668">
        <v>46</v>
      </c>
      <c r="G1668" t="s">
        <v>9</v>
      </c>
      <c r="H1668" s="6">
        <v>3.2</v>
      </c>
      <c r="I1668">
        <v>3000</v>
      </c>
      <c r="J1668" s="4">
        <f>1000000/H1668/I1668</f>
        <v>104.16666666666667</v>
      </c>
      <c r="K1668" s="4"/>
      <c r="L1668" s="4">
        <v>516</v>
      </c>
      <c r="M1668" s="6">
        <v>11.8</v>
      </c>
      <c r="N1668" s="6"/>
      <c r="O1668" s="6"/>
      <c r="P1668" s="6">
        <v>4.4000000000000004</v>
      </c>
      <c r="Q1668" s="6">
        <v>8</v>
      </c>
      <c r="R1668" s="7"/>
      <c r="S1668" s="7"/>
      <c r="T1668" s="7"/>
      <c r="U1668" s="4"/>
      <c r="V1668" s="7"/>
      <c r="W1668" s="7"/>
      <c r="X1668" s="7"/>
      <c r="Y1668" s="7"/>
      <c r="Z1668" s="7"/>
      <c r="AA1668" s="7"/>
      <c r="AB1668" s="4"/>
      <c r="AC1668" s="7"/>
      <c r="AD1668" s="7"/>
      <c r="AE1668" s="7"/>
      <c r="AF1668" s="7"/>
      <c r="AG1668" s="7"/>
      <c r="AH1668" s="7"/>
      <c r="AI1668" s="8"/>
      <c r="AJ1668" s="7"/>
      <c r="AK1668" s="7"/>
      <c r="AL1668" s="7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7"/>
      <c r="BB1668" s="4"/>
      <c r="BC1668" s="4"/>
      <c r="BD1668" s="4"/>
      <c r="BE1668" s="7"/>
      <c r="BF1668" s="7"/>
      <c r="BG1668" s="6"/>
      <c r="BH1668" s="4"/>
      <c r="BI1668" s="4"/>
      <c r="BJ1668" s="4"/>
      <c r="BK1668" s="4"/>
      <c r="BL1668" s="6"/>
      <c r="BM1668" s="6"/>
      <c r="BN1668" s="6"/>
      <c r="BO1668" s="6"/>
      <c r="BP1668" s="6"/>
      <c r="BQ1668" s="6"/>
      <c r="BR1668" s="6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7"/>
      <c r="CD1668" s="4"/>
      <c r="CE1668" s="4"/>
      <c r="CF1668" s="7"/>
      <c r="CG1668" s="4"/>
      <c r="CH1668" s="4"/>
      <c r="CI1668" s="4"/>
      <c r="CJ1668" s="7"/>
      <c r="CK1668" s="7"/>
      <c r="CL1668" s="7"/>
      <c r="CM1668" s="7"/>
      <c r="CN1668" s="7"/>
      <c r="CO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</row>
    <row r="1669" spans="1:158" x14ac:dyDescent="0.25">
      <c r="A1669" t="s">
        <v>142</v>
      </c>
      <c r="C1669" s="5">
        <v>43537</v>
      </c>
      <c r="D1669" s="4"/>
      <c r="E1669" s="5"/>
      <c r="F1669">
        <v>60</v>
      </c>
      <c r="G1669" t="s">
        <v>9</v>
      </c>
      <c r="H1669" s="6">
        <v>3.2</v>
      </c>
      <c r="I1669">
        <v>3000</v>
      </c>
      <c r="J1669" s="4">
        <f>1000000/H1669/I1669</f>
        <v>104.16666666666667</v>
      </c>
      <c r="K1669" s="4"/>
      <c r="L1669" s="4">
        <v>554</v>
      </c>
      <c r="M1669" s="6">
        <v>13.8</v>
      </c>
      <c r="N1669" s="6"/>
      <c r="O1669" s="6"/>
      <c r="P1669" s="6">
        <v>3.2</v>
      </c>
      <c r="Q1669" s="6">
        <v>11.2</v>
      </c>
      <c r="R1669" s="7"/>
      <c r="S1669" s="7"/>
      <c r="T1669" s="7"/>
      <c r="U1669" s="4"/>
      <c r="V1669" s="7"/>
      <c r="W1669" s="7"/>
      <c r="X1669" s="7"/>
      <c r="Y1669" s="7"/>
      <c r="Z1669" s="7"/>
      <c r="AA1669" s="7"/>
      <c r="AB1669" s="4"/>
      <c r="AC1669" s="7"/>
      <c r="AD1669" s="7"/>
      <c r="AE1669" s="7"/>
      <c r="AF1669" s="7"/>
      <c r="AG1669" s="7"/>
      <c r="AH1669" s="7"/>
      <c r="AI1669" s="8"/>
      <c r="AJ1669" s="7"/>
      <c r="AK1669" s="7"/>
      <c r="AL1669" s="7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7"/>
      <c r="BB1669" s="4"/>
      <c r="BC1669" s="4"/>
      <c r="BD1669" s="4"/>
      <c r="BE1669" s="7"/>
      <c r="BF1669" s="7"/>
      <c r="BG1669" s="6"/>
      <c r="BH1669" s="4"/>
      <c r="BI1669" s="4"/>
      <c r="BJ1669" s="4"/>
      <c r="BK1669" s="4"/>
      <c r="BL1669" s="6"/>
      <c r="BM1669" s="6"/>
      <c r="BN1669" s="6"/>
      <c r="BO1669" s="6"/>
      <c r="BP1669" s="6"/>
      <c r="BQ1669" s="6"/>
      <c r="BR1669" s="6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7"/>
      <c r="CD1669" s="4"/>
      <c r="CE1669" s="4"/>
      <c r="CF1669" s="7"/>
      <c r="CG1669" s="4"/>
      <c r="CH1669" s="4"/>
      <c r="CI1669" s="4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</row>
    <row r="1670" spans="1:158" x14ac:dyDescent="0.25">
      <c r="A1670" t="s">
        <v>142</v>
      </c>
      <c r="C1670" s="5">
        <v>43545</v>
      </c>
      <c r="D1670" s="4"/>
      <c r="E1670" s="5"/>
      <c r="F1670">
        <v>68</v>
      </c>
      <c r="G1670" t="s">
        <v>9</v>
      </c>
      <c r="H1670" s="6">
        <v>3.2</v>
      </c>
      <c r="I1670">
        <v>3000</v>
      </c>
      <c r="J1670" s="4">
        <f>1000000/H1670/I1670</f>
        <v>104.16666666666667</v>
      </c>
      <c r="K1670" s="4"/>
      <c r="L1670" s="4">
        <v>540</v>
      </c>
      <c r="M1670" s="6">
        <v>13</v>
      </c>
      <c r="N1670" s="6"/>
      <c r="O1670" s="6"/>
      <c r="P1670" s="6">
        <v>3.6</v>
      </c>
      <c r="Q1670" s="6">
        <v>10.4</v>
      </c>
      <c r="R1670" s="7"/>
      <c r="S1670" s="7"/>
      <c r="T1670" s="7"/>
      <c r="U1670" s="4"/>
      <c r="V1670" s="7"/>
      <c r="W1670" s="7"/>
      <c r="X1670" s="7"/>
      <c r="Y1670" s="7"/>
      <c r="Z1670" s="7"/>
      <c r="AA1670" s="7"/>
      <c r="AB1670" s="4"/>
      <c r="AC1670" s="7"/>
      <c r="AD1670" s="7"/>
      <c r="AE1670" s="7"/>
      <c r="AF1670" s="7"/>
      <c r="AG1670" s="7"/>
      <c r="AH1670" s="7"/>
      <c r="AI1670" s="8"/>
      <c r="AJ1670" s="7"/>
      <c r="AK1670" s="7"/>
      <c r="AL1670" s="7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7"/>
      <c r="BB1670" s="4"/>
      <c r="BC1670" s="4"/>
      <c r="BD1670" s="4"/>
      <c r="BE1670" s="7"/>
      <c r="BF1670" s="7"/>
      <c r="BG1670" s="6"/>
      <c r="BH1670" s="4"/>
      <c r="BI1670" s="4"/>
      <c r="BJ1670" s="4"/>
      <c r="BK1670" s="4"/>
      <c r="BL1670" s="6"/>
      <c r="BM1670" s="6"/>
      <c r="BN1670" s="6"/>
      <c r="BO1670" s="6"/>
      <c r="BP1670" s="6"/>
      <c r="BQ1670" s="6"/>
      <c r="BR1670" s="6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7"/>
      <c r="CD1670" s="4"/>
      <c r="CE1670" s="4"/>
      <c r="CF1670" s="7"/>
      <c r="CG1670" s="4"/>
      <c r="CH1670" s="4"/>
      <c r="CI1670" s="4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</row>
    <row r="1671" spans="1:158" x14ac:dyDescent="0.25">
      <c r="A1671" t="s">
        <v>142</v>
      </c>
      <c r="C1671" s="5">
        <v>43546</v>
      </c>
      <c r="D1671" s="4"/>
      <c r="E1671" s="5"/>
      <c r="F1671">
        <v>69</v>
      </c>
      <c r="G1671" t="s">
        <v>9</v>
      </c>
      <c r="H1671" s="6">
        <v>3.2</v>
      </c>
      <c r="I1671">
        <v>3000</v>
      </c>
      <c r="J1671" s="4">
        <f>1000000/H1671/I1671</f>
        <v>104.16666666666667</v>
      </c>
      <c r="K1671" s="4"/>
      <c r="L1671" s="7"/>
      <c r="M1671" s="7"/>
      <c r="N1671" s="7"/>
      <c r="O1671" s="7"/>
      <c r="P1671" s="7"/>
      <c r="Q1671" s="7"/>
      <c r="R1671" s="7"/>
      <c r="S1671" s="7"/>
      <c r="T1671" s="7"/>
      <c r="U1671" s="4"/>
      <c r="V1671" s="7"/>
      <c r="W1671" s="7"/>
      <c r="X1671" s="7"/>
      <c r="Y1671" s="7"/>
      <c r="Z1671" s="7"/>
      <c r="AA1671" s="7"/>
      <c r="AB1671" s="4"/>
      <c r="AC1671" s="7"/>
      <c r="AD1671" s="7"/>
      <c r="AE1671" s="7"/>
      <c r="AF1671" s="7"/>
      <c r="AG1671" s="7"/>
      <c r="AH1671" s="7"/>
      <c r="AI1671" s="8"/>
      <c r="AJ1671" s="7"/>
      <c r="AK1671" s="7"/>
      <c r="AL1671" s="7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7"/>
      <c r="BB1671" s="4"/>
      <c r="BC1671" s="4"/>
      <c r="BD1671" s="4"/>
      <c r="BE1671" s="7"/>
      <c r="BF1671" s="7"/>
      <c r="BG1671" s="6"/>
      <c r="BH1671" s="4"/>
      <c r="BI1671" s="4"/>
      <c r="BJ1671" s="4"/>
      <c r="BK1671" s="4"/>
      <c r="BL1671" s="6"/>
      <c r="BM1671" s="6"/>
      <c r="BN1671" s="6"/>
      <c r="BO1671" s="6"/>
      <c r="BP1671" s="6"/>
      <c r="BQ1671" s="6"/>
      <c r="BR1671" s="6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7"/>
      <c r="CD1671" s="4"/>
      <c r="CE1671" s="4">
        <v>1500</v>
      </c>
      <c r="CF1671" s="7">
        <v>0.99830837409030071</v>
      </c>
      <c r="CG1671" s="4">
        <f>CL1671+CO1671+CR1671+CU1671+CX1671+DA1671+DD1671+DG1671+DJ1671+DM1671+DP1671+DS1671</f>
        <v>299.49251222709017</v>
      </c>
      <c r="CH1671" s="4"/>
      <c r="CI1671" s="4"/>
      <c r="CJ1671" s="7"/>
      <c r="CK1671" s="4"/>
      <c r="CL1671" s="7"/>
      <c r="CM1671" s="7"/>
      <c r="CN1671" s="4"/>
      <c r="CO1671" s="7"/>
      <c r="CP1671" s="7">
        <v>0.19898071767012149</v>
      </c>
      <c r="CQ1671" s="7">
        <v>300</v>
      </c>
      <c r="CR1671" s="7">
        <v>59.694215301036444</v>
      </c>
      <c r="CS1671" s="7">
        <v>0.19023538025344594</v>
      </c>
      <c r="CT1671" s="7">
        <v>300</v>
      </c>
      <c r="CU1671" s="7">
        <v>57.070614076033785</v>
      </c>
      <c r="CV1671" s="7">
        <v>0.18642294981961119</v>
      </c>
      <c r="CW1671" s="7">
        <v>300</v>
      </c>
      <c r="CX1671" s="7">
        <v>55.926884945883359</v>
      </c>
      <c r="CY1671" s="7">
        <v>0.20266906251717456</v>
      </c>
      <c r="CZ1671" s="7">
        <v>300</v>
      </c>
      <c r="DA1671" s="7">
        <v>60.800718755152367</v>
      </c>
      <c r="DB1671" s="7">
        <v>0.22000026382994747</v>
      </c>
      <c r="DC1671" s="7">
        <v>300</v>
      </c>
      <c r="DD1671" s="7">
        <v>66.000079148984241</v>
      </c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</row>
    <row r="1672" spans="1:158" x14ac:dyDescent="0.25">
      <c r="A1672" t="s">
        <v>142</v>
      </c>
      <c r="C1672" s="5">
        <v>43556</v>
      </c>
      <c r="D1672" s="4"/>
      <c r="E1672" s="5"/>
      <c r="F1672">
        <v>79</v>
      </c>
      <c r="G1672" t="s">
        <v>9</v>
      </c>
      <c r="H1672" s="6">
        <v>3.2</v>
      </c>
      <c r="I1672">
        <v>3000</v>
      </c>
      <c r="J1672" s="4">
        <f>1000000/H1672/I1672</f>
        <v>104.16666666666667</v>
      </c>
      <c r="K1672" s="4"/>
      <c r="L1672" s="7"/>
      <c r="M1672" s="7"/>
      <c r="N1672" s="7"/>
      <c r="O1672" s="7"/>
      <c r="P1672" s="7"/>
      <c r="Q1672" s="7"/>
      <c r="R1672" s="7"/>
      <c r="S1672" s="7"/>
      <c r="T1672" s="7"/>
      <c r="U1672" s="4">
        <v>33.306666666666665</v>
      </c>
      <c r="V1672" s="7"/>
      <c r="W1672" s="7"/>
      <c r="X1672" s="7"/>
      <c r="Y1672" s="7"/>
      <c r="Z1672" s="7"/>
      <c r="AA1672" s="7"/>
      <c r="AB1672" s="4">
        <v>25.5</v>
      </c>
      <c r="AC1672" s="7">
        <v>0.26340000000000002</v>
      </c>
      <c r="AD1672" s="7"/>
      <c r="AE1672" s="7"/>
      <c r="AF1672" s="7"/>
      <c r="AG1672" s="7"/>
      <c r="AH1672" s="7"/>
      <c r="AI1672" s="8">
        <f>AC1672/AB1672</f>
        <v>1.0329411764705884E-2</v>
      </c>
      <c r="AJ1672" s="7"/>
      <c r="AK1672" s="7"/>
      <c r="AL1672" s="7"/>
      <c r="AM1672" s="4">
        <v>0.13333333333333344</v>
      </c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>
        <v>21.099999999999998</v>
      </c>
      <c r="AZ1672" s="4">
        <f>AM1672+AP1672+AQ1672+AY1672</f>
        <v>21.233333333333331</v>
      </c>
      <c r="BA1672" s="7"/>
      <c r="BB1672" s="4"/>
      <c r="BC1672" s="4">
        <f>U1672+AB1672+AZ1672</f>
        <v>80.039999999999992</v>
      </c>
      <c r="BD1672" s="4"/>
      <c r="BE1672" s="7">
        <f>AZ1672/BC1672</f>
        <v>0.26528402465433948</v>
      </c>
      <c r="BF1672" s="7"/>
      <c r="BG1672" s="6"/>
      <c r="BH1672" s="4"/>
      <c r="BI1672" s="4"/>
      <c r="BJ1672" s="4"/>
      <c r="BK1672" s="4"/>
      <c r="BL1672" s="6"/>
      <c r="BM1672" s="6"/>
      <c r="BN1672" s="6"/>
      <c r="BO1672" s="6"/>
      <c r="BP1672" s="7">
        <f>U1672/BC1672</f>
        <v>0.41612527069798438</v>
      </c>
      <c r="BQ1672" s="7">
        <f>AB1672/BC1672</f>
        <v>0.31859070464767619</v>
      </c>
      <c r="BR1672" s="7">
        <f>AZ1672/BC1672</f>
        <v>0.26528402465433948</v>
      </c>
      <c r="BS1672" s="4">
        <f>BT1672+BU1672+BV1672+BW1672+BX1672+BY1672</f>
        <v>36</v>
      </c>
      <c r="BT1672" s="4">
        <v>8.6666666666666661</v>
      </c>
      <c r="BU1672" s="4">
        <v>6</v>
      </c>
      <c r="BV1672" s="4"/>
      <c r="BW1672" s="4"/>
      <c r="BX1672" s="4"/>
      <c r="BY1672" s="4">
        <v>21.333333333333332</v>
      </c>
      <c r="BZ1672" s="8">
        <f>AC1672/BS1672</f>
        <v>7.3166666666666675E-3</v>
      </c>
      <c r="CA1672" s="4"/>
      <c r="CB1672" s="4"/>
      <c r="CC1672" s="7"/>
      <c r="CD1672" s="4"/>
      <c r="CE1672" s="4"/>
      <c r="CF1672" s="7"/>
      <c r="CG1672" s="4"/>
      <c r="CH1672" s="4"/>
      <c r="CI1672" s="4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</row>
    <row r="1673" spans="1:158" x14ac:dyDescent="0.25">
      <c r="A1673" t="s">
        <v>142</v>
      </c>
      <c r="C1673" s="5">
        <v>43593</v>
      </c>
      <c r="D1673" s="4"/>
      <c r="E1673" s="5"/>
      <c r="F1673">
        <v>116</v>
      </c>
      <c r="G1673" t="s">
        <v>9</v>
      </c>
      <c r="H1673" s="6">
        <v>3.2</v>
      </c>
      <c r="I1673">
        <v>3000</v>
      </c>
      <c r="J1673" s="4">
        <f>1000000/H1673/I1673</f>
        <v>104.16666666666667</v>
      </c>
      <c r="K1673" s="4"/>
      <c r="L1673" s="7"/>
      <c r="M1673" s="7"/>
      <c r="N1673" s="7"/>
      <c r="O1673" s="7"/>
      <c r="P1673" s="7"/>
      <c r="Q1673" s="7"/>
      <c r="R1673" s="7"/>
      <c r="S1673" s="7"/>
      <c r="T1673" s="7"/>
      <c r="U1673" s="4">
        <v>119.75</v>
      </c>
      <c r="V1673" s="7"/>
      <c r="W1673" s="7"/>
      <c r="X1673" s="7"/>
      <c r="Y1673" s="7"/>
      <c r="Z1673" s="7"/>
      <c r="AA1673" s="7"/>
      <c r="AB1673" s="4">
        <v>69.712500000000006</v>
      </c>
      <c r="AC1673" s="7">
        <v>0.85687562500000003</v>
      </c>
      <c r="AD1673" s="7"/>
      <c r="AE1673" s="7"/>
      <c r="AF1673" s="7"/>
      <c r="AG1673" s="7"/>
      <c r="AH1673" s="7"/>
      <c r="AI1673" s="8">
        <f>AC1673/AB1673</f>
        <v>1.2291563564640487E-2</v>
      </c>
      <c r="AJ1673" s="7"/>
      <c r="AK1673" s="7"/>
      <c r="AL1673" s="7"/>
      <c r="AM1673" s="4">
        <v>1.3687500000000001</v>
      </c>
      <c r="AN1673" s="4"/>
      <c r="AO1673" s="4"/>
      <c r="AP1673" s="4">
        <v>2.8499999999999996</v>
      </c>
      <c r="AQ1673" s="4">
        <v>32.024999999999999</v>
      </c>
      <c r="AR1673" s="4"/>
      <c r="AS1673" s="4"/>
      <c r="AT1673" s="4"/>
      <c r="AU1673" s="4"/>
      <c r="AV1673" s="4"/>
      <c r="AW1673" s="4"/>
      <c r="AX1673" s="4"/>
      <c r="AY1673" s="4">
        <v>43.15625</v>
      </c>
      <c r="AZ1673" s="4">
        <f>SUM(AM1673:AY1673)</f>
        <v>79.400000000000006</v>
      </c>
      <c r="BA1673" s="7"/>
      <c r="BB1673" s="4"/>
      <c r="BC1673" s="4">
        <f>U1673+AB1673+AZ1673</f>
        <v>268.86250000000001</v>
      </c>
      <c r="BD1673" s="4"/>
      <c r="BE1673" s="7">
        <f>AZ1673/BC1673</f>
        <v>0.29531823887674929</v>
      </c>
      <c r="BF1673" s="7"/>
      <c r="BG1673" s="6"/>
      <c r="BH1673" s="4"/>
      <c r="BI1673" s="4"/>
      <c r="BJ1673" s="4"/>
      <c r="BK1673" s="4"/>
      <c r="BL1673" s="6"/>
      <c r="BM1673" s="6"/>
      <c r="BN1673" s="6"/>
      <c r="BO1673" s="6"/>
      <c r="BP1673" s="7">
        <f>U1673/BC1673</f>
        <v>0.44539495095076476</v>
      </c>
      <c r="BQ1673" s="7">
        <f>AB1673/BC1673</f>
        <v>0.25928681017248595</v>
      </c>
      <c r="BR1673" s="7">
        <f>AZ1673/BC1673</f>
        <v>0.29531823887674929</v>
      </c>
      <c r="BS1673" s="4">
        <f>BT1673+BU1673+BV1673+BW1673+BX1673+BY1673</f>
        <v>65.625</v>
      </c>
      <c r="BT1673" s="4">
        <v>6.25</v>
      </c>
      <c r="BU1673" s="4">
        <v>19.375</v>
      </c>
      <c r="BV1673" s="4">
        <v>10</v>
      </c>
      <c r="BW1673" s="4">
        <v>8.75</v>
      </c>
      <c r="BX1673" s="4"/>
      <c r="BY1673" s="4">
        <v>21.25</v>
      </c>
      <c r="BZ1673" s="8">
        <f>AC1673/BS1673</f>
        <v>1.3057152380952381E-2</v>
      </c>
      <c r="CA1673" s="4"/>
      <c r="CB1673" s="4"/>
      <c r="CC1673" s="7"/>
      <c r="CD1673" s="4"/>
      <c r="CE1673" s="4"/>
      <c r="CF1673" s="7"/>
      <c r="CG1673" s="4"/>
      <c r="CH1673" s="4"/>
      <c r="CI1673" s="4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</row>
    <row r="1674" spans="1:158" x14ac:dyDescent="0.25">
      <c r="A1674" t="s">
        <v>142</v>
      </c>
      <c r="C1674" s="5">
        <v>43612</v>
      </c>
      <c r="D1674" s="4">
        <v>9</v>
      </c>
      <c r="E1674" s="5" t="s">
        <v>70</v>
      </c>
      <c r="F1674">
        <v>135</v>
      </c>
      <c r="G1674" t="s">
        <v>9</v>
      </c>
      <c r="H1674" s="6">
        <v>3.2</v>
      </c>
      <c r="I1674">
        <v>3000</v>
      </c>
      <c r="J1674" s="4">
        <f>1000000/H1674/I1674</f>
        <v>104.16666666666667</v>
      </c>
      <c r="K1674" s="4"/>
      <c r="L1674" s="7"/>
      <c r="M1674" s="7"/>
      <c r="N1674" s="7"/>
      <c r="O1674" s="7"/>
      <c r="P1674" s="7"/>
      <c r="Q1674" s="7"/>
      <c r="R1674" s="7"/>
      <c r="S1674" s="7"/>
      <c r="T1674" s="7"/>
      <c r="U1674" s="4"/>
      <c r="V1674" s="7"/>
      <c r="W1674" s="7"/>
      <c r="X1674" s="7"/>
      <c r="Y1674" s="7"/>
      <c r="Z1674" s="7"/>
      <c r="AA1674" s="7"/>
      <c r="AB1674" s="4"/>
      <c r="AC1674" s="7"/>
      <c r="AD1674" s="7"/>
      <c r="AE1674" s="7"/>
      <c r="AF1674" s="7"/>
      <c r="AG1674" s="7"/>
      <c r="AH1674" s="7"/>
      <c r="AI1674" s="8"/>
      <c r="AJ1674" s="7"/>
      <c r="AK1674" s="7"/>
      <c r="AL1674" s="7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2">
        <v>20.894166666666699</v>
      </c>
      <c r="AZ1674" s="4"/>
      <c r="BA1674" s="7"/>
      <c r="BB1674" s="4"/>
      <c r="BC1674" s="4"/>
      <c r="BD1674" s="4"/>
      <c r="BE1674" s="7"/>
      <c r="BF1674" s="4">
        <f>BH1674*(1/(BG1674/100))</f>
        <v>20.894166666666699</v>
      </c>
      <c r="BG1674" s="6">
        <v>39.1</v>
      </c>
      <c r="BH1674" s="4">
        <v>8.1696191666666795</v>
      </c>
      <c r="BI1674" s="4">
        <f>BF1674-BH1674</f>
        <v>12.724547500000019</v>
      </c>
      <c r="BJ1674" s="4"/>
      <c r="BK1674" s="4"/>
      <c r="BL1674" s="6">
        <v>0.35989511747430308</v>
      </c>
      <c r="BM1674" s="6"/>
      <c r="BN1674" s="6"/>
      <c r="BO1674" s="6"/>
      <c r="BP1674" s="6"/>
      <c r="BQ1674" s="6"/>
      <c r="BR1674" s="6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7"/>
      <c r="CD1674" s="4"/>
      <c r="CE1674" s="4"/>
      <c r="CF1674" s="7"/>
      <c r="CG1674" s="4"/>
      <c r="CH1674" s="4"/>
      <c r="CI1674" s="4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  <c r="DH1674" s="7"/>
      <c r="DI1674" s="7"/>
      <c r="DJ1674" s="7"/>
      <c r="DK1674" s="7"/>
      <c r="DL1674" s="7"/>
      <c r="DM1674" s="7"/>
      <c r="DN1674" s="7"/>
      <c r="DO1674" s="7"/>
      <c r="DP1674" s="7"/>
      <c r="DQ1674" s="7"/>
      <c r="DR1674" s="7"/>
      <c r="DS1674" s="7"/>
      <c r="DT1674" s="7"/>
      <c r="DU1674" s="7"/>
      <c r="DV1674" s="7"/>
      <c r="DW1674" s="7"/>
      <c r="DX1674" s="7"/>
      <c r="DY1674" s="7"/>
      <c r="DZ1674" s="7"/>
      <c r="EA1674" s="7"/>
      <c r="EB1674" s="7"/>
      <c r="EC1674" s="7"/>
      <c r="ED1674" s="7"/>
      <c r="EE1674" s="7"/>
      <c r="EF1674" s="7"/>
      <c r="EG1674" s="7"/>
      <c r="EH1674" s="7"/>
      <c r="EI1674" s="7"/>
      <c r="EJ1674" s="7"/>
      <c r="EK1674" s="7"/>
      <c r="EL1674" s="7"/>
      <c r="EM1674" s="7"/>
      <c r="EN1674" s="7"/>
      <c r="EO1674" s="7"/>
      <c r="EP1674" s="7"/>
      <c r="EQ1674" s="7"/>
      <c r="ER1674" s="7"/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</row>
    <row r="1675" spans="1:158" x14ac:dyDescent="0.25">
      <c r="A1675" s="12" t="s">
        <v>47</v>
      </c>
      <c r="B1675" s="12"/>
      <c r="C1675" s="15">
        <v>43867</v>
      </c>
      <c r="D1675" s="4">
        <v>1</v>
      </c>
      <c r="E1675" s="5" t="s">
        <v>167</v>
      </c>
      <c r="F1675" s="12">
        <v>0</v>
      </c>
      <c r="G1675" t="s">
        <v>18</v>
      </c>
      <c r="H1675" s="6">
        <v>10.5</v>
      </c>
      <c r="I1675">
        <v>1000</v>
      </c>
      <c r="J1675" s="4">
        <f>1000000/H1675/I1675</f>
        <v>95.238095238095241</v>
      </c>
      <c r="K1675" s="16"/>
      <c r="L1675" s="17"/>
      <c r="M1675" s="17"/>
      <c r="N1675" s="17"/>
      <c r="O1675" s="17"/>
      <c r="P1675" s="17"/>
      <c r="Q1675" s="17"/>
      <c r="R1675" s="17"/>
      <c r="S1675" s="17"/>
      <c r="T1675" s="17"/>
      <c r="U1675" s="4"/>
      <c r="V1675" s="17"/>
      <c r="W1675" s="7"/>
      <c r="X1675" s="7"/>
      <c r="Y1675" s="7"/>
      <c r="Z1675" s="7"/>
      <c r="AA1675" s="7"/>
      <c r="AB1675" s="4"/>
      <c r="AC1675" s="17"/>
      <c r="AD1675" s="17"/>
      <c r="AE1675" s="17"/>
      <c r="AF1675" s="17"/>
      <c r="AG1675" s="17"/>
      <c r="AH1675" s="17"/>
      <c r="AI1675" s="8"/>
      <c r="AJ1675" s="17"/>
      <c r="AK1675" s="7"/>
      <c r="AL1675" s="7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4"/>
      <c r="BA1675" s="17"/>
      <c r="BB1675" s="4"/>
      <c r="BC1675" s="4"/>
      <c r="BD1675" s="4"/>
      <c r="BE1675" s="17"/>
      <c r="BF1675" s="17"/>
      <c r="BG1675" s="18"/>
      <c r="BH1675" s="4"/>
      <c r="BI1675" s="4"/>
      <c r="BJ1675" s="4"/>
      <c r="BK1675" s="4"/>
      <c r="BL1675" s="18"/>
      <c r="BM1675" s="18"/>
      <c r="BN1675" s="18"/>
      <c r="BO1675" s="18"/>
      <c r="BP1675" s="18"/>
      <c r="BQ1675" s="18"/>
      <c r="BR1675" s="18"/>
      <c r="BS1675" s="4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7"/>
      <c r="CD1675" s="16"/>
      <c r="CE1675" s="16"/>
      <c r="CF1675" s="17"/>
      <c r="CG1675" s="16"/>
      <c r="CH1675" s="16"/>
      <c r="CI1675" s="16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17"/>
      <c r="DF1675" s="17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Y1675" s="17"/>
      <c r="DZ1675" s="17"/>
      <c r="EA1675" s="17"/>
      <c r="EB1675" s="17"/>
      <c r="EC1675" s="17"/>
      <c r="ED1675" s="17"/>
      <c r="EE1675" s="17"/>
      <c r="EF1675" s="17"/>
      <c r="EG1675" s="17"/>
      <c r="EH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</row>
    <row r="1676" spans="1:158" x14ac:dyDescent="0.25">
      <c r="A1676" s="12" t="s">
        <v>47</v>
      </c>
      <c r="B1676" s="12"/>
      <c r="C1676" s="15">
        <v>43871</v>
      </c>
      <c r="D1676" s="16"/>
      <c r="E1676" s="15"/>
      <c r="F1676" s="12">
        <v>4</v>
      </c>
      <c r="G1676" t="s">
        <v>18</v>
      </c>
      <c r="H1676" s="6">
        <v>10.5</v>
      </c>
      <c r="I1676">
        <v>1000</v>
      </c>
      <c r="J1676" s="4">
        <f>1000000/H1676/I1676</f>
        <v>95.238095238095241</v>
      </c>
      <c r="K1676" s="16"/>
      <c r="L1676" s="17"/>
      <c r="M1676" s="17"/>
      <c r="N1676" s="17"/>
      <c r="O1676" s="17"/>
      <c r="P1676" s="17"/>
      <c r="Q1676" s="17"/>
      <c r="R1676" s="17"/>
      <c r="S1676" s="17"/>
      <c r="T1676" s="17"/>
      <c r="U1676" s="4"/>
      <c r="V1676" s="17"/>
      <c r="W1676" s="7"/>
      <c r="X1676" s="7"/>
      <c r="Y1676" s="7"/>
      <c r="Z1676" s="7"/>
      <c r="AA1676" s="7"/>
      <c r="AB1676" s="4"/>
      <c r="AC1676" s="17"/>
      <c r="AD1676" s="17"/>
      <c r="AE1676" s="17"/>
      <c r="AF1676" s="17"/>
      <c r="AG1676" s="17"/>
      <c r="AH1676" s="17"/>
      <c r="AI1676" s="8"/>
      <c r="AJ1676" s="17"/>
      <c r="AK1676" s="7"/>
      <c r="AL1676" s="7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4"/>
      <c r="BA1676" s="17"/>
      <c r="BB1676" s="4"/>
      <c r="BC1676" s="4"/>
      <c r="BD1676" s="4"/>
      <c r="BE1676" s="17"/>
      <c r="BF1676" s="17"/>
      <c r="BG1676" s="18"/>
      <c r="BH1676" s="4"/>
      <c r="BI1676" s="4"/>
      <c r="BJ1676" s="4"/>
      <c r="BK1676" s="4"/>
      <c r="BL1676" s="18"/>
      <c r="BM1676" s="18"/>
      <c r="BN1676" s="18"/>
      <c r="BO1676" s="18"/>
      <c r="BP1676" s="18"/>
      <c r="BQ1676" s="18"/>
      <c r="BR1676" s="18"/>
      <c r="BS1676" s="4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7"/>
      <c r="CD1676" s="16"/>
      <c r="CE1676" s="16"/>
      <c r="CF1676" s="17">
        <v>1.4609462049141757</v>
      </c>
      <c r="CG1676" s="4">
        <f>CL1676+CO1676+CR1676+CU1676+CX1676+DA1676+DD1676+DG1676+DJ1676+DM1676+DP1676+DS1676</f>
        <v>442.73779393117303</v>
      </c>
      <c r="CH1676" s="4"/>
      <c r="CI1676" s="4"/>
      <c r="CJ1676" s="17">
        <v>0.21415918143194468</v>
      </c>
      <c r="CK1676" s="16">
        <v>150</v>
      </c>
      <c r="CL1676" s="17">
        <f>CJ1676*CK1676</f>
        <v>32.123877214791705</v>
      </c>
      <c r="CM1676" s="17">
        <v>0.22719822885914809</v>
      </c>
      <c r="CN1676" s="16">
        <v>150</v>
      </c>
      <c r="CO1676" s="17">
        <f>CM1676*CN1676</f>
        <v>34.079734328872213</v>
      </c>
      <c r="CP1676" s="17">
        <v>0.25108348389059115</v>
      </c>
      <c r="CQ1676" s="16">
        <v>300</v>
      </c>
      <c r="CR1676" s="17">
        <f>CP1676*CQ1676</f>
        <v>75.32504516717735</v>
      </c>
      <c r="CS1676" s="17">
        <v>0.26907227079242302</v>
      </c>
      <c r="CT1676" s="16">
        <v>300</v>
      </c>
      <c r="CU1676" s="17">
        <f>CS1676*CT1676</f>
        <v>80.721681237726912</v>
      </c>
      <c r="CV1676" s="17">
        <v>0.26390789327145436</v>
      </c>
      <c r="CW1676" s="16">
        <v>300</v>
      </c>
      <c r="CX1676" s="17">
        <f>CV1676*CW1676</f>
        <v>79.172367981436309</v>
      </c>
      <c r="CY1676" s="17">
        <v>0.23552514666861424</v>
      </c>
      <c r="CZ1676" s="16">
        <v>600</v>
      </c>
      <c r="DA1676" s="17">
        <f>CY1676*CZ1676</f>
        <v>141.31508800116853</v>
      </c>
      <c r="DB1676" s="17"/>
      <c r="DC1676" s="17"/>
      <c r="DD1676" s="17"/>
      <c r="DE1676" s="17"/>
      <c r="DF1676" s="17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>
        <v>3.75</v>
      </c>
      <c r="DV1676" s="17"/>
      <c r="DW1676" s="17">
        <v>6.125</v>
      </c>
      <c r="DX1676" s="17"/>
      <c r="DY1676" s="17">
        <v>6.1875</v>
      </c>
      <c r="DZ1676" s="17"/>
      <c r="EA1676" s="17">
        <v>3</v>
      </c>
      <c r="EB1676" s="17"/>
      <c r="EC1676" s="17">
        <v>2.1875</v>
      </c>
      <c r="ED1676" s="17"/>
      <c r="EE1676" s="17">
        <v>1.5</v>
      </c>
      <c r="EF1676" s="17"/>
      <c r="EG1676" s="17"/>
      <c r="EH1676" s="17"/>
      <c r="EI1676" s="17"/>
      <c r="EJ1676" s="17"/>
      <c r="EK1676" s="17"/>
      <c r="EL1676" s="17">
        <v>5.375</v>
      </c>
      <c r="EM1676" s="17">
        <v>6.625</v>
      </c>
      <c r="EN1676" s="17">
        <v>5.75</v>
      </c>
      <c r="EO1676" s="17">
        <v>6.125</v>
      </c>
      <c r="EP1676" s="17">
        <v>5.375</v>
      </c>
      <c r="EQ1676" s="17">
        <v>5.875</v>
      </c>
      <c r="ER1676" s="17"/>
      <c r="ES1676" s="17"/>
      <c r="ET1676" s="17"/>
      <c r="EU1676" s="17">
        <v>0.495</v>
      </c>
      <c r="EV1676" s="17">
        <v>0.29249999999999998</v>
      </c>
      <c r="EW1676" s="17"/>
      <c r="EX1676" s="17"/>
      <c r="EY1676" s="17"/>
      <c r="EZ1676" s="17"/>
      <c r="FA1676" s="17"/>
      <c r="FB1676" s="17"/>
    </row>
    <row r="1677" spans="1:158" x14ac:dyDescent="0.25">
      <c r="A1677" s="12" t="s">
        <v>47</v>
      </c>
      <c r="B1677" s="12"/>
      <c r="C1677" s="15">
        <v>43889</v>
      </c>
      <c r="D1677" s="16"/>
      <c r="E1677" s="15"/>
      <c r="F1677" s="12">
        <v>22</v>
      </c>
      <c r="G1677" t="s">
        <v>18</v>
      </c>
      <c r="H1677" s="6">
        <v>10.5</v>
      </c>
      <c r="I1677">
        <v>1000</v>
      </c>
      <c r="J1677" s="4">
        <f>1000000/H1677/I1677</f>
        <v>95.238095238095241</v>
      </c>
      <c r="K1677" s="16"/>
      <c r="L1677" s="16">
        <v>204</v>
      </c>
      <c r="M1677" s="18">
        <v>4.3</v>
      </c>
      <c r="N1677" s="18"/>
      <c r="O1677" s="18"/>
      <c r="P1677" s="17"/>
      <c r="Q1677" s="17"/>
      <c r="R1677" s="17"/>
      <c r="S1677" s="17"/>
      <c r="T1677" s="17"/>
      <c r="U1677" s="4"/>
      <c r="V1677" s="17"/>
      <c r="W1677" s="7"/>
      <c r="X1677" s="7"/>
      <c r="Y1677" s="7"/>
      <c r="Z1677" s="7"/>
      <c r="AA1677" s="7"/>
      <c r="AB1677" s="4"/>
      <c r="AC1677" s="17"/>
      <c r="AD1677" s="17"/>
      <c r="AE1677" s="17"/>
      <c r="AF1677" s="17"/>
      <c r="AG1677" s="17"/>
      <c r="AH1677" s="17"/>
      <c r="AI1677" s="8"/>
      <c r="AJ1677" s="17"/>
      <c r="AK1677" s="7"/>
      <c r="AL1677" s="7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4"/>
      <c r="BA1677" s="17"/>
      <c r="BB1677" s="4"/>
      <c r="BC1677" s="4"/>
      <c r="BD1677" s="4"/>
      <c r="BE1677" s="17"/>
      <c r="BF1677" s="17"/>
      <c r="BG1677" s="18"/>
      <c r="BH1677" s="4"/>
      <c r="BI1677" s="4"/>
      <c r="BJ1677" s="4"/>
      <c r="BK1677" s="4"/>
      <c r="BL1677" s="18"/>
      <c r="BM1677" s="18"/>
      <c r="BN1677" s="18"/>
      <c r="BO1677" s="18"/>
      <c r="BP1677" s="18"/>
      <c r="BQ1677" s="18"/>
      <c r="BR1677" s="18"/>
      <c r="BS1677" s="4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7"/>
      <c r="CD1677" s="16"/>
      <c r="CE1677" s="16"/>
      <c r="CF1677" s="17"/>
      <c r="CG1677" s="16"/>
      <c r="CH1677" s="16"/>
      <c r="CI1677" s="16"/>
      <c r="CJ1677" s="17"/>
      <c r="CK1677" s="17"/>
      <c r="CL1677" s="17"/>
      <c r="CM1677" s="17"/>
      <c r="CN1677" s="16">
        <v>150</v>
      </c>
      <c r="CO1677" s="17">
        <v>18.067483255262953</v>
      </c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17"/>
      <c r="DF1677" s="17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Y1677" s="17"/>
      <c r="DZ1677" s="17"/>
      <c r="EA1677" s="17"/>
      <c r="EB1677" s="17"/>
      <c r="EC1677" s="17"/>
      <c r="ED1677" s="17"/>
      <c r="EE1677" s="17"/>
      <c r="EF1677" s="17"/>
      <c r="EG1677" s="17"/>
      <c r="EH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</row>
    <row r="1678" spans="1:158" x14ac:dyDescent="0.25">
      <c r="A1678" s="12" t="s">
        <v>47</v>
      </c>
      <c r="B1678" s="12"/>
      <c r="C1678" s="15">
        <v>43894</v>
      </c>
      <c r="D1678" s="16"/>
      <c r="E1678" s="15"/>
      <c r="F1678" s="12">
        <v>27</v>
      </c>
      <c r="G1678" t="s">
        <v>18</v>
      </c>
      <c r="H1678" s="6">
        <v>10.5</v>
      </c>
      <c r="I1678">
        <v>1000</v>
      </c>
      <c r="J1678" s="4">
        <f>1000000/H1678/I1678</f>
        <v>95.238095238095241</v>
      </c>
      <c r="K1678" s="16"/>
      <c r="L1678" s="16">
        <v>239.75</v>
      </c>
      <c r="M1678" s="18">
        <v>6</v>
      </c>
      <c r="N1678" s="18"/>
      <c r="O1678" s="18"/>
      <c r="P1678" s="17"/>
      <c r="Q1678" s="17"/>
      <c r="R1678" s="17"/>
      <c r="S1678" s="17"/>
      <c r="T1678" s="17"/>
      <c r="U1678" s="4"/>
      <c r="V1678" s="17"/>
      <c r="W1678" s="7"/>
      <c r="X1678" s="7"/>
      <c r="Y1678" s="7"/>
      <c r="Z1678" s="7"/>
      <c r="AA1678" s="7"/>
      <c r="AB1678" s="4"/>
      <c r="AC1678" s="17"/>
      <c r="AD1678" s="17"/>
      <c r="AE1678" s="17"/>
      <c r="AF1678" s="17"/>
      <c r="AG1678" s="17"/>
      <c r="AH1678" s="17"/>
      <c r="AI1678" s="8"/>
      <c r="AJ1678" s="17"/>
      <c r="AK1678" s="7"/>
      <c r="AL1678" s="7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4"/>
      <c r="BA1678" s="17"/>
      <c r="BB1678" s="4"/>
      <c r="BC1678" s="4"/>
      <c r="BD1678" s="4"/>
      <c r="BE1678" s="17"/>
      <c r="BF1678" s="17"/>
      <c r="BG1678" s="18"/>
      <c r="BH1678" s="4"/>
      <c r="BI1678" s="4"/>
      <c r="BJ1678" s="4"/>
      <c r="BK1678" s="4"/>
      <c r="BL1678" s="18"/>
      <c r="BM1678" s="18"/>
      <c r="BN1678" s="18"/>
      <c r="BO1678" s="18"/>
      <c r="BP1678" s="18"/>
      <c r="BQ1678" s="18"/>
      <c r="BR1678" s="18"/>
      <c r="BS1678" s="4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7"/>
      <c r="CD1678" s="16"/>
      <c r="CE1678" s="16"/>
      <c r="CF1678" s="17"/>
      <c r="CG1678" s="16"/>
      <c r="CH1678" s="16"/>
      <c r="CI1678" s="16"/>
      <c r="CJ1678" s="17"/>
      <c r="CK1678" s="17"/>
      <c r="CL1678" s="17"/>
      <c r="CM1678" s="17"/>
      <c r="CN1678" s="16">
        <v>150</v>
      </c>
      <c r="CO1678" s="17">
        <v>6.0912349005666409</v>
      </c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17"/>
      <c r="DF1678" s="17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Y1678" s="17"/>
      <c r="DZ1678" s="17"/>
      <c r="EA1678" s="17"/>
      <c r="EB1678" s="17"/>
      <c r="EC1678" s="17"/>
      <c r="ED1678" s="17"/>
      <c r="EE1678" s="17"/>
      <c r="EF1678" s="17"/>
      <c r="EG1678" s="17"/>
      <c r="EH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</row>
    <row r="1679" spans="1:158" x14ac:dyDescent="0.25">
      <c r="A1679" s="12" t="s">
        <v>47</v>
      </c>
      <c r="B1679" s="12"/>
      <c r="C1679" s="15">
        <v>43899</v>
      </c>
      <c r="D1679" s="4">
        <v>4</v>
      </c>
      <c r="E1679" t="s">
        <v>168</v>
      </c>
      <c r="F1679" s="12">
        <v>32</v>
      </c>
      <c r="G1679" t="s">
        <v>18</v>
      </c>
      <c r="H1679" s="6">
        <v>10.5</v>
      </c>
      <c r="I1679">
        <v>1000</v>
      </c>
      <c r="J1679" s="4">
        <f>1000000/H1679/I1679</f>
        <v>95.238095238095241</v>
      </c>
      <c r="K1679" s="16"/>
      <c r="L1679" s="17"/>
      <c r="M1679" s="17"/>
      <c r="N1679" s="17"/>
      <c r="O1679" s="17"/>
      <c r="P1679" s="17"/>
      <c r="Q1679" s="17"/>
      <c r="R1679" s="17"/>
      <c r="S1679" s="17"/>
      <c r="T1679" s="17"/>
      <c r="U1679" s="4"/>
      <c r="V1679" s="17"/>
      <c r="W1679" s="7"/>
      <c r="X1679" s="7"/>
      <c r="Y1679" s="7"/>
      <c r="Z1679" s="7"/>
      <c r="AA1679" s="7"/>
      <c r="AB1679" s="4"/>
      <c r="AC1679" s="17"/>
      <c r="AD1679" s="17"/>
      <c r="AE1679" s="17"/>
      <c r="AF1679" s="17"/>
      <c r="AG1679" s="17"/>
      <c r="AH1679" s="17"/>
      <c r="AI1679" s="8"/>
      <c r="AJ1679" s="17"/>
      <c r="AK1679" s="7"/>
      <c r="AL1679" s="7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4"/>
      <c r="BA1679" s="17"/>
      <c r="BB1679" s="4"/>
      <c r="BC1679" s="4"/>
      <c r="BD1679" s="4"/>
      <c r="BE1679" s="17"/>
      <c r="BF1679" s="17"/>
      <c r="BG1679" s="18"/>
      <c r="BH1679" s="4"/>
      <c r="BI1679" s="4"/>
      <c r="BJ1679" s="4"/>
      <c r="BK1679" s="4"/>
      <c r="BL1679" s="18"/>
      <c r="BM1679" s="18"/>
      <c r="BN1679" s="18"/>
      <c r="BO1679" s="18"/>
      <c r="BP1679" s="18"/>
      <c r="BQ1679" s="18"/>
      <c r="BR1679" s="18"/>
      <c r="BS1679" s="4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7"/>
      <c r="CD1679" s="16"/>
      <c r="CE1679" s="16"/>
      <c r="CF1679" s="17">
        <v>1.526724974587873</v>
      </c>
      <c r="CG1679" s="4">
        <f>CL1679+CO1679+CR1679+CU1679+CX1679+DA1679+DD1679+DG1679+DJ1679+DM1679+DP1679+DS1679</f>
        <v>455.59269311433138</v>
      </c>
      <c r="CH1679" s="4"/>
      <c r="CI1679" s="4"/>
      <c r="CJ1679" s="17">
        <v>0.26141621465501286</v>
      </c>
      <c r="CK1679" s="16">
        <v>150</v>
      </c>
      <c r="CL1679" s="17">
        <f>CJ1679*CK1679</f>
        <v>39.212432198251932</v>
      </c>
      <c r="CM1679" s="17">
        <v>0.24870376237031327</v>
      </c>
      <c r="CN1679" s="16">
        <v>150</v>
      </c>
      <c r="CO1679" s="17">
        <f>CM1679*CN1679</f>
        <v>37.305564355546991</v>
      </c>
      <c r="CP1679" s="17">
        <v>0.24245246398675802</v>
      </c>
      <c r="CQ1679" s="16">
        <v>300</v>
      </c>
      <c r="CR1679" s="17">
        <f>CP1679*CQ1679</f>
        <v>72.73573919602741</v>
      </c>
      <c r="CS1679" s="17">
        <v>0.2631100756417557</v>
      </c>
      <c r="CT1679" s="16">
        <v>300</v>
      </c>
      <c r="CU1679" s="17">
        <f>CS1679*CT1679</f>
        <v>78.933022692526706</v>
      </c>
      <c r="CV1679" s="17">
        <v>0.26406513362813855</v>
      </c>
      <c r="CW1679" s="16">
        <v>300</v>
      </c>
      <c r="CX1679" s="17">
        <f>CV1679*CW1679</f>
        <v>79.219540088441562</v>
      </c>
      <c r="CY1679" s="17">
        <v>0.24697732430589459</v>
      </c>
      <c r="CZ1679" s="16">
        <v>600</v>
      </c>
      <c r="DA1679" s="17">
        <f>CY1679*CZ1679</f>
        <v>148.18639458353675</v>
      </c>
      <c r="DB1679" s="17"/>
      <c r="DC1679" s="17"/>
      <c r="DD1679" s="17"/>
      <c r="DE1679" s="17"/>
      <c r="DF1679" s="17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Y1679" s="17"/>
      <c r="DZ1679" s="17"/>
      <c r="EA1679" s="17"/>
      <c r="EB1679" s="17"/>
      <c r="EC1679" s="17"/>
      <c r="ED1679" s="17"/>
      <c r="EE1679" s="17"/>
      <c r="EF1679" s="17"/>
      <c r="EG1679" s="17"/>
      <c r="EH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</row>
    <row r="1680" spans="1:158" x14ac:dyDescent="0.25">
      <c r="A1680" s="12" t="s">
        <v>47</v>
      </c>
      <c r="B1680" s="12"/>
      <c r="C1680" s="15">
        <v>43901</v>
      </c>
      <c r="D1680" s="16"/>
      <c r="E1680" s="15"/>
      <c r="F1680" s="12">
        <v>34</v>
      </c>
      <c r="G1680" t="s">
        <v>18</v>
      </c>
      <c r="H1680" s="6">
        <v>10.5</v>
      </c>
      <c r="I1680">
        <v>1000</v>
      </c>
      <c r="J1680" s="4">
        <f>1000000/H1680/I1680</f>
        <v>95.238095238095241</v>
      </c>
      <c r="K1680" s="16"/>
      <c r="L1680" s="16">
        <v>344</v>
      </c>
      <c r="M1680" s="18">
        <v>8.25</v>
      </c>
      <c r="N1680" s="18"/>
      <c r="O1680" s="18"/>
      <c r="P1680" s="17"/>
      <c r="Q1680" s="17"/>
      <c r="R1680" s="17"/>
      <c r="S1680" s="17"/>
      <c r="T1680" s="17"/>
      <c r="U1680" s="4"/>
      <c r="V1680" s="17"/>
      <c r="W1680" s="7"/>
      <c r="X1680" s="7"/>
      <c r="Y1680" s="7"/>
      <c r="Z1680" s="7"/>
      <c r="AA1680" s="7"/>
      <c r="AB1680" s="4"/>
      <c r="AC1680" s="17"/>
      <c r="AD1680" s="17"/>
      <c r="AE1680" s="17"/>
      <c r="AF1680" s="17"/>
      <c r="AG1680" s="17"/>
      <c r="AH1680" s="17"/>
      <c r="AI1680" s="8"/>
      <c r="AJ1680" s="17"/>
      <c r="AK1680" s="7"/>
      <c r="AL1680" s="7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4"/>
      <c r="BA1680" s="17"/>
      <c r="BB1680" s="4"/>
      <c r="BC1680" s="4"/>
      <c r="BD1680" s="4"/>
      <c r="BE1680" s="17"/>
      <c r="BF1680" s="17"/>
      <c r="BG1680" s="18"/>
      <c r="BH1680" s="4"/>
      <c r="BI1680" s="4"/>
      <c r="BJ1680" s="4"/>
      <c r="BK1680" s="4"/>
      <c r="BL1680" s="18"/>
      <c r="BM1680" s="18"/>
      <c r="BN1680" s="18"/>
      <c r="BO1680" s="18"/>
      <c r="BP1680" s="18"/>
      <c r="BQ1680" s="18"/>
      <c r="BR1680" s="18"/>
      <c r="BS1680" s="4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7"/>
      <c r="CD1680" s="16"/>
      <c r="CE1680" s="16"/>
      <c r="CF1680" s="17"/>
      <c r="CG1680" s="16"/>
      <c r="CH1680" s="16"/>
      <c r="CI1680" s="16"/>
      <c r="CJ1680" s="17"/>
      <c r="CK1680" s="17"/>
      <c r="CL1680" s="17"/>
      <c r="CM1680" s="17"/>
      <c r="CN1680" s="16">
        <v>150</v>
      </c>
      <c r="CO1680" s="17">
        <v>39.212432198251932</v>
      </c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17"/>
      <c r="DF1680" s="17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Y1680" s="17"/>
      <c r="DZ1680" s="17"/>
      <c r="EA1680" s="17"/>
      <c r="EB1680" s="17"/>
      <c r="EC1680" s="17"/>
      <c r="ED1680" s="17"/>
      <c r="EE1680" s="17"/>
      <c r="EF1680" s="17"/>
      <c r="EG1680" s="17"/>
      <c r="EH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</row>
    <row r="1681" spans="1:158" x14ac:dyDescent="0.25">
      <c r="A1681" s="12" t="s">
        <v>47</v>
      </c>
      <c r="B1681" s="12"/>
      <c r="C1681" s="15">
        <v>43909</v>
      </c>
      <c r="D1681" s="16"/>
      <c r="E1681" s="15"/>
      <c r="F1681" s="12">
        <v>42</v>
      </c>
      <c r="G1681" t="s">
        <v>18</v>
      </c>
      <c r="H1681" s="6">
        <v>10.5</v>
      </c>
      <c r="I1681">
        <v>1000</v>
      </c>
      <c r="J1681" s="4">
        <f>1000000/H1681/I1681</f>
        <v>95.238095238095241</v>
      </c>
      <c r="K1681" s="16"/>
      <c r="L1681" s="16">
        <v>535.5</v>
      </c>
      <c r="M1681" s="18">
        <v>11.65</v>
      </c>
      <c r="N1681" s="18"/>
      <c r="O1681" s="18"/>
      <c r="P1681" s="17"/>
      <c r="Q1681" s="17"/>
      <c r="R1681" s="17"/>
      <c r="S1681" s="17"/>
      <c r="T1681" s="17"/>
      <c r="U1681" s="4">
        <v>45.5</v>
      </c>
      <c r="V1681" s="17"/>
      <c r="W1681" s="7"/>
      <c r="X1681" s="7"/>
      <c r="Y1681" s="7"/>
      <c r="Z1681" s="7"/>
      <c r="AA1681" s="7"/>
      <c r="AB1681" s="4">
        <v>51.125</v>
      </c>
      <c r="AC1681" s="17">
        <v>1.12756075</v>
      </c>
      <c r="AD1681" s="17"/>
      <c r="AE1681" s="17"/>
      <c r="AF1681" s="17"/>
      <c r="AG1681" s="17"/>
      <c r="AH1681" s="17"/>
      <c r="AI1681" s="8">
        <f>AC1681/AB1681</f>
        <v>2.2054977995110026E-2</v>
      </c>
      <c r="AJ1681" s="17"/>
      <c r="AK1681" s="7"/>
      <c r="AL1681" s="7"/>
      <c r="AM1681" s="16">
        <v>1.9074999999999998</v>
      </c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4">
        <v>1.9074999999999998</v>
      </c>
      <c r="BA1681" s="17"/>
      <c r="BB1681" s="4"/>
      <c r="BC1681" s="4">
        <f>U1681+AB1681+AZ1681</f>
        <v>98.532499999999999</v>
      </c>
      <c r="BD1681" s="4"/>
      <c r="BE1681" s="7">
        <f>AZ1681/BC1681</f>
        <v>1.9359094714941769E-2</v>
      </c>
      <c r="BF1681" s="7"/>
      <c r="BG1681" s="18"/>
      <c r="BH1681" s="4"/>
      <c r="BI1681" s="4"/>
      <c r="BJ1681" s="4"/>
      <c r="BK1681" s="4"/>
      <c r="BL1681" s="18"/>
      <c r="BM1681" s="18"/>
      <c r="BN1681" s="18"/>
      <c r="BO1681" s="18"/>
      <c r="BP1681" s="7">
        <f>U1681/BC1681</f>
        <v>0.46177657118209731</v>
      </c>
      <c r="BQ1681" s="7">
        <f>AB1681/BC1681</f>
        <v>0.51886433410296096</v>
      </c>
      <c r="BR1681" s="7">
        <f>AZ1681/BC1681</f>
        <v>1.9359094714941769E-2</v>
      </c>
      <c r="BS1681" s="4">
        <v>60.25</v>
      </c>
      <c r="BT1681" s="16">
        <v>60.25</v>
      </c>
      <c r="BU1681" s="16"/>
      <c r="BV1681" s="16"/>
      <c r="BW1681" s="16"/>
      <c r="BX1681" s="16"/>
      <c r="BY1681" s="16"/>
      <c r="BZ1681" s="8">
        <f>AC1681/BS1681</f>
        <v>1.8714701244813278E-2</v>
      </c>
      <c r="CA1681" s="16"/>
      <c r="CB1681" s="16"/>
      <c r="CC1681" s="17"/>
      <c r="CD1681" s="16"/>
      <c r="CE1681" s="16"/>
      <c r="CF1681" s="17"/>
      <c r="CG1681" s="16"/>
      <c r="CH1681" s="16"/>
      <c r="CI1681" s="16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17"/>
      <c r="DF1681" s="17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Y1681" s="17"/>
      <c r="DZ1681" s="17"/>
      <c r="EA1681" s="17"/>
      <c r="EB1681" s="17"/>
      <c r="EC1681" s="17"/>
      <c r="ED1681" s="17"/>
      <c r="EE1681" s="17"/>
      <c r="EF1681" s="17"/>
      <c r="EG1681" s="17"/>
      <c r="EH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</row>
    <row r="1682" spans="1:158" x14ac:dyDescent="0.25">
      <c r="A1682" s="12" t="s">
        <v>47</v>
      </c>
      <c r="B1682" s="12"/>
      <c r="C1682" s="15">
        <v>43915</v>
      </c>
      <c r="D1682" s="4">
        <v>5</v>
      </c>
      <c r="E1682" t="s">
        <v>164</v>
      </c>
      <c r="F1682" s="12">
        <v>48</v>
      </c>
      <c r="G1682" t="s">
        <v>18</v>
      </c>
      <c r="H1682" s="6">
        <v>10.5</v>
      </c>
      <c r="I1682">
        <v>1000</v>
      </c>
      <c r="J1682" s="4">
        <f>1000000/H1682/I1682</f>
        <v>95.238095238095241</v>
      </c>
      <c r="K1682" s="16"/>
      <c r="L1682" s="16">
        <v>699.7</v>
      </c>
      <c r="M1682" s="18">
        <v>13.9</v>
      </c>
      <c r="N1682" s="18"/>
      <c r="O1682" s="18"/>
      <c r="P1682" s="17"/>
      <c r="Q1682" s="17"/>
      <c r="R1682" s="17"/>
      <c r="S1682" s="17"/>
      <c r="T1682" s="17"/>
      <c r="U1682" s="4"/>
      <c r="V1682" s="17"/>
      <c r="W1682" s="7"/>
      <c r="X1682" s="7"/>
      <c r="Y1682" s="7"/>
      <c r="Z1682" s="7"/>
      <c r="AA1682" s="7"/>
      <c r="AB1682" s="4"/>
      <c r="AC1682" s="17"/>
      <c r="AD1682" s="17"/>
      <c r="AE1682" s="17"/>
      <c r="AF1682" s="17"/>
      <c r="AG1682" s="17"/>
      <c r="AH1682" s="17"/>
      <c r="AI1682" s="8"/>
      <c r="AJ1682" s="17"/>
      <c r="AK1682" s="7"/>
      <c r="AL1682" s="7"/>
      <c r="AM1682" s="16"/>
      <c r="AN1682" s="16"/>
      <c r="AO1682" s="16"/>
      <c r="AP1682" s="16"/>
      <c r="AQ1682" s="16"/>
      <c r="AR1682" s="16"/>
      <c r="AS1682" s="16"/>
      <c r="AT1682" s="16"/>
      <c r="AU1682" s="16"/>
      <c r="AV1682" s="16"/>
      <c r="AW1682" s="16"/>
      <c r="AX1682" s="16"/>
      <c r="AY1682" s="16"/>
      <c r="AZ1682" s="4"/>
      <c r="BA1682" s="17"/>
      <c r="BB1682" s="4"/>
      <c r="BC1682" s="4"/>
      <c r="BD1682" s="4"/>
      <c r="BE1682" s="17"/>
      <c r="BF1682" s="17"/>
      <c r="BG1682" s="18"/>
      <c r="BH1682" s="4"/>
      <c r="BI1682" s="4"/>
      <c r="BJ1682" s="4"/>
      <c r="BK1682" s="4"/>
      <c r="BL1682" s="18"/>
      <c r="BM1682" s="18"/>
      <c r="BN1682" s="18"/>
      <c r="BO1682" s="18"/>
      <c r="BP1682" s="18"/>
      <c r="BQ1682" s="18"/>
      <c r="BR1682" s="18"/>
      <c r="BS1682" s="4"/>
      <c r="BT1682" s="16"/>
      <c r="BU1682" s="16"/>
      <c r="BV1682" s="16"/>
      <c r="BW1682" s="16"/>
      <c r="BX1682" s="16"/>
      <c r="BY1682" s="16"/>
      <c r="BZ1682" s="16"/>
      <c r="CA1682" s="16"/>
      <c r="CB1682" s="16"/>
      <c r="CC1682" s="17"/>
      <c r="CD1682" s="16"/>
      <c r="CE1682" s="16"/>
      <c r="CF1682" s="17"/>
      <c r="CG1682" s="16"/>
      <c r="CH1682" s="16"/>
      <c r="CI1682" s="16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  <c r="CY1682" s="17"/>
      <c r="CZ1682" s="17"/>
      <c r="DA1682" s="17"/>
      <c r="DB1682" s="17"/>
      <c r="DC1682" s="17"/>
      <c r="DD1682" s="17"/>
      <c r="DE1682" s="17"/>
      <c r="DF1682" s="17"/>
      <c r="DG1682" s="17"/>
      <c r="DH1682" s="17"/>
      <c r="DI1682" s="17"/>
      <c r="DJ1682" s="17"/>
      <c r="DK1682" s="17"/>
      <c r="DL1682" s="17"/>
      <c r="DM1682" s="17"/>
      <c r="DN1682" s="17"/>
      <c r="DO1682" s="17"/>
      <c r="DP1682" s="17"/>
      <c r="DQ1682" s="17"/>
      <c r="DR1682" s="17"/>
      <c r="DS1682" s="17"/>
      <c r="DT1682" s="17"/>
      <c r="DU1682" s="17"/>
      <c r="DV1682" s="17"/>
      <c r="DW1682" s="17"/>
      <c r="DX1682" s="17"/>
      <c r="DY1682" s="17"/>
      <c r="DZ1682" s="17"/>
      <c r="EA1682" s="17"/>
      <c r="EB1682" s="17"/>
      <c r="EC1682" s="17"/>
      <c r="ED1682" s="17"/>
      <c r="EE1682" s="17"/>
      <c r="EF1682" s="17"/>
      <c r="EG1682" s="17"/>
      <c r="EH1682" s="17"/>
      <c r="EI1682" s="17"/>
      <c r="EJ1682" s="17"/>
      <c r="EK1682" s="17"/>
      <c r="EL1682" s="17"/>
      <c r="EM1682" s="17"/>
      <c r="EN1682" s="17"/>
      <c r="EO1682" s="17"/>
      <c r="EP1682" s="17"/>
      <c r="EQ1682" s="17"/>
      <c r="ER1682" s="17"/>
      <c r="ES1682" s="17"/>
      <c r="ET1682" s="17"/>
      <c r="EU1682" s="17"/>
      <c r="EV1682" s="17"/>
      <c r="EW1682" s="17"/>
      <c r="EX1682" s="17"/>
      <c r="EY1682" s="17"/>
      <c r="EZ1682" s="17"/>
      <c r="FA1682" s="17"/>
      <c r="FB1682" s="17"/>
    </row>
    <row r="1683" spans="1:158" x14ac:dyDescent="0.25">
      <c r="A1683" s="12" t="s">
        <v>47</v>
      </c>
      <c r="B1683" s="12"/>
      <c r="C1683" s="15">
        <v>43921</v>
      </c>
      <c r="D1683" s="16"/>
      <c r="E1683" s="15"/>
      <c r="F1683" s="12">
        <v>54</v>
      </c>
      <c r="G1683" t="s">
        <v>18</v>
      </c>
      <c r="H1683" s="6">
        <v>10.5</v>
      </c>
      <c r="I1683">
        <v>1000</v>
      </c>
      <c r="J1683" s="4">
        <f>1000000/H1683/I1683</f>
        <v>95.238095238095241</v>
      </c>
      <c r="K1683" s="16"/>
      <c r="L1683" s="16">
        <v>838</v>
      </c>
      <c r="M1683" s="18">
        <v>16</v>
      </c>
      <c r="N1683" s="18"/>
      <c r="O1683" s="18"/>
      <c r="P1683" s="17"/>
      <c r="Q1683" s="17"/>
      <c r="R1683" s="17"/>
      <c r="S1683" s="17"/>
      <c r="T1683" s="17"/>
      <c r="U1683" s="4">
        <v>136.61760204081634</v>
      </c>
      <c r="V1683" s="17"/>
      <c r="W1683" s="7"/>
      <c r="X1683" s="7"/>
      <c r="Y1683" s="7"/>
      <c r="Z1683" s="7"/>
      <c r="AA1683" s="7"/>
      <c r="AB1683" s="4">
        <v>102.59744897959183</v>
      </c>
      <c r="AC1683" s="17">
        <v>2.7005362190476196</v>
      </c>
      <c r="AD1683" s="17"/>
      <c r="AE1683" s="17"/>
      <c r="AF1683" s="17"/>
      <c r="AG1683" s="17"/>
      <c r="AH1683" s="17"/>
      <c r="AI1683" s="8">
        <f>AC1683/AB1683</f>
        <v>2.6321670235531846E-2</v>
      </c>
      <c r="AJ1683" s="17"/>
      <c r="AK1683" s="7"/>
      <c r="AL1683" s="7"/>
      <c r="AM1683" s="16">
        <v>8.9899948979591855</v>
      </c>
      <c r="AN1683" s="16"/>
      <c r="AO1683" s="16"/>
      <c r="AP1683" s="16">
        <v>0.83346258503401371</v>
      </c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4">
        <v>9.8234574829931987</v>
      </c>
      <c r="BA1683" s="17"/>
      <c r="BB1683" s="4"/>
      <c r="BC1683" s="4">
        <f>U1683+AB1683+AZ1683</f>
        <v>249.03850850340137</v>
      </c>
      <c r="BD1683" s="4"/>
      <c r="BE1683" s="7">
        <f>AZ1683/BC1683</f>
        <v>3.9445536122213923E-2</v>
      </c>
      <c r="BF1683" s="7"/>
      <c r="BG1683" s="18"/>
      <c r="BH1683" s="4"/>
      <c r="BI1683" s="4"/>
      <c r="BJ1683" s="4"/>
      <c r="BK1683" s="4"/>
      <c r="BL1683" s="18"/>
      <c r="BM1683" s="18"/>
      <c r="BN1683" s="18"/>
      <c r="BO1683" s="18"/>
      <c r="BP1683" s="7">
        <f>U1683/BC1683</f>
        <v>0.5485802290650581</v>
      </c>
      <c r="BQ1683" s="7">
        <f>AB1683/BC1683</f>
        <v>0.41197423481272799</v>
      </c>
      <c r="BR1683" s="7">
        <f>AZ1683/BC1683</f>
        <v>3.9445536122213923E-2</v>
      </c>
      <c r="BS1683" s="4">
        <v>166.93027210884355</v>
      </c>
      <c r="BT1683" s="16">
        <v>155.90459183673471</v>
      </c>
      <c r="BU1683" s="16">
        <v>1.8670068027210884</v>
      </c>
      <c r="BV1683" s="16"/>
      <c r="BW1683" s="16"/>
      <c r="BX1683" s="16"/>
      <c r="BY1683" s="16">
        <v>9.1586734693877556</v>
      </c>
      <c r="BZ1683" s="8">
        <f>AC1683/BS1683</f>
        <v>1.617763024603943E-2</v>
      </c>
      <c r="CA1683" s="16"/>
      <c r="CB1683" s="16"/>
      <c r="CC1683" s="17"/>
      <c r="CD1683" s="16"/>
      <c r="CE1683" s="16"/>
      <c r="CF1683" s="17"/>
      <c r="CG1683" s="16"/>
      <c r="CH1683" s="16"/>
      <c r="CI1683" s="16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  <c r="CY1683" s="17"/>
      <c r="CZ1683" s="17"/>
      <c r="DA1683" s="17"/>
      <c r="DB1683" s="17"/>
      <c r="DC1683" s="17"/>
      <c r="DD1683" s="17"/>
      <c r="DE1683" s="17"/>
      <c r="DF1683" s="17"/>
      <c r="DG1683" s="17"/>
      <c r="DH1683" s="17"/>
      <c r="DI1683" s="17"/>
      <c r="DJ1683" s="17"/>
      <c r="DK1683" s="17"/>
      <c r="DL1683" s="17"/>
      <c r="DM1683" s="17"/>
      <c r="DN1683" s="17"/>
      <c r="DO1683" s="17"/>
      <c r="DP1683" s="17"/>
      <c r="DQ1683" s="17"/>
      <c r="DR1683" s="17"/>
      <c r="DS1683" s="17"/>
      <c r="DT1683" s="17"/>
      <c r="DU1683" s="17"/>
      <c r="DV1683" s="17"/>
      <c r="DW1683" s="17"/>
      <c r="DX1683" s="17"/>
      <c r="DY1683" s="17"/>
      <c r="DZ1683" s="17"/>
      <c r="EA1683" s="17"/>
      <c r="EB1683" s="17"/>
      <c r="EC1683" s="17"/>
      <c r="ED1683" s="17"/>
      <c r="EE1683" s="17"/>
      <c r="EF1683" s="17"/>
      <c r="EG1683" s="17"/>
      <c r="EH1683" s="17"/>
      <c r="EI1683" s="17"/>
      <c r="EJ1683" s="17"/>
      <c r="EK1683" s="17"/>
      <c r="EL1683" s="17"/>
      <c r="EM1683" s="17"/>
      <c r="EN1683" s="17"/>
      <c r="EO1683" s="17"/>
      <c r="EP1683" s="17"/>
      <c r="EQ1683" s="17"/>
      <c r="ER1683" s="17"/>
      <c r="ES1683" s="17"/>
      <c r="ET1683" s="17"/>
      <c r="EU1683" s="17"/>
      <c r="EV1683" s="17"/>
      <c r="EW1683" s="17"/>
      <c r="EX1683" s="17"/>
      <c r="EY1683" s="17"/>
      <c r="EZ1683" s="17"/>
      <c r="FA1683" s="17"/>
      <c r="FB1683" s="17"/>
    </row>
    <row r="1684" spans="1:158" x14ac:dyDescent="0.25">
      <c r="A1684" s="12" t="s">
        <v>47</v>
      </c>
      <c r="B1684" s="12"/>
      <c r="C1684" s="15">
        <v>43928</v>
      </c>
      <c r="D1684" s="16"/>
      <c r="E1684" s="15"/>
      <c r="F1684" s="12">
        <v>61</v>
      </c>
      <c r="G1684" t="s">
        <v>18</v>
      </c>
      <c r="H1684" s="6">
        <v>10.5</v>
      </c>
      <c r="I1684">
        <v>1000</v>
      </c>
      <c r="J1684" s="4">
        <f>1000000/H1684/I1684</f>
        <v>95.238095238095241</v>
      </c>
      <c r="K1684" s="16"/>
      <c r="L1684" s="16">
        <v>963.5</v>
      </c>
      <c r="M1684" s="18">
        <v>18.2</v>
      </c>
      <c r="N1684" s="18"/>
      <c r="O1684" s="18"/>
      <c r="P1684" s="17"/>
      <c r="Q1684" s="17"/>
      <c r="R1684" s="17"/>
      <c r="S1684" s="17"/>
      <c r="T1684" s="17"/>
      <c r="U1684" s="4"/>
      <c r="V1684" s="17"/>
      <c r="W1684" s="7"/>
      <c r="X1684" s="7"/>
      <c r="Y1684" s="7"/>
      <c r="Z1684" s="7"/>
      <c r="AA1684" s="7"/>
      <c r="AB1684" s="4"/>
      <c r="AC1684" s="17"/>
      <c r="AD1684" s="17"/>
      <c r="AE1684" s="17"/>
      <c r="AF1684" s="17"/>
      <c r="AG1684" s="17"/>
      <c r="AH1684" s="17"/>
      <c r="AI1684" s="8"/>
      <c r="AJ1684" s="17"/>
      <c r="AK1684" s="7"/>
      <c r="AL1684" s="7"/>
      <c r="AM1684" s="16"/>
      <c r="AN1684" s="16"/>
      <c r="AO1684" s="16"/>
      <c r="AP1684" s="16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4"/>
      <c r="BA1684" s="17"/>
      <c r="BB1684" s="4"/>
      <c r="BC1684" s="4"/>
      <c r="BD1684" s="4"/>
      <c r="BE1684" s="17"/>
      <c r="BF1684" s="17"/>
      <c r="BG1684" s="18"/>
      <c r="BH1684" s="4"/>
      <c r="BI1684" s="4"/>
      <c r="BJ1684" s="4"/>
      <c r="BK1684" s="4"/>
      <c r="BL1684" s="18"/>
      <c r="BM1684" s="18"/>
      <c r="BN1684" s="18"/>
      <c r="BO1684" s="18"/>
      <c r="BP1684" s="18"/>
      <c r="BQ1684" s="18"/>
      <c r="BR1684" s="18"/>
      <c r="BS1684" s="4"/>
      <c r="BT1684" s="16"/>
      <c r="BU1684" s="16"/>
      <c r="BV1684" s="16"/>
      <c r="BW1684" s="16"/>
      <c r="BX1684" s="16"/>
      <c r="BY1684" s="16"/>
      <c r="BZ1684" s="16"/>
      <c r="CA1684" s="16"/>
      <c r="CB1684" s="16"/>
      <c r="CC1684" s="17"/>
      <c r="CD1684" s="16"/>
      <c r="CE1684" s="16"/>
      <c r="CF1684" s="17"/>
      <c r="CG1684" s="16"/>
      <c r="CH1684" s="16"/>
      <c r="CI1684" s="16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  <c r="CY1684" s="17"/>
      <c r="CZ1684" s="17"/>
      <c r="DA1684" s="17"/>
      <c r="DB1684" s="17"/>
      <c r="DC1684" s="17"/>
      <c r="DD1684" s="17"/>
      <c r="DE1684" s="17"/>
      <c r="DF1684" s="17"/>
      <c r="DG1684" s="17"/>
      <c r="DH1684" s="17"/>
      <c r="DI1684" s="17"/>
      <c r="DJ1684" s="17"/>
      <c r="DK1684" s="17"/>
      <c r="DL1684" s="17"/>
      <c r="DM1684" s="17"/>
      <c r="DN1684" s="17"/>
      <c r="DO1684" s="17"/>
      <c r="DP1684" s="17"/>
      <c r="DQ1684" s="17"/>
      <c r="DR1684" s="17"/>
      <c r="DS1684" s="17"/>
      <c r="DT1684" s="17"/>
      <c r="DU1684" s="17"/>
      <c r="DV1684" s="17"/>
      <c r="DW1684" s="17"/>
      <c r="DX1684" s="17"/>
      <c r="DY1684" s="17"/>
      <c r="DZ1684" s="17"/>
      <c r="EA1684" s="17"/>
      <c r="EB1684" s="17"/>
      <c r="EC1684" s="17"/>
      <c r="ED1684" s="17"/>
      <c r="EE1684" s="17"/>
      <c r="EF1684" s="17"/>
      <c r="EG1684" s="17"/>
      <c r="EH1684" s="17"/>
      <c r="EI1684" s="17"/>
      <c r="EJ1684" s="17"/>
      <c r="EK1684" s="17"/>
      <c r="EL1684" s="17"/>
      <c r="EM1684" s="17"/>
      <c r="EN1684" s="17"/>
      <c r="EO1684" s="17"/>
      <c r="EP1684" s="17"/>
      <c r="EQ1684" s="17"/>
      <c r="ER1684" s="17"/>
      <c r="ES1684" s="17"/>
      <c r="ET1684" s="17"/>
      <c r="EU1684" s="17"/>
      <c r="EV1684" s="17"/>
      <c r="EW1684" s="17"/>
      <c r="EX1684" s="17"/>
      <c r="EY1684" s="17"/>
      <c r="EZ1684" s="17"/>
      <c r="FA1684" s="17"/>
      <c r="FB1684" s="17"/>
    </row>
    <row r="1685" spans="1:158" x14ac:dyDescent="0.25">
      <c r="A1685" s="12" t="s">
        <v>47</v>
      </c>
      <c r="B1685" s="12"/>
      <c r="C1685" s="15">
        <v>43936</v>
      </c>
      <c r="D1685" s="16"/>
      <c r="E1685" s="15"/>
      <c r="F1685" s="12">
        <v>69</v>
      </c>
      <c r="G1685" t="s">
        <v>18</v>
      </c>
      <c r="H1685" s="6">
        <v>10.5</v>
      </c>
      <c r="I1685">
        <v>1000</v>
      </c>
      <c r="J1685" s="4">
        <f>1000000/H1685/I1685</f>
        <v>95.238095238095241</v>
      </c>
      <c r="K1685" s="16"/>
      <c r="L1685" s="16">
        <v>1046</v>
      </c>
      <c r="M1685" s="18">
        <v>19.649999999999999</v>
      </c>
      <c r="N1685" s="18"/>
      <c r="O1685" s="18"/>
      <c r="P1685" s="17"/>
      <c r="Q1685" s="17"/>
      <c r="R1685" s="17"/>
      <c r="S1685" s="17"/>
      <c r="T1685" s="17"/>
      <c r="U1685" s="4"/>
      <c r="V1685" s="17"/>
      <c r="W1685" s="7"/>
      <c r="X1685" s="7"/>
      <c r="Y1685" s="7"/>
      <c r="Z1685" s="7"/>
      <c r="AA1685" s="7"/>
      <c r="AB1685" s="4"/>
      <c r="AC1685" s="17"/>
      <c r="AD1685" s="17"/>
      <c r="AE1685" s="17"/>
      <c r="AF1685" s="17"/>
      <c r="AG1685" s="17"/>
      <c r="AH1685" s="17"/>
      <c r="AI1685" s="8"/>
      <c r="AJ1685" s="17"/>
      <c r="AK1685" s="7"/>
      <c r="AL1685" s="7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4"/>
      <c r="BA1685" s="17"/>
      <c r="BB1685" s="4"/>
      <c r="BC1685" s="4"/>
      <c r="BD1685" s="4"/>
      <c r="BE1685" s="17"/>
      <c r="BF1685" s="17"/>
      <c r="BG1685" s="18"/>
      <c r="BH1685" s="4"/>
      <c r="BI1685" s="4"/>
      <c r="BJ1685" s="4"/>
      <c r="BK1685" s="4"/>
      <c r="BL1685" s="18"/>
      <c r="BM1685" s="18"/>
      <c r="BN1685" s="18"/>
      <c r="BO1685" s="18"/>
      <c r="BP1685" s="18"/>
      <c r="BQ1685" s="18"/>
      <c r="BR1685" s="18"/>
      <c r="BS1685" s="4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7"/>
      <c r="CD1685" s="16"/>
      <c r="CE1685" s="16"/>
      <c r="CF1685" s="17"/>
      <c r="CG1685" s="16"/>
      <c r="CH1685" s="16"/>
      <c r="CI1685" s="16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  <c r="CY1685" s="17"/>
      <c r="CZ1685" s="17"/>
      <c r="DA1685" s="17"/>
      <c r="DB1685" s="17"/>
      <c r="DC1685" s="17"/>
      <c r="DD1685" s="17"/>
      <c r="DE1685" s="17"/>
      <c r="DF1685" s="17"/>
      <c r="DG1685" s="17"/>
      <c r="DH1685" s="17"/>
      <c r="DI1685" s="17"/>
      <c r="DJ1685" s="17"/>
      <c r="DK1685" s="17"/>
      <c r="DL1685" s="17"/>
      <c r="DM1685" s="17"/>
      <c r="DN1685" s="17"/>
      <c r="DO1685" s="17"/>
      <c r="DP1685" s="17"/>
      <c r="DQ1685" s="17"/>
      <c r="DR1685" s="17"/>
      <c r="DS1685" s="17"/>
      <c r="DT1685" s="17"/>
      <c r="DU1685" s="17"/>
      <c r="DV1685" s="17"/>
      <c r="DW1685" s="17"/>
      <c r="DX1685" s="17"/>
      <c r="DY1685" s="17"/>
      <c r="DZ1685" s="17"/>
      <c r="EA1685" s="17"/>
      <c r="EB1685" s="17"/>
      <c r="EC1685" s="17"/>
      <c r="ED1685" s="17"/>
      <c r="EE1685" s="17"/>
      <c r="EF1685" s="17"/>
      <c r="EG1685" s="17"/>
      <c r="EH1685" s="17"/>
      <c r="EI1685" s="17"/>
      <c r="EJ1685" s="17"/>
      <c r="EK1685" s="17"/>
      <c r="EL1685" s="17"/>
      <c r="EM1685" s="17"/>
      <c r="EN1685" s="17"/>
      <c r="EO1685" s="17"/>
      <c r="EP1685" s="17"/>
      <c r="EQ1685" s="17"/>
      <c r="ER1685" s="17"/>
      <c r="ES1685" s="17"/>
      <c r="ET1685" s="17"/>
      <c r="EU1685" s="17"/>
      <c r="EV1685" s="17"/>
      <c r="EW1685" s="17"/>
      <c r="EX1685" s="17"/>
      <c r="EY1685" s="17"/>
      <c r="EZ1685" s="17"/>
      <c r="FA1685" s="17"/>
      <c r="FB1685" s="17"/>
    </row>
    <row r="1686" spans="1:158" x14ac:dyDescent="0.25">
      <c r="A1686" s="12" t="s">
        <v>47</v>
      </c>
      <c r="B1686" s="12"/>
      <c r="C1686" s="15">
        <v>43942</v>
      </c>
      <c r="D1686" s="16"/>
      <c r="E1686" s="15"/>
      <c r="F1686" s="12">
        <v>75</v>
      </c>
      <c r="G1686" t="s">
        <v>18</v>
      </c>
      <c r="H1686" s="6">
        <v>10.5</v>
      </c>
      <c r="I1686">
        <v>1000</v>
      </c>
      <c r="J1686" s="4">
        <f>1000000/H1686/I1686</f>
        <v>95.238095238095241</v>
      </c>
      <c r="K1686" s="16"/>
      <c r="L1686" s="16">
        <v>1092</v>
      </c>
      <c r="M1686" s="18">
        <v>21</v>
      </c>
      <c r="N1686" s="18"/>
      <c r="O1686" s="18"/>
      <c r="P1686" s="17"/>
      <c r="Q1686" s="17"/>
      <c r="R1686" s="17"/>
      <c r="S1686" s="17"/>
      <c r="T1686" s="17"/>
      <c r="U1686" s="4"/>
      <c r="V1686" s="17"/>
      <c r="W1686" s="7"/>
      <c r="X1686" s="7"/>
      <c r="Y1686" s="7"/>
      <c r="Z1686" s="7"/>
      <c r="AA1686" s="7"/>
      <c r="AB1686" s="4"/>
      <c r="AC1686" s="17"/>
      <c r="AD1686" s="17"/>
      <c r="AE1686" s="17"/>
      <c r="AF1686" s="17"/>
      <c r="AG1686" s="17"/>
      <c r="AH1686" s="17"/>
      <c r="AI1686" s="8"/>
      <c r="AJ1686" s="17"/>
      <c r="AK1686" s="7"/>
      <c r="AL1686" s="7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4"/>
      <c r="BA1686" s="17"/>
      <c r="BB1686" s="4"/>
      <c r="BC1686" s="4"/>
      <c r="BD1686" s="4"/>
      <c r="BE1686" s="17"/>
      <c r="BF1686" s="17"/>
      <c r="BG1686" s="18"/>
      <c r="BH1686" s="4"/>
      <c r="BI1686" s="4"/>
      <c r="BJ1686" s="4"/>
      <c r="BK1686" s="4"/>
      <c r="BL1686" s="18"/>
      <c r="BM1686" s="18"/>
      <c r="BN1686" s="18"/>
      <c r="BO1686" s="18"/>
      <c r="BP1686" s="18"/>
      <c r="BQ1686" s="18"/>
      <c r="BR1686" s="18"/>
      <c r="BS1686" s="4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7"/>
      <c r="CD1686" s="16"/>
      <c r="CE1686" s="16"/>
      <c r="CF1686" s="17"/>
      <c r="CG1686" s="16"/>
      <c r="CH1686" s="16"/>
      <c r="CI1686" s="16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  <c r="CY1686" s="17"/>
      <c r="CZ1686" s="17"/>
      <c r="DA1686" s="17"/>
      <c r="DB1686" s="17"/>
      <c r="DC1686" s="17"/>
      <c r="DD1686" s="17"/>
      <c r="DE1686" s="17"/>
      <c r="DF1686" s="17"/>
      <c r="DG1686" s="17"/>
      <c r="DH1686" s="17"/>
      <c r="DI1686" s="17"/>
      <c r="DJ1686" s="17"/>
      <c r="DK1686" s="17"/>
      <c r="DL1686" s="17"/>
      <c r="DM1686" s="17"/>
      <c r="DN1686" s="17"/>
      <c r="DO1686" s="17"/>
      <c r="DP1686" s="17"/>
      <c r="DQ1686" s="17"/>
      <c r="DR1686" s="17"/>
      <c r="DS1686" s="17"/>
      <c r="DT1686" s="17"/>
      <c r="DU1686" s="17"/>
      <c r="DV1686" s="17"/>
      <c r="DW1686" s="17"/>
      <c r="DX1686" s="17"/>
      <c r="DY1686" s="17"/>
      <c r="DZ1686" s="17"/>
      <c r="EA1686" s="17"/>
      <c r="EB1686" s="17"/>
      <c r="EC1686" s="17"/>
      <c r="ED1686" s="17"/>
      <c r="EE1686" s="17"/>
      <c r="EF1686" s="17"/>
      <c r="EG1686" s="17"/>
      <c r="EH1686" s="17"/>
      <c r="EI1686" s="17"/>
      <c r="EJ1686" s="17"/>
      <c r="EK1686" s="17"/>
      <c r="EL1686" s="17"/>
      <c r="EM1686" s="17"/>
      <c r="EN1686" s="17"/>
      <c r="EO1686" s="17"/>
      <c r="EP1686" s="17"/>
      <c r="EQ1686" s="17"/>
      <c r="ER1686" s="17"/>
      <c r="ES1686" s="17"/>
      <c r="ET1686" s="17"/>
      <c r="EU1686" s="17"/>
      <c r="EV1686" s="17"/>
      <c r="EW1686" s="17"/>
      <c r="EX1686" s="17"/>
      <c r="EY1686" s="17"/>
      <c r="EZ1686" s="17"/>
      <c r="FA1686" s="17"/>
      <c r="FB1686" s="17"/>
    </row>
    <row r="1687" spans="1:158" x14ac:dyDescent="0.25">
      <c r="A1687" s="12" t="s">
        <v>47</v>
      </c>
      <c r="B1687" s="12"/>
      <c r="C1687" s="15">
        <v>43950</v>
      </c>
      <c r="D1687" s="4">
        <v>6</v>
      </c>
      <c r="E1687" s="5" t="s">
        <v>183</v>
      </c>
      <c r="F1687" s="12">
        <v>83</v>
      </c>
      <c r="G1687" t="s">
        <v>18</v>
      </c>
      <c r="H1687" s="6">
        <v>10.5</v>
      </c>
      <c r="I1687">
        <v>1000</v>
      </c>
      <c r="J1687" s="4">
        <f>1000000/H1687/I1687</f>
        <v>95.238095238095241</v>
      </c>
      <c r="K1687" s="16"/>
      <c r="L1687" s="16">
        <v>1153</v>
      </c>
      <c r="M1687" s="18">
        <v>21.95</v>
      </c>
      <c r="N1687" s="18"/>
      <c r="O1687" s="18"/>
      <c r="P1687" s="17"/>
      <c r="Q1687" s="17"/>
      <c r="R1687" s="17"/>
      <c r="S1687" s="17"/>
      <c r="T1687" s="17"/>
      <c r="U1687" s="4"/>
      <c r="V1687" s="17"/>
      <c r="W1687" s="7"/>
      <c r="X1687" s="7"/>
      <c r="Y1687" s="7"/>
      <c r="Z1687" s="7"/>
      <c r="AA1687" s="7"/>
      <c r="AB1687" s="4"/>
      <c r="AC1687" s="17"/>
      <c r="AD1687" s="17"/>
      <c r="AE1687" s="17"/>
      <c r="AF1687" s="17"/>
      <c r="AG1687" s="17"/>
      <c r="AH1687" s="17"/>
      <c r="AI1687" s="8"/>
      <c r="AJ1687" s="17"/>
      <c r="AK1687" s="7"/>
      <c r="AL1687" s="7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4"/>
      <c r="BA1687" s="17"/>
      <c r="BB1687" s="4"/>
      <c r="BC1687" s="4"/>
      <c r="BD1687" s="4"/>
      <c r="BE1687" s="17"/>
      <c r="BF1687" s="17"/>
      <c r="BG1687" s="18"/>
      <c r="BH1687" s="4"/>
      <c r="BI1687" s="4"/>
      <c r="BJ1687" s="4"/>
      <c r="BK1687" s="4"/>
      <c r="BL1687" s="18"/>
      <c r="BM1687" s="18"/>
      <c r="BN1687" s="18"/>
      <c r="BO1687" s="18"/>
      <c r="BP1687" s="18"/>
      <c r="BQ1687" s="18"/>
      <c r="BR1687" s="18"/>
      <c r="BS1687" s="4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7"/>
      <c r="CD1687" s="16"/>
      <c r="CE1687" s="16"/>
      <c r="CF1687" s="17"/>
      <c r="CG1687" s="16"/>
      <c r="CH1687" s="16"/>
      <c r="CI1687" s="16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  <c r="CY1687" s="17"/>
      <c r="CZ1687" s="17"/>
      <c r="DA1687" s="17"/>
      <c r="DB1687" s="17"/>
      <c r="DC1687" s="17"/>
      <c r="DD1687" s="17"/>
      <c r="DE1687" s="17"/>
      <c r="DF1687" s="17"/>
      <c r="DG1687" s="17"/>
      <c r="DH1687" s="17"/>
      <c r="DI1687" s="17"/>
      <c r="DJ1687" s="17"/>
      <c r="DK1687" s="17"/>
      <c r="DL1687" s="17"/>
      <c r="DM1687" s="17"/>
      <c r="DN1687" s="17"/>
      <c r="DO1687" s="17"/>
      <c r="DP1687" s="17"/>
      <c r="DQ1687" s="17"/>
      <c r="DR1687" s="17"/>
      <c r="DS1687" s="17"/>
      <c r="DT1687" s="17"/>
      <c r="DU1687" s="17"/>
      <c r="DV1687" s="17"/>
      <c r="DW1687" s="17"/>
      <c r="DX1687" s="17"/>
      <c r="DY1687" s="17"/>
      <c r="DZ1687" s="17"/>
      <c r="EA1687" s="17"/>
      <c r="EB1687" s="17"/>
      <c r="EC1687" s="17"/>
      <c r="ED1687" s="17"/>
      <c r="EE1687" s="17"/>
      <c r="EF1687" s="17"/>
      <c r="EG1687" s="17"/>
      <c r="EH1687" s="17"/>
      <c r="EI1687" s="17"/>
      <c r="EJ1687" s="17"/>
      <c r="EK1687" s="17"/>
      <c r="EL1687" s="17"/>
      <c r="EM1687" s="17"/>
      <c r="EN1687" s="17"/>
      <c r="EO1687" s="17"/>
      <c r="EP1687" s="17"/>
      <c r="EQ1687" s="17"/>
      <c r="ER1687" s="17"/>
      <c r="ES1687" s="17"/>
      <c r="ET1687" s="17"/>
      <c r="EU1687" s="17"/>
      <c r="EV1687" s="17"/>
      <c r="EW1687" s="17"/>
      <c r="EX1687" s="17"/>
      <c r="EY1687" s="17"/>
      <c r="EZ1687" s="17"/>
      <c r="FA1687" s="17"/>
      <c r="FB1687" s="17"/>
    </row>
    <row r="1688" spans="1:158" x14ac:dyDescent="0.25">
      <c r="A1688" s="12" t="s">
        <v>47</v>
      </c>
      <c r="B1688" s="12"/>
      <c r="C1688" s="15">
        <v>43957</v>
      </c>
      <c r="D1688" s="16"/>
      <c r="E1688" s="15"/>
      <c r="F1688" s="12">
        <v>90</v>
      </c>
      <c r="G1688" t="s">
        <v>18</v>
      </c>
      <c r="H1688" s="6">
        <v>10.5</v>
      </c>
      <c r="I1688">
        <v>1000</v>
      </c>
      <c r="J1688" s="4">
        <f>1000000/H1688/I1688</f>
        <v>95.238095238095241</v>
      </c>
      <c r="K1688" s="16"/>
      <c r="L1688" s="16">
        <v>1169</v>
      </c>
      <c r="M1688" s="18">
        <v>22.3</v>
      </c>
      <c r="N1688" s="18"/>
      <c r="O1688" s="18"/>
      <c r="P1688" s="17"/>
      <c r="Q1688" s="17"/>
      <c r="R1688" s="17"/>
      <c r="S1688" s="17"/>
      <c r="T1688" s="17"/>
      <c r="U1688" s="4"/>
      <c r="V1688" s="17"/>
      <c r="W1688" s="7"/>
      <c r="X1688" s="7"/>
      <c r="Y1688" s="7"/>
      <c r="Z1688" s="7"/>
      <c r="AA1688" s="7"/>
      <c r="AB1688" s="4"/>
      <c r="AC1688" s="17"/>
      <c r="AD1688" s="17"/>
      <c r="AE1688" s="17"/>
      <c r="AF1688" s="17"/>
      <c r="AG1688" s="17"/>
      <c r="AH1688" s="17"/>
      <c r="AI1688" s="8"/>
      <c r="AJ1688" s="17"/>
      <c r="AK1688" s="7"/>
      <c r="AL1688" s="7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4"/>
      <c r="BA1688" s="17"/>
      <c r="BB1688" s="4"/>
      <c r="BC1688" s="4"/>
      <c r="BD1688" s="4"/>
      <c r="BE1688" s="17"/>
      <c r="BF1688" s="17"/>
      <c r="BG1688" s="18"/>
      <c r="BH1688" s="4"/>
      <c r="BI1688" s="4"/>
      <c r="BJ1688" s="4"/>
      <c r="BK1688" s="4"/>
      <c r="BL1688" s="18"/>
      <c r="BM1688" s="18"/>
      <c r="BN1688" s="18"/>
      <c r="BO1688" s="18"/>
      <c r="BP1688" s="18"/>
      <c r="BQ1688" s="18"/>
      <c r="BR1688" s="18"/>
      <c r="BS1688" s="4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7"/>
      <c r="CD1688" s="16"/>
      <c r="CE1688" s="16"/>
      <c r="CF1688" s="17"/>
      <c r="CG1688" s="16"/>
      <c r="CH1688" s="16"/>
      <c r="CI1688" s="16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  <c r="CY1688" s="17"/>
      <c r="CZ1688" s="17"/>
      <c r="DA1688" s="17"/>
      <c r="DB1688" s="17"/>
      <c r="DC1688" s="17"/>
      <c r="DD1688" s="17"/>
      <c r="DE1688" s="17"/>
      <c r="DF1688" s="17"/>
      <c r="DG1688" s="17"/>
      <c r="DH1688" s="17"/>
      <c r="DI1688" s="17"/>
      <c r="DJ1688" s="17"/>
      <c r="DK1688" s="17"/>
      <c r="DL1688" s="17"/>
      <c r="DM1688" s="17"/>
      <c r="DN1688" s="17"/>
      <c r="DO1688" s="17"/>
      <c r="DP1688" s="17"/>
      <c r="DQ1688" s="17"/>
      <c r="DR1688" s="17"/>
      <c r="DS1688" s="17"/>
      <c r="DT1688" s="17"/>
      <c r="DU1688" s="17"/>
      <c r="DV1688" s="17"/>
      <c r="DW1688" s="17"/>
      <c r="DX1688" s="17"/>
      <c r="DY1688" s="17"/>
      <c r="DZ1688" s="17"/>
      <c r="EA1688" s="17"/>
      <c r="EB1688" s="17"/>
      <c r="EC1688" s="17"/>
      <c r="ED1688" s="17"/>
      <c r="EE1688" s="17"/>
      <c r="EF1688" s="17"/>
      <c r="EG1688" s="17"/>
      <c r="EH1688" s="17"/>
      <c r="EI1688" s="17"/>
      <c r="EJ1688" s="17"/>
      <c r="EK1688" s="17"/>
      <c r="EL1688" s="17"/>
      <c r="EM1688" s="17"/>
      <c r="EN1688" s="17"/>
      <c r="EO1688" s="17"/>
      <c r="EP1688" s="17"/>
      <c r="EQ1688" s="17"/>
      <c r="ER1688" s="17"/>
      <c r="ES1688" s="17"/>
      <c r="ET1688" s="17"/>
      <c r="EU1688" s="17"/>
      <c r="EV1688" s="17"/>
      <c r="EW1688" s="17"/>
      <c r="EX1688" s="17"/>
      <c r="EY1688" s="17"/>
      <c r="EZ1688" s="17"/>
      <c r="FA1688" s="17"/>
      <c r="FB1688" s="17"/>
    </row>
    <row r="1689" spans="1:158" x14ac:dyDescent="0.25">
      <c r="A1689" s="12" t="s">
        <v>47</v>
      </c>
      <c r="B1689" s="12"/>
      <c r="C1689" s="15">
        <v>43964</v>
      </c>
      <c r="D1689" s="16"/>
      <c r="E1689" s="15"/>
      <c r="F1689" s="12">
        <v>97</v>
      </c>
      <c r="G1689" t="s">
        <v>18</v>
      </c>
      <c r="H1689" s="6">
        <v>10.5</v>
      </c>
      <c r="I1689">
        <v>1000</v>
      </c>
      <c r="J1689" s="4">
        <f>1000000/H1689/I1689</f>
        <v>95.238095238095241</v>
      </c>
      <c r="K1689" s="16"/>
      <c r="L1689" s="17"/>
      <c r="M1689" s="17"/>
      <c r="N1689" s="17"/>
      <c r="O1689" s="17"/>
      <c r="P1689" s="17"/>
      <c r="Q1689" s="17"/>
      <c r="R1689" s="17"/>
      <c r="S1689" s="17"/>
      <c r="T1689" s="17"/>
      <c r="U1689" s="4">
        <v>323.62121467461759</v>
      </c>
      <c r="V1689" s="17"/>
      <c r="W1689" s="7"/>
      <c r="X1689" s="7"/>
      <c r="Y1689" s="7"/>
      <c r="Z1689" s="7"/>
      <c r="AA1689" s="7"/>
      <c r="AB1689" s="4">
        <v>198.02811554748942</v>
      </c>
      <c r="AC1689" s="17">
        <v>4.0813743944624497</v>
      </c>
      <c r="AD1689" s="17"/>
      <c r="AE1689" s="17"/>
      <c r="AF1689" s="17"/>
      <c r="AG1689" s="17"/>
      <c r="AH1689" s="17"/>
      <c r="AI1689" s="8">
        <f>AC1689/AB1689</f>
        <v>2.061007540862898E-2</v>
      </c>
      <c r="AJ1689" s="17"/>
      <c r="AK1689" s="7"/>
      <c r="AL1689" s="7"/>
      <c r="AM1689" s="16">
        <v>4.7024701192636771</v>
      </c>
      <c r="AN1689" s="16"/>
      <c r="AO1689" s="16"/>
      <c r="AP1689" s="16">
        <v>37.088340571255728</v>
      </c>
      <c r="AQ1689" s="16">
        <v>305.63652720162474</v>
      </c>
      <c r="AR1689" s="16"/>
      <c r="AS1689" s="16"/>
      <c r="AT1689" s="16"/>
      <c r="AU1689" s="16"/>
      <c r="AV1689" s="16"/>
      <c r="AW1689" s="16"/>
      <c r="AX1689" s="16"/>
      <c r="AY1689" s="16"/>
      <c r="AZ1689" s="4">
        <v>347.42733789214412</v>
      </c>
      <c r="BA1689" s="17"/>
      <c r="BB1689" s="4"/>
      <c r="BC1689" s="4">
        <f>U1689+AB1689+AZ1689</f>
        <v>869.07666811425111</v>
      </c>
      <c r="BD1689" s="4"/>
      <c r="BE1689" s="7">
        <f>AZ1689/BC1689</f>
        <v>0.39976603979715908</v>
      </c>
      <c r="BF1689" s="7"/>
      <c r="BG1689" s="18"/>
      <c r="BH1689" s="4"/>
      <c r="BI1689" s="4"/>
      <c r="BJ1689" s="4"/>
      <c r="BK1689" s="4"/>
      <c r="BL1689" s="18"/>
      <c r="BM1689" s="18"/>
      <c r="BN1689" s="18"/>
      <c r="BO1689" s="18"/>
      <c r="BP1689" s="7">
        <f>U1689/BC1689</f>
        <v>0.37237360816143034</v>
      </c>
      <c r="BQ1689" s="7">
        <f>AB1689/BC1689</f>
        <v>0.22786035204141061</v>
      </c>
      <c r="BR1689" s="7">
        <f>AZ1689/BC1689</f>
        <v>0.39976603979715908</v>
      </c>
      <c r="BS1689" s="4">
        <v>357.28402255639094</v>
      </c>
      <c r="BT1689" s="16">
        <v>39.021061273874345</v>
      </c>
      <c r="BU1689" s="16">
        <v>127.27211887477314</v>
      </c>
      <c r="BV1689" s="16"/>
      <c r="BW1689" s="16">
        <v>20.318263330740646</v>
      </c>
      <c r="BX1689" s="16"/>
      <c r="BY1689" s="16">
        <v>170.67257907700284</v>
      </c>
      <c r="BZ1689" s="8">
        <f>AC1689/BS1689</f>
        <v>1.142333308178727E-2</v>
      </c>
      <c r="CA1689" s="16"/>
      <c r="CB1689" s="16"/>
      <c r="CC1689" s="17"/>
      <c r="CD1689" s="16"/>
      <c r="CE1689" s="16"/>
      <c r="CF1689" s="17"/>
      <c r="CG1689" s="16"/>
      <c r="CH1689" s="16"/>
      <c r="CI1689" s="16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7"/>
      <c r="CY1689" s="17"/>
      <c r="CZ1689" s="17"/>
      <c r="DA1689" s="17"/>
      <c r="DB1689" s="17"/>
      <c r="DC1689" s="17"/>
      <c r="DD1689" s="17"/>
      <c r="DE1689" s="17"/>
      <c r="DF1689" s="17"/>
      <c r="DG1689" s="17"/>
      <c r="DH1689" s="17"/>
      <c r="DI1689" s="17"/>
      <c r="DJ1689" s="17"/>
      <c r="DK1689" s="17"/>
      <c r="DL1689" s="17"/>
      <c r="DM1689" s="17"/>
      <c r="DN1689" s="17"/>
      <c r="DO1689" s="17"/>
      <c r="DP1689" s="17"/>
      <c r="DQ1689" s="17"/>
      <c r="DR1689" s="17"/>
      <c r="DS1689" s="17"/>
      <c r="DT1689" s="17"/>
      <c r="DU1689" s="17"/>
      <c r="DV1689" s="17"/>
      <c r="DW1689" s="17"/>
      <c r="DX1689" s="17"/>
      <c r="DY1689" s="17"/>
      <c r="DZ1689" s="17"/>
      <c r="EA1689" s="17"/>
      <c r="EB1689" s="17"/>
      <c r="EC1689" s="17"/>
      <c r="ED1689" s="17"/>
      <c r="EE1689" s="17"/>
      <c r="EF1689" s="17"/>
      <c r="EG1689" s="17"/>
      <c r="EH1689" s="17"/>
      <c r="EI1689" s="17"/>
      <c r="EJ1689" s="17"/>
      <c r="EK1689" s="17"/>
      <c r="EL1689" s="17"/>
      <c r="EM1689" s="17"/>
      <c r="EN1689" s="17"/>
      <c r="EO1689" s="17"/>
      <c r="EP1689" s="17"/>
      <c r="EQ1689" s="17"/>
      <c r="ER1689" s="17"/>
      <c r="ES1689" s="17"/>
      <c r="ET1689" s="17"/>
      <c r="EU1689" s="17"/>
      <c r="EV1689" s="17"/>
      <c r="EW1689" s="17"/>
      <c r="EX1689" s="17"/>
      <c r="EY1689" s="17"/>
      <c r="EZ1689" s="17"/>
      <c r="FA1689" s="17"/>
      <c r="FB1689" s="17"/>
    </row>
    <row r="1690" spans="1:158" x14ac:dyDescent="0.25">
      <c r="A1690" s="12" t="s">
        <v>47</v>
      </c>
      <c r="B1690" s="12"/>
      <c r="C1690" s="15">
        <v>43965</v>
      </c>
      <c r="D1690" s="16"/>
      <c r="E1690" s="15"/>
      <c r="F1690" s="12">
        <v>98</v>
      </c>
      <c r="G1690" t="s">
        <v>18</v>
      </c>
      <c r="H1690" s="6">
        <v>10.5</v>
      </c>
      <c r="I1690">
        <v>1000</v>
      </c>
      <c r="J1690" s="4">
        <f>1000000/H1690/I1690</f>
        <v>95.238095238095241</v>
      </c>
      <c r="K1690" s="16"/>
      <c r="L1690" s="17"/>
      <c r="M1690" s="17"/>
      <c r="N1690" s="17"/>
      <c r="O1690" s="17"/>
      <c r="P1690" s="17"/>
      <c r="Q1690" s="17"/>
      <c r="R1690" s="17"/>
      <c r="S1690" s="17"/>
      <c r="T1690" s="17"/>
      <c r="U1690" s="4"/>
      <c r="V1690" s="17"/>
      <c r="W1690" s="7"/>
      <c r="X1690" s="7"/>
      <c r="Y1690" s="7"/>
      <c r="Z1690" s="7"/>
      <c r="AA1690" s="7"/>
      <c r="AB1690" s="4"/>
      <c r="AC1690" s="17"/>
      <c r="AD1690" s="17"/>
      <c r="AE1690" s="17"/>
      <c r="AF1690" s="17"/>
      <c r="AG1690" s="17"/>
      <c r="AH1690" s="17"/>
      <c r="AI1690" s="8"/>
      <c r="AJ1690" s="17"/>
      <c r="AK1690" s="7"/>
      <c r="AL1690" s="7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4"/>
      <c r="BA1690" s="17"/>
      <c r="BB1690" s="4"/>
      <c r="BC1690" s="4"/>
      <c r="BD1690" s="4"/>
      <c r="BE1690" s="17"/>
      <c r="BF1690" s="17"/>
      <c r="BG1690" s="18"/>
      <c r="BH1690" s="4"/>
      <c r="BI1690" s="4"/>
      <c r="BJ1690" s="4"/>
      <c r="BK1690" s="4"/>
      <c r="BL1690" s="18"/>
      <c r="BM1690" s="18"/>
      <c r="BN1690" s="18"/>
      <c r="BO1690" s="18"/>
      <c r="BP1690" s="18"/>
      <c r="BQ1690" s="18"/>
      <c r="BR1690" s="18"/>
      <c r="BS1690" s="4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7"/>
      <c r="CD1690" s="16"/>
      <c r="CE1690" s="16"/>
      <c r="CF1690" s="17">
        <v>1.2897157820229377</v>
      </c>
      <c r="CG1690" s="4">
        <f>CL1690+CO1690+CR1690+CU1690+CX1690+DA1690+DD1690+DG1690+DJ1690+DM1690+DP1690+DS1690</f>
        <v>425.41305487378486</v>
      </c>
      <c r="CH1690" s="4"/>
      <c r="CI1690" s="4"/>
      <c r="CJ1690" s="17">
        <v>0.12044988836841969</v>
      </c>
      <c r="CK1690" s="16">
        <v>150</v>
      </c>
      <c r="CL1690" s="17">
        <f>CJ1690*CK1690</f>
        <v>18.067483255262953</v>
      </c>
      <c r="CM1690" s="17">
        <v>0.10915033993102551</v>
      </c>
      <c r="CN1690" s="16">
        <v>150</v>
      </c>
      <c r="CO1690" s="17">
        <f>CM1690*CN1690</f>
        <v>16.372550989653824</v>
      </c>
      <c r="CP1690" s="17">
        <v>0.13841092091842211</v>
      </c>
      <c r="CQ1690" s="16">
        <v>300</v>
      </c>
      <c r="CR1690" s="17">
        <f>CP1690*CQ1690</f>
        <v>41.523276275526634</v>
      </c>
      <c r="CS1690" s="17">
        <v>0.17474722695602135</v>
      </c>
      <c r="CT1690" s="16">
        <v>300</v>
      </c>
      <c r="CU1690" s="17">
        <f>CS1690*CT1690</f>
        <v>52.424168086806404</v>
      </c>
      <c r="CV1690" s="17">
        <v>0.17979320376508517</v>
      </c>
      <c r="CW1690" s="16">
        <v>300</v>
      </c>
      <c r="CX1690" s="17">
        <f>CV1690*CW1690</f>
        <v>53.937961129525554</v>
      </c>
      <c r="CY1690" s="17">
        <v>0.17834537877642087</v>
      </c>
      <c r="CZ1690" s="16">
        <v>600</v>
      </c>
      <c r="DA1690" s="17">
        <f>CY1690*CZ1690</f>
        <v>107.00722726585252</v>
      </c>
      <c r="DB1690" s="17">
        <v>0.19434740878894119</v>
      </c>
      <c r="DC1690" s="16">
        <v>400</v>
      </c>
      <c r="DD1690" s="17">
        <f>DB1690*DC1690</f>
        <v>77.738963515576472</v>
      </c>
      <c r="DE1690" s="17">
        <v>0.1944714145186017</v>
      </c>
      <c r="DF1690" s="16">
        <v>300</v>
      </c>
      <c r="DG1690" s="17">
        <f>DE1690*DF1690</f>
        <v>58.341424355580507</v>
      </c>
      <c r="DH1690" s="17"/>
      <c r="DI1690" s="17"/>
      <c r="DJ1690" s="17"/>
      <c r="DK1690" s="17"/>
      <c r="DL1690" s="17"/>
      <c r="DM1690" s="17"/>
      <c r="DN1690" s="17"/>
      <c r="DO1690" s="17"/>
      <c r="DP1690" s="17"/>
      <c r="DQ1690" s="17"/>
      <c r="DR1690" s="17"/>
      <c r="DS1690" s="17"/>
      <c r="DT1690" s="17"/>
      <c r="DU1690" s="17">
        <v>1.3125</v>
      </c>
      <c r="DV1690" s="17"/>
      <c r="DW1690" s="17">
        <v>0.75</v>
      </c>
      <c r="DX1690" s="17"/>
      <c r="DY1690" s="17">
        <v>1.1875</v>
      </c>
      <c r="DZ1690" s="17"/>
      <c r="EA1690" s="17">
        <v>2.1875</v>
      </c>
      <c r="EB1690" s="17"/>
      <c r="EC1690" s="17">
        <v>3.875</v>
      </c>
      <c r="ED1690" s="17"/>
      <c r="EE1690" s="17">
        <v>2.8125</v>
      </c>
      <c r="EF1690" s="17"/>
      <c r="EG1690" s="17">
        <v>2.125</v>
      </c>
      <c r="EH1690" s="17"/>
      <c r="EI1690" s="17">
        <v>1.25</v>
      </c>
      <c r="EJ1690" s="17"/>
      <c r="EK1690" s="17"/>
      <c r="EL1690" s="17">
        <v>17.625</v>
      </c>
      <c r="EM1690" s="17">
        <v>25.75</v>
      </c>
      <c r="EN1690" s="17">
        <v>24.25</v>
      </c>
      <c r="EO1690" s="17">
        <v>27.25</v>
      </c>
      <c r="EP1690" s="17">
        <v>34.375</v>
      </c>
      <c r="EQ1690" s="17">
        <v>31.875</v>
      </c>
      <c r="ER1690" s="17">
        <v>32.375</v>
      </c>
      <c r="ES1690" s="17">
        <v>31.5</v>
      </c>
      <c r="ET1690" s="17"/>
      <c r="EU1690" s="17">
        <v>0.56625000000000003</v>
      </c>
      <c r="EV1690" s="17">
        <v>0.34250000000000003</v>
      </c>
      <c r="EW1690" s="17"/>
      <c r="EX1690" s="17"/>
      <c r="EY1690" s="17"/>
      <c r="EZ1690" s="17"/>
      <c r="FA1690" s="17"/>
      <c r="FB1690" s="17"/>
    </row>
    <row r="1691" spans="1:158" x14ac:dyDescent="0.25">
      <c r="A1691" s="12" t="s">
        <v>47</v>
      </c>
      <c r="B1691" s="12"/>
      <c r="C1691" s="15">
        <v>43978</v>
      </c>
      <c r="D1691" s="4">
        <v>7</v>
      </c>
      <c r="E1691" t="s">
        <v>166</v>
      </c>
      <c r="F1691" s="12">
        <v>111</v>
      </c>
      <c r="G1691" t="s">
        <v>18</v>
      </c>
      <c r="H1691" s="6">
        <v>10.5</v>
      </c>
      <c r="I1691">
        <v>1000</v>
      </c>
      <c r="J1691" s="4">
        <f>1000000/H1691/I1691</f>
        <v>95.238095238095241</v>
      </c>
      <c r="K1691" s="16"/>
      <c r="L1691" s="17"/>
      <c r="M1691" s="17"/>
      <c r="N1691" s="17"/>
      <c r="O1691" s="17"/>
      <c r="P1691" s="17"/>
      <c r="Q1691" s="17"/>
      <c r="R1691" s="17"/>
      <c r="S1691" s="17"/>
      <c r="T1691" s="17"/>
      <c r="U1691" s="4"/>
      <c r="V1691" s="17"/>
      <c r="W1691" s="7"/>
      <c r="X1691" s="7"/>
      <c r="Y1691" s="7"/>
      <c r="Z1691" s="7"/>
      <c r="AA1691" s="7"/>
      <c r="AB1691" s="4"/>
      <c r="AC1691" s="17"/>
      <c r="AD1691" s="17"/>
      <c r="AE1691" s="17"/>
      <c r="AF1691" s="17"/>
      <c r="AG1691" s="17"/>
      <c r="AH1691" s="17"/>
      <c r="AI1691" s="8"/>
      <c r="AJ1691" s="17"/>
      <c r="AK1691" s="7"/>
      <c r="AL1691" s="7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4"/>
      <c r="BA1691" s="17"/>
      <c r="BB1691" s="4"/>
      <c r="BC1691" s="4"/>
      <c r="BD1691" s="4"/>
      <c r="BE1691" s="17"/>
      <c r="BF1691" s="17"/>
      <c r="BG1691" s="18"/>
      <c r="BH1691" s="4"/>
      <c r="BI1691" s="4"/>
      <c r="BJ1691" s="4"/>
      <c r="BK1691" s="4"/>
      <c r="BL1691" s="18"/>
      <c r="BM1691" s="18"/>
      <c r="BN1691" s="18"/>
      <c r="BO1691" s="18"/>
      <c r="BP1691" s="18"/>
      <c r="BQ1691" s="18"/>
      <c r="BR1691" s="18"/>
      <c r="BS1691" s="4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7"/>
      <c r="CD1691" s="16"/>
      <c r="CE1691" s="16"/>
      <c r="CF1691" s="17"/>
      <c r="CG1691" s="16"/>
      <c r="CH1691" s="16"/>
      <c r="CI1691" s="16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7"/>
      <c r="CY1691" s="17"/>
      <c r="CZ1691" s="17"/>
      <c r="DA1691" s="17"/>
      <c r="DB1691" s="17"/>
      <c r="DC1691" s="17"/>
      <c r="DD1691" s="17"/>
      <c r="DE1691" s="17"/>
      <c r="DF1691" s="17"/>
      <c r="DG1691" s="17"/>
      <c r="DH1691" s="17"/>
      <c r="DI1691" s="17"/>
      <c r="DJ1691" s="17"/>
      <c r="DK1691" s="17"/>
      <c r="DL1691" s="17"/>
      <c r="DM1691" s="17"/>
      <c r="DN1691" s="17"/>
      <c r="DO1691" s="17"/>
      <c r="DP1691" s="17"/>
      <c r="DQ1691" s="17"/>
      <c r="DR1691" s="17"/>
      <c r="DS1691" s="17"/>
      <c r="DT1691" s="17"/>
      <c r="DU1691" s="17"/>
      <c r="DV1691" s="17"/>
      <c r="DW1691" s="17"/>
      <c r="DX1691" s="17"/>
      <c r="DY1691" s="17"/>
      <c r="DZ1691" s="17"/>
      <c r="EA1691" s="17"/>
      <c r="EB1691" s="17"/>
      <c r="EC1691" s="17"/>
      <c r="ED1691" s="17"/>
      <c r="EE1691" s="17"/>
      <c r="EF1691" s="17"/>
      <c r="EG1691" s="17"/>
      <c r="EH1691" s="17"/>
      <c r="EI1691" s="17"/>
      <c r="EJ1691" s="17"/>
      <c r="EK1691" s="17"/>
      <c r="EL1691" s="17"/>
      <c r="EM1691" s="17"/>
      <c r="EN1691" s="17"/>
      <c r="EO1691" s="17"/>
      <c r="EP1691" s="17"/>
      <c r="EQ1691" s="17"/>
      <c r="ER1691" s="17"/>
      <c r="ES1691" s="17"/>
      <c r="ET1691" s="17"/>
      <c r="EU1691" s="17"/>
      <c r="EV1691" s="17"/>
      <c r="EW1691" s="17"/>
      <c r="EX1691" s="17"/>
      <c r="EY1691" s="17"/>
      <c r="EZ1691" s="17"/>
      <c r="FA1691" s="17"/>
      <c r="FB1691" s="17"/>
    </row>
    <row r="1692" spans="1:158" x14ac:dyDescent="0.25">
      <c r="A1692" s="12" t="s">
        <v>47</v>
      </c>
      <c r="B1692" s="12"/>
      <c r="C1692" s="15">
        <v>43999</v>
      </c>
      <c r="D1692" s="16"/>
      <c r="E1692" s="15"/>
      <c r="F1692" s="12">
        <v>132</v>
      </c>
      <c r="G1692" t="s">
        <v>18</v>
      </c>
      <c r="H1692" s="6">
        <v>10.5</v>
      </c>
      <c r="I1692">
        <v>1000</v>
      </c>
      <c r="J1692" s="4">
        <f>1000000/H1692/I1692</f>
        <v>95.238095238095241</v>
      </c>
      <c r="K1692" s="16"/>
      <c r="L1692" s="17"/>
      <c r="M1692" s="17"/>
      <c r="N1692" s="17"/>
      <c r="O1692" s="17"/>
      <c r="P1692" s="17"/>
      <c r="Q1692" s="17"/>
      <c r="R1692" s="17"/>
      <c r="S1692" s="17"/>
      <c r="T1692" s="17"/>
      <c r="U1692" s="4">
        <v>360.24910538967413</v>
      </c>
      <c r="V1692" s="17"/>
      <c r="W1692" s="7"/>
      <c r="X1692" s="7"/>
      <c r="Y1692" s="7"/>
      <c r="Z1692" s="7"/>
      <c r="AA1692" s="7"/>
      <c r="AB1692" s="4">
        <v>102.89966079155562</v>
      </c>
      <c r="AC1692" s="17">
        <v>1.6922274484911586</v>
      </c>
      <c r="AD1692" s="17"/>
      <c r="AE1692" s="17"/>
      <c r="AF1692" s="17"/>
      <c r="AG1692" s="17"/>
      <c r="AH1692" s="17"/>
      <c r="AI1692" s="8">
        <f>AC1692/AB1692</f>
        <v>1.6445413283908802E-2</v>
      </c>
      <c r="AJ1692" s="17"/>
      <c r="AK1692" s="7"/>
      <c r="AL1692" s="7"/>
      <c r="AM1692" s="16">
        <v>0</v>
      </c>
      <c r="AN1692" s="16"/>
      <c r="AO1692" s="16"/>
      <c r="AP1692" s="16">
        <v>15.880425127397961</v>
      </c>
      <c r="AQ1692" s="16">
        <v>351.64181805726543</v>
      </c>
      <c r="AR1692" s="16"/>
      <c r="AS1692" s="16"/>
      <c r="AT1692" s="16"/>
      <c r="AU1692" s="16"/>
      <c r="AV1692" s="16"/>
      <c r="AW1692" s="16"/>
      <c r="AX1692" s="16"/>
      <c r="AY1692" s="16">
        <v>325.10208378786228</v>
      </c>
      <c r="AZ1692" s="4">
        <v>692.62432697252575</v>
      </c>
      <c r="BA1692" s="17"/>
      <c r="BB1692" s="4"/>
      <c r="BC1692" s="4">
        <f>U1692+AB1692+AZ1692</f>
        <v>1155.7730931537556</v>
      </c>
      <c r="BD1692" s="4"/>
      <c r="BE1692" s="7">
        <f>AZ1692/BC1692</f>
        <v>0.59927362133216244</v>
      </c>
      <c r="BF1692" s="7"/>
      <c r="BG1692" s="18"/>
      <c r="BH1692" s="4"/>
      <c r="BI1692" s="4"/>
      <c r="BJ1692" s="4"/>
      <c r="BK1692" s="4"/>
      <c r="BL1692" s="18"/>
      <c r="BM1692" s="18"/>
      <c r="BN1692" s="18"/>
      <c r="BO1692" s="18"/>
      <c r="BP1692" s="7">
        <f>U1692/BC1692</f>
        <v>0.31169535570919304</v>
      </c>
      <c r="BQ1692" s="7">
        <f>AB1692/BC1692</f>
        <v>8.903102295864454E-2</v>
      </c>
      <c r="BR1692" s="7">
        <f>AZ1692/BC1692</f>
        <v>0.59927362133216244</v>
      </c>
      <c r="BS1692" s="4">
        <v>356.2587529284649</v>
      </c>
      <c r="BT1692" s="16"/>
      <c r="BU1692" s="16">
        <v>67.843287841481086</v>
      </c>
      <c r="BV1692" s="16">
        <v>53.230245848202919</v>
      </c>
      <c r="BW1692" s="16"/>
      <c r="BX1692" s="16"/>
      <c r="BY1692" s="16">
        <v>235.18521923878089</v>
      </c>
      <c r="BZ1692" s="8">
        <f>AC1692/BS1692</f>
        <v>4.7499954305149378E-3</v>
      </c>
      <c r="CA1692" s="16"/>
      <c r="CB1692" s="16"/>
      <c r="CC1692" s="17"/>
      <c r="CD1692" s="16"/>
      <c r="CE1692" s="16"/>
      <c r="CF1692" s="17"/>
      <c r="CG1692" s="16"/>
      <c r="CH1692" s="16"/>
      <c r="CI1692" s="16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  <c r="CY1692" s="17"/>
      <c r="CZ1692" s="17"/>
      <c r="DA1692" s="17"/>
      <c r="DB1692" s="17"/>
      <c r="DC1692" s="16">
        <v>600</v>
      </c>
      <c r="DD1692" s="17">
        <v>73.358179598068162</v>
      </c>
      <c r="DE1692" s="17"/>
      <c r="DF1692" s="17"/>
      <c r="DG1692" s="17"/>
      <c r="DH1692" s="17"/>
      <c r="DI1692" s="17"/>
      <c r="DJ1692" s="17"/>
      <c r="DK1692" s="17"/>
      <c r="DL1692" s="17"/>
      <c r="DM1692" s="17"/>
      <c r="DN1692" s="17"/>
      <c r="DO1692" s="17"/>
      <c r="DP1692" s="17"/>
      <c r="DQ1692" s="17"/>
      <c r="DR1692" s="17"/>
      <c r="DS1692" s="17"/>
      <c r="DT1692" s="17"/>
      <c r="DU1692" s="17"/>
      <c r="DV1692" s="17"/>
      <c r="DW1692" s="17"/>
      <c r="DX1692" s="17"/>
      <c r="DY1692" s="17"/>
      <c r="DZ1692" s="17"/>
      <c r="EA1692" s="17"/>
      <c r="EB1692" s="17"/>
      <c r="EC1692" s="17"/>
      <c r="ED1692" s="17"/>
      <c r="EE1692" s="17"/>
      <c r="EF1692" s="17"/>
      <c r="EG1692" s="17"/>
      <c r="EH1692" s="17"/>
      <c r="EI1692" s="17"/>
      <c r="EJ1692" s="17"/>
      <c r="EK1692" s="17"/>
      <c r="EL1692" s="17"/>
      <c r="EM1692" s="17"/>
      <c r="EN1692" s="17"/>
      <c r="EO1692" s="17"/>
      <c r="EP1692" s="17"/>
      <c r="EQ1692" s="17"/>
      <c r="ER1692" s="17"/>
      <c r="ES1692" s="17"/>
      <c r="ET1692" s="17"/>
      <c r="EU1692" s="17"/>
      <c r="EV1692" s="17"/>
      <c r="EW1692" s="17"/>
      <c r="EX1692" s="17"/>
      <c r="EY1692" s="17"/>
      <c r="EZ1692" s="17"/>
      <c r="FA1692" s="17"/>
      <c r="FB1692" s="17"/>
    </row>
    <row r="1693" spans="1:158" x14ac:dyDescent="0.25">
      <c r="A1693" s="12" t="s">
        <v>47</v>
      </c>
      <c r="B1693" s="12"/>
      <c r="C1693" s="15">
        <v>44008</v>
      </c>
      <c r="D1693" s="4">
        <v>8</v>
      </c>
      <c r="E1693" s="5" t="s">
        <v>165</v>
      </c>
      <c r="F1693" s="12">
        <v>141</v>
      </c>
      <c r="G1693" t="s">
        <v>18</v>
      </c>
      <c r="H1693" s="6">
        <v>10.5</v>
      </c>
      <c r="I1693">
        <v>1000</v>
      </c>
      <c r="J1693" s="4">
        <f>1000000/H1693/I1693</f>
        <v>95.238095238095241</v>
      </c>
      <c r="K1693" s="16"/>
      <c r="L1693" s="17"/>
      <c r="M1693" s="17"/>
      <c r="N1693" s="17"/>
      <c r="O1693" s="17"/>
      <c r="P1693" s="17"/>
      <c r="Q1693" s="17"/>
      <c r="R1693" s="17"/>
      <c r="S1693" s="17"/>
      <c r="T1693" s="17"/>
      <c r="U1693" s="4"/>
      <c r="V1693" s="17"/>
      <c r="W1693" s="7"/>
      <c r="X1693" s="7"/>
      <c r="Y1693" s="7"/>
      <c r="Z1693" s="7"/>
      <c r="AA1693" s="7"/>
      <c r="AB1693" s="4"/>
      <c r="AC1693" s="17"/>
      <c r="AD1693" s="17"/>
      <c r="AE1693" s="17"/>
      <c r="AF1693" s="17"/>
      <c r="AG1693" s="17"/>
      <c r="AH1693" s="17"/>
      <c r="AI1693" s="8"/>
      <c r="AJ1693" s="17"/>
      <c r="AK1693" s="7"/>
      <c r="AL1693" s="7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4"/>
      <c r="BA1693" s="17"/>
      <c r="BB1693" s="4"/>
      <c r="BC1693" s="4"/>
      <c r="BD1693" s="4"/>
      <c r="BE1693" s="17"/>
      <c r="BF1693" s="17"/>
      <c r="BG1693" s="18"/>
      <c r="BH1693" s="4"/>
      <c r="BI1693" s="4"/>
      <c r="BJ1693" s="4"/>
      <c r="BK1693" s="4"/>
      <c r="BL1693" s="18"/>
      <c r="BM1693" s="18"/>
      <c r="BN1693" s="18"/>
      <c r="BO1693" s="18"/>
      <c r="BP1693" s="18"/>
      <c r="BQ1693" s="18"/>
      <c r="BR1693" s="18"/>
      <c r="BS1693" s="4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7"/>
      <c r="CD1693" s="16"/>
      <c r="CE1693" s="16"/>
      <c r="CF1693" s="17"/>
      <c r="CG1693" s="16"/>
      <c r="CH1693" s="16"/>
      <c r="CI1693" s="16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7"/>
      <c r="CY1693" s="17"/>
      <c r="CZ1693" s="17"/>
      <c r="DA1693" s="17"/>
      <c r="DB1693" s="17"/>
      <c r="DC1693" s="17"/>
      <c r="DD1693" s="17"/>
      <c r="DE1693" s="17"/>
      <c r="DF1693" s="17"/>
      <c r="DG1693" s="17"/>
      <c r="DH1693" s="17"/>
      <c r="DI1693" s="17"/>
      <c r="DJ1693" s="17"/>
      <c r="DK1693" s="17"/>
      <c r="DL1693" s="17"/>
      <c r="DM1693" s="17"/>
      <c r="DN1693" s="17"/>
      <c r="DO1693" s="17"/>
      <c r="DP1693" s="17"/>
      <c r="DQ1693" s="17"/>
      <c r="DR1693" s="17"/>
      <c r="DS1693" s="17"/>
      <c r="DT1693" s="17"/>
      <c r="DU1693" s="17"/>
      <c r="DV1693" s="17"/>
      <c r="DW1693" s="17"/>
      <c r="DX1693" s="17"/>
      <c r="DY1693" s="17"/>
      <c r="DZ1693" s="17"/>
      <c r="EA1693" s="17"/>
      <c r="EB1693" s="17"/>
      <c r="EC1693" s="17"/>
      <c r="ED1693" s="17"/>
      <c r="EE1693" s="17"/>
      <c r="EF1693" s="17"/>
      <c r="EG1693" s="17"/>
      <c r="EH1693" s="17"/>
      <c r="EI1693" s="17"/>
      <c r="EJ1693" s="17"/>
      <c r="EK1693" s="17"/>
      <c r="EL1693" s="17"/>
      <c r="EM1693" s="17"/>
      <c r="EN1693" s="17"/>
      <c r="EO1693" s="17"/>
      <c r="EP1693" s="17"/>
      <c r="EQ1693" s="17"/>
      <c r="ER1693" s="17"/>
      <c r="ES1693" s="17"/>
      <c r="ET1693" s="17"/>
      <c r="EU1693" s="17"/>
      <c r="EV1693" s="17"/>
      <c r="EW1693" s="17"/>
      <c r="EX1693" s="17"/>
      <c r="EY1693" s="17"/>
      <c r="EZ1693" s="17"/>
      <c r="FA1693" s="17"/>
      <c r="FB1693" s="17"/>
    </row>
    <row r="1694" spans="1:158" x14ac:dyDescent="0.25">
      <c r="A1694" s="12" t="s">
        <v>47</v>
      </c>
      <c r="B1694" s="12"/>
      <c r="C1694" s="15">
        <v>44027</v>
      </c>
      <c r="D1694" s="4">
        <v>9</v>
      </c>
      <c r="E1694" s="5" t="s">
        <v>70</v>
      </c>
      <c r="F1694" s="12">
        <v>160</v>
      </c>
      <c r="G1694" t="s">
        <v>18</v>
      </c>
      <c r="H1694" s="6">
        <v>10.5</v>
      </c>
      <c r="I1694">
        <v>1000</v>
      </c>
      <c r="J1694" s="4">
        <f>1000000/H1694/I1694</f>
        <v>95.238095238095241</v>
      </c>
      <c r="K1694" s="16"/>
      <c r="L1694" s="17"/>
      <c r="M1694" s="17"/>
      <c r="N1694" s="17"/>
      <c r="O1694" s="17"/>
      <c r="P1694" s="17"/>
      <c r="Q1694" s="17"/>
      <c r="R1694" s="17"/>
      <c r="S1694" s="17"/>
      <c r="T1694" s="17"/>
      <c r="U1694" s="4"/>
      <c r="V1694" s="17"/>
      <c r="W1694" s="7"/>
      <c r="X1694" s="7"/>
      <c r="Y1694" s="7"/>
      <c r="Z1694" s="7"/>
      <c r="AA1694" s="7"/>
      <c r="AB1694" s="4"/>
      <c r="AC1694" s="17"/>
      <c r="AD1694" s="17"/>
      <c r="AE1694" s="17"/>
      <c r="AF1694" s="17"/>
      <c r="AG1694" s="17"/>
      <c r="AH1694" s="17"/>
      <c r="AI1694" s="8"/>
      <c r="AJ1694" s="17"/>
      <c r="AK1694" s="7"/>
      <c r="AL1694" s="7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4">
        <v>463.75</v>
      </c>
      <c r="AZ1694" s="4"/>
      <c r="BA1694" s="17"/>
      <c r="BB1694" s="4"/>
      <c r="BC1694" s="4"/>
      <c r="BD1694" s="4"/>
      <c r="BE1694" s="17"/>
      <c r="BF1694" s="4">
        <f>BH1694*(1/(BG1694/100))</f>
        <v>463.75</v>
      </c>
      <c r="BG1694" s="18">
        <v>43</v>
      </c>
      <c r="BH1694" s="4">
        <v>199.41249999999999</v>
      </c>
      <c r="BI1694" s="4">
        <f>BF1694-BH1694</f>
        <v>264.33749999999998</v>
      </c>
      <c r="BJ1694" s="4"/>
      <c r="BK1694" s="4"/>
      <c r="BL1694" s="6">
        <v>8.7846916299559474</v>
      </c>
      <c r="BM1694" s="6"/>
      <c r="BN1694" s="6"/>
      <c r="BO1694" s="6"/>
      <c r="BP1694" s="6"/>
      <c r="BQ1694" s="6"/>
      <c r="BR1694" s="6"/>
      <c r="BS1694" s="4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7"/>
      <c r="CD1694" s="16"/>
      <c r="CE1694" s="16"/>
      <c r="CF1694" s="17"/>
      <c r="CG1694" s="16"/>
      <c r="CH1694" s="16"/>
      <c r="CI1694" s="16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  <c r="CY1694" s="17"/>
      <c r="CZ1694" s="17"/>
      <c r="DA1694" s="17"/>
      <c r="DB1694" s="17"/>
      <c r="DC1694" s="17"/>
      <c r="DD1694" s="17"/>
      <c r="DE1694" s="17"/>
      <c r="DF1694" s="17"/>
      <c r="DG1694" s="17"/>
      <c r="DH1694" s="17"/>
      <c r="DI1694" s="17"/>
      <c r="DJ1694" s="17"/>
      <c r="DK1694" s="17"/>
      <c r="DL1694" s="17"/>
      <c r="DM1694" s="17"/>
      <c r="DN1694" s="17"/>
      <c r="DO1694" s="17"/>
      <c r="DP1694" s="17"/>
      <c r="DQ1694" s="17"/>
      <c r="DR1694" s="17"/>
      <c r="DS1694" s="17"/>
      <c r="DT1694" s="17"/>
      <c r="DU1694" s="17"/>
      <c r="DV1694" s="17"/>
      <c r="DW1694" s="17"/>
      <c r="DX1694" s="17"/>
      <c r="DY1694" s="17"/>
      <c r="DZ1694" s="17"/>
      <c r="EA1694" s="17"/>
      <c r="EB1694" s="17"/>
      <c r="EC1694" s="17"/>
      <c r="ED1694" s="17"/>
      <c r="EE1694" s="17"/>
      <c r="EF1694" s="17"/>
      <c r="EG1694" s="17"/>
      <c r="EH1694" s="17"/>
      <c r="EI1694" s="17"/>
      <c r="EJ1694" s="17"/>
      <c r="EK1694" s="17"/>
      <c r="EL1694" s="17"/>
      <c r="EM1694" s="17"/>
      <c r="EN1694" s="17"/>
      <c r="EO1694" s="17"/>
      <c r="EP1694" s="17"/>
      <c r="EQ1694" s="17"/>
      <c r="ER1694" s="17"/>
      <c r="ES1694" s="17"/>
      <c r="ET1694" s="17"/>
      <c r="EU1694" s="17"/>
      <c r="EV1694" s="17"/>
      <c r="EW1694" s="17"/>
      <c r="EX1694" s="17"/>
      <c r="EY1694" s="17"/>
      <c r="EZ1694" s="17"/>
      <c r="FA1694" s="17"/>
      <c r="FB1694" s="17"/>
    </row>
    <row r="1695" spans="1:158" x14ac:dyDescent="0.25">
      <c r="A1695" s="12" t="s">
        <v>47</v>
      </c>
      <c r="B1695" s="12"/>
      <c r="C1695" s="15">
        <v>44040</v>
      </c>
      <c r="D1695" s="16"/>
      <c r="E1695" s="15"/>
      <c r="F1695" s="12">
        <v>173</v>
      </c>
      <c r="G1695" t="s">
        <v>18</v>
      </c>
      <c r="H1695" s="6">
        <v>10.5</v>
      </c>
      <c r="I1695">
        <v>1000</v>
      </c>
      <c r="J1695" s="4">
        <f>1000000/H1695/I1695</f>
        <v>95.238095238095241</v>
      </c>
      <c r="K1695" s="16"/>
      <c r="L1695" s="17"/>
      <c r="M1695" s="17"/>
      <c r="N1695" s="17"/>
      <c r="O1695" s="17"/>
      <c r="P1695" s="17"/>
      <c r="Q1695" s="17"/>
      <c r="R1695" s="17"/>
      <c r="S1695" s="17"/>
      <c r="T1695" s="17"/>
      <c r="U1695" s="4"/>
      <c r="V1695" s="17"/>
      <c r="W1695" s="7"/>
      <c r="X1695" s="7"/>
      <c r="Y1695" s="7"/>
      <c r="Z1695" s="7"/>
      <c r="AA1695" s="7"/>
      <c r="AB1695" s="4"/>
      <c r="AC1695" s="17"/>
      <c r="AD1695" s="17"/>
      <c r="AE1695" s="17"/>
      <c r="AF1695" s="17"/>
      <c r="AG1695" s="17"/>
      <c r="AH1695" s="17"/>
      <c r="AI1695" s="8"/>
      <c r="AJ1695" s="17"/>
      <c r="AK1695" s="7"/>
      <c r="AL1695" s="7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4"/>
      <c r="BA1695" s="17"/>
      <c r="BB1695" s="4"/>
      <c r="BC1695" s="4"/>
      <c r="BD1695" s="4"/>
      <c r="BE1695" s="17"/>
      <c r="BF1695" s="17"/>
      <c r="BG1695" s="18"/>
      <c r="BH1695" s="4"/>
      <c r="BI1695" s="4"/>
      <c r="BJ1695" s="4"/>
      <c r="BK1695" s="4"/>
      <c r="BL1695" s="18"/>
      <c r="BM1695" s="18"/>
      <c r="BN1695" s="18"/>
      <c r="BO1695" s="18"/>
      <c r="BP1695" s="18"/>
      <c r="BQ1695" s="18"/>
      <c r="BR1695" s="18"/>
      <c r="BS1695" s="4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7"/>
      <c r="CD1695" s="16"/>
      <c r="CE1695" s="16"/>
      <c r="CF1695" s="17">
        <v>1.0393810457687462</v>
      </c>
      <c r="CG1695" s="4">
        <f>CL1695+CO1695+CR1695+CU1695+CX1695+DA1695+DD1695+DG1695+DJ1695+DM1695+DP1695+DS1695</f>
        <v>303.62882320994953</v>
      </c>
      <c r="CH1695" s="4"/>
      <c r="CI1695" s="4"/>
      <c r="CJ1695" s="17">
        <v>4.0608232670444271E-2</v>
      </c>
      <c r="CK1695" s="16">
        <v>150</v>
      </c>
      <c r="CL1695" s="17">
        <f>CJ1695*CK1695</f>
        <v>6.0912349005666409</v>
      </c>
      <c r="CM1695" s="17">
        <v>8.2064642437208762E-2</v>
      </c>
      <c r="CN1695" s="16">
        <v>150</v>
      </c>
      <c r="CO1695" s="17">
        <f>CM1695*CN1695</f>
        <v>12.309696365581315</v>
      </c>
      <c r="CP1695" s="17">
        <v>0.11345896034013803</v>
      </c>
      <c r="CQ1695" s="16">
        <v>300</v>
      </c>
      <c r="CR1695" s="17">
        <f>CP1695*CQ1695</f>
        <v>34.037688102041407</v>
      </c>
      <c r="CS1695" s="17">
        <v>0.14543048783534923</v>
      </c>
      <c r="CT1695" s="16">
        <v>300</v>
      </c>
      <c r="CU1695" s="17">
        <f>CS1695*CT1695</f>
        <v>43.629146350604771</v>
      </c>
      <c r="CV1695" s="17">
        <v>0.13922365279371757</v>
      </c>
      <c r="CW1695" s="16">
        <v>300</v>
      </c>
      <c r="CX1695" s="17">
        <f>CV1695*CW1695</f>
        <v>41.767095838115267</v>
      </c>
      <c r="CY1695" s="17">
        <v>0.12226363266344695</v>
      </c>
      <c r="CZ1695" s="16">
        <v>600</v>
      </c>
      <c r="DA1695" s="17">
        <f>CY1695*CZ1695</f>
        <v>73.358179598068162</v>
      </c>
      <c r="DB1695" s="17">
        <v>0.13382175925213163</v>
      </c>
      <c r="DC1695" s="16">
        <v>400</v>
      </c>
      <c r="DD1695" s="17">
        <f>DB1695*DC1695</f>
        <v>53.528703700852653</v>
      </c>
      <c r="DE1695" s="17">
        <v>0.12969026118039775</v>
      </c>
      <c r="DF1695" s="16">
        <v>300</v>
      </c>
      <c r="DG1695" s="17">
        <f>DE1695*DF1695</f>
        <v>38.907078354119328</v>
      </c>
      <c r="DH1695" s="17">
        <v>0.13281941659591212</v>
      </c>
      <c r="DI1695" s="17"/>
      <c r="DJ1695" s="17"/>
      <c r="DK1695" s="17"/>
      <c r="DL1695" s="17"/>
      <c r="DM1695" s="17"/>
      <c r="DN1695" s="17"/>
      <c r="DO1695" s="17"/>
      <c r="DP1695" s="17"/>
      <c r="DQ1695" s="17"/>
      <c r="DR1695" s="17"/>
      <c r="DS1695" s="17"/>
      <c r="DT1695" s="17"/>
      <c r="DU1695" s="17">
        <v>1.625</v>
      </c>
      <c r="DV1695" s="17"/>
      <c r="DW1695" s="17">
        <v>1.25</v>
      </c>
      <c r="DX1695" s="17"/>
      <c r="DY1695" s="17">
        <v>1</v>
      </c>
      <c r="DZ1695" s="17"/>
      <c r="EA1695" s="17">
        <v>3.6875</v>
      </c>
      <c r="EB1695" s="17"/>
      <c r="EC1695" s="17">
        <v>3.8125</v>
      </c>
      <c r="ED1695" s="17"/>
      <c r="EE1695" s="17">
        <v>3.4375</v>
      </c>
      <c r="EF1695" s="17"/>
      <c r="EG1695" s="17">
        <v>2.0625</v>
      </c>
      <c r="EH1695" s="17"/>
      <c r="EI1695" s="17">
        <v>1.1875</v>
      </c>
      <c r="EJ1695" s="17"/>
      <c r="EK1695" s="17"/>
      <c r="EL1695" s="17">
        <v>7</v>
      </c>
      <c r="EM1695" s="17">
        <v>7</v>
      </c>
      <c r="EN1695" s="17">
        <v>5.375</v>
      </c>
      <c r="EO1695" s="17">
        <v>6</v>
      </c>
      <c r="EP1695" s="17">
        <v>5</v>
      </c>
      <c r="EQ1695" s="17">
        <v>5.625</v>
      </c>
      <c r="ER1695" s="17">
        <v>6.375</v>
      </c>
      <c r="ES1695" s="17">
        <v>5.625</v>
      </c>
      <c r="ET1695" s="17"/>
      <c r="EU1695" s="17">
        <v>0.42</v>
      </c>
      <c r="EV1695" s="17">
        <v>0.31375000000000003</v>
      </c>
      <c r="EW1695" s="17"/>
      <c r="EX1695" s="17"/>
      <c r="EY1695" s="17"/>
      <c r="EZ1695" s="17"/>
      <c r="FA1695" s="17"/>
      <c r="FB1695" s="17"/>
    </row>
    <row r="1696" spans="1:158" x14ac:dyDescent="0.25">
      <c r="A1696" t="s">
        <v>19</v>
      </c>
      <c r="C1696" s="5">
        <v>44189</v>
      </c>
      <c r="D1696" s="4">
        <v>1</v>
      </c>
      <c r="E1696" s="5" t="s">
        <v>167</v>
      </c>
      <c r="F1696">
        <v>0</v>
      </c>
      <c r="G1696" t="s">
        <v>9</v>
      </c>
      <c r="H1696" s="6">
        <v>7</v>
      </c>
      <c r="I1696">
        <v>1000</v>
      </c>
      <c r="J1696" s="4">
        <f>1000000/H1696/I1696</f>
        <v>142.85714285714286</v>
      </c>
      <c r="K1696" s="4"/>
      <c r="L1696" s="7"/>
      <c r="M1696" s="7"/>
      <c r="N1696" s="7"/>
      <c r="O1696" s="7"/>
      <c r="P1696" s="7"/>
      <c r="Q1696" s="7"/>
      <c r="R1696" s="7"/>
      <c r="S1696" s="7"/>
      <c r="T1696" s="7"/>
      <c r="U1696" s="4"/>
      <c r="V1696" s="7"/>
      <c r="W1696" s="7"/>
      <c r="X1696" s="7"/>
      <c r="Y1696" s="7"/>
      <c r="Z1696" s="7"/>
      <c r="AA1696" s="7"/>
      <c r="AB1696" s="4"/>
      <c r="AC1696" s="7"/>
      <c r="AD1696" s="7"/>
      <c r="AE1696" s="7"/>
      <c r="AF1696" s="7"/>
      <c r="AG1696" s="7"/>
      <c r="AH1696" s="7"/>
      <c r="AI1696" s="8"/>
      <c r="AJ1696" s="7"/>
      <c r="AK1696" s="7"/>
      <c r="AL1696" s="7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7"/>
      <c r="BB1696" s="4"/>
      <c r="BC1696" s="4"/>
      <c r="BD1696" s="4"/>
      <c r="BE1696" s="7"/>
      <c r="BF1696" s="7"/>
      <c r="BG1696" s="6"/>
      <c r="BH1696" s="4"/>
      <c r="BI1696" s="4"/>
      <c r="BJ1696" s="4"/>
      <c r="BK1696" s="4"/>
      <c r="BL1696" s="6"/>
      <c r="BM1696" s="6"/>
      <c r="BN1696" s="6"/>
      <c r="BO1696" s="6"/>
      <c r="BP1696" s="6"/>
      <c r="BQ1696" s="6"/>
      <c r="BR1696" s="6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7"/>
      <c r="CD1696" s="4"/>
      <c r="CE1696" s="4"/>
      <c r="CF1696" s="7"/>
      <c r="CG1696" s="4"/>
      <c r="CH1696" s="4"/>
      <c r="CI1696" s="4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/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</row>
    <row r="1697" spans="1:158" x14ac:dyDescent="0.25">
      <c r="A1697" t="s">
        <v>19</v>
      </c>
      <c r="C1697" s="5">
        <v>44224</v>
      </c>
      <c r="D1697" s="4"/>
      <c r="E1697" s="5"/>
      <c r="F1697">
        <v>35</v>
      </c>
      <c r="G1697" t="s">
        <v>9</v>
      </c>
      <c r="H1697" s="6">
        <v>7</v>
      </c>
      <c r="I1697">
        <v>1000</v>
      </c>
      <c r="J1697" s="4">
        <f>1000000/H1697/I1697</f>
        <v>142.85714285714286</v>
      </c>
      <c r="K1697" s="4"/>
      <c r="L1697" s="4">
        <v>304.66666666666663</v>
      </c>
      <c r="M1697" s="6">
        <v>7.9333333333333336</v>
      </c>
      <c r="N1697" s="6"/>
      <c r="O1697" s="6"/>
      <c r="P1697" s="7"/>
      <c r="Q1697" s="7"/>
      <c r="R1697" s="7"/>
      <c r="S1697" s="7"/>
      <c r="T1697" s="7"/>
      <c r="U1697" s="4"/>
      <c r="V1697" s="7"/>
      <c r="W1697" s="7"/>
      <c r="X1697" s="7"/>
      <c r="Y1697" s="7"/>
      <c r="Z1697" s="7"/>
      <c r="AA1697" s="7"/>
      <c r="AB1697" s="4"/>
      <c r="AC1697" s="7"/>
      <c r="AD1697" s="7"/>
      <c r="AE1697" s="7"/>
      <c r="AF1697" s="7"/>
      <c r="AG1697" s="7"/>
      <c r="AH1697" s="7"/>
      <c r="AI1697" s="8"/>
      <c r="AJ1697" s="7"/>
      <c r="AK1697" s="7"/>
      <c r="AL1697" s="7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7"/>
      <c r="BB1697" s="4"/>
      <c r="BC1697" s="4"/>
      <c r="BD1697" s="4"/>
      <c r="BE1697" s="7"/>
      <c r="BF1697" s="7"/>
      <c r="BG1697" s="6"/>
      <c r="BH1697" s="4"/>
      <c r="BI1697" s="4"/>
      <c r="BJ1697" s="4"/>
      <c r="BK1697" s="4"/>
      <c r="BL1697" s="6"/>
      <c r="BM1697" s="6"/>
      <c r="BN1697" s="6"/>
      <c r="BO1697" s="6"/>
      <c r="BP1697" s="6"/>
      <c r="BQ1697" s="6"/>
      <c r="BR1697" s="6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7"/>
      <c r="CD1697" s="4"/>
      <c r="CE1697" s="4"/>
      <c r="CF1697" s="7"/>
      <c r="CG1697" s="4"/>
      <c r="CH1697" s="4"/>
      <c r="CI1697" s="4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/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</row>
    <row r="1698" spans="1:158" x14ac:dyDescent="0.25">
      <c r="A1698" t="s">
        <v>19</v>
      </c>
      <c r="C1698" s="5">
        <v>44230</v>
      </c>
      <c r="D1698" s="4">
        <v>4</v>
      </c>
      <c r="E1698" t="s">
        <v>168</v>
      </c>
      <c r="F1698">
        <v>41</v>
      </c>
      <c r="G1698" t="s">
        <v>9</v>
      </c>
      <c r="H1698" s="6">
        <v>7</v>
      </c>
      <c r="I1698">
        <v>1000</v>
      </c>
      <c r="J1698" s="4">
        <f>1000000/H1698/I1698</f>
        <v>142.85714285714286</v>
      </c>
      <c r="K1698" s="4"/>
      <c r="L1698" s="4">
        <v>396</v>
      </c>
      <c r="M1698" s="6">
        <v>10</v>
      </c>
      <c r="N1698" s="6"/>
      <c r="O1698" s="6"/>
      <c r="P1698" s="7"/>
      <c r="Q1698" s="7"/>
      <c r="R1698" s="7"/>
      <c r="S1698" s="7"/>
      <c r="T1698" s="7"/>
      <c r="U1698" s="4"/>
      <c r="V1698" s="7"/>
      <c r="W1698" s="7"/>
      <c r="X1698" s="7"/>
      <c r="Y1698" s="7"/>
      <c r="Z1698" s="7"/>
      <c r="AA1698" s="7"/>
      <c r="AB1698" s="4"/>
      <c r="AC1698" s="7"/>
      <c r="AD1698" s="7"/>
      <c r="AE1698" s="7"/>
      <c r="AF1698" s="7"/>
      <c r="AG1698" s="7"/>
      <c r="AH1698" s="7"/>
      <c r="AI1698" s="8"/>
      <c r="AJ1698" s="7"/>
      <c r="AK1698" s="7"/>
      <c r="AL1698" s="7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7"/>
      <c r="BB1698" s="4"/>
      <c r="BC1698" s="4"/>
      <c r="BD1698" s="4"/>
      <c r="BE1698" s="7"/>
      <c r="BF1698" s="7"/>
      <c r="BG1698" s="6"/>
      <c r="BH1698" s="4"/>
      <c r="BI1698" s="4"/>
      <c r="BJ1698" s="4"/>
      <c r="BK1698" s="4"/>
      <c r="BL1698" s="6"/>
      <c r="BM1698" s="6"/>
      <c r="BN1698" s="6"/>
      <c r="BO1698" s="6"/>
      <c r="BP1698" s="6"/>
      <c r="BQ1698" s="6"/>
      <c r="BR1698" s="6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7"/>
      <c r="CD1698" s="4"/>
      <c r="CE1698" s="4"/>
      <c r="CF1698" s="7">
        <f>CJ1698+CM1698+CP1698+CS1698+CV1698+CY1698+DB1698+DE1698</f>
        <v>2.2734664923347645</v>
      </c>
      <c r="CG1698" s="4">
        <f>CL1698+CO1698+CR1698+CU1698+CX1698+DA1698+DD1698+DG1698+DJ1698+DM1698+DP1698+DS1698</f>
        <v>682.03994770042925</v>
      </c>
      <c r="CH1698" s="4">
        <f>CL1698+CO1698+CR1698+CU1698+CX1698+DA1698+DD1698+DG1698</f>
        <v>682.03994770042925</v>
      </c>
      <c r="CI1698" s="4"/>
      <c r="CJ1698" s="8">
        <v>0.17934088690426042</v>
      </c>
      <c r="CK1698">
        <v>300</v>
      </c>
      <c r="CL1698" s="4">
        <f>CJ1698*CK1698</f>
        <v>53.802266071278126</v>
      </c>
      <c r="CM1698" s="8">
        <v>0.256817324243518</v>
      </c>
      <c r="CN1698">
        <v>300</v>
      </c>
      <c r="CO1698" s="4">
        <f>CM1698*CN1698</f>
        <v>77.045197273055393</v>
      </c>
      <c r="CP1698" s="8">
        <v>0.30762575803020081</v>
      </c>
      <c r="CQ1698">
        <v>300</v>
      </c>
      <c r="CR1698" s="4">
        <f>CP1698*CQ1698</f>
        <v>92.287727409060238</v>
      </c>
      <c r="CS1698" s="8">
        <v>0.31095814330623195</v>
      </c>
      <c r="CT1698">
        <v>300</v>
      </c>
      <c r="CU1698" s="4">
        <f>CS1698*CT1698</f>
        <v>93.287442991869582</v>
      </c>
      <c r="CV1698" s="8">
        <v>0.30110841518064668</v>
      </c>
      <c r="CW1698">
        <v>300</v>
      </c>
      <c r="CX1698" s="4">
        <f>CV1698*CW1698</f>
        <v>90.332524554194009</v>
      </c>
      <c r="CY1698" s="8">
        <v>0.30655935211970808</v>
      </c>
      <c r="CZ1698">
        <v>300</v>
      </c>
      <c r="DA1698" s="4">
        <f>CY1698*CZ1698</f>
        <v>91.967805635912427</v>
      </c>
      <c r="DB1698" s="8">
        <v>0.30310047139627272</v>
      </c>
      <c r="DC1698">
        <v>300</v>
      </c>
      <c r="DD1698" s="4">
        <f>DB1698*DC1698</f>
        <v>90.930141418881817</v>
      </c>
      <c r="DE1698" s="8">
        <v>0.30795614115392567</v>
      </c>
      <c r="DF1698">
        <v>300</v>
      </c>
      <c r="DG1698" s="4">
        <f>DE1698*DF1698</f>
        <v>92.386842346177701</v>
      </c>
      <c r="DH1698" s="7"/>
      <c r="DI1698" s="7"/>
      <c r="DJ1698" s="7"/>
      <c r="DK1698" s="7"/>
      <c r="DL1698" s="7"/>
      <c r="DM1698" s="7"/>
      <c r="DN1698" s="7"/>
      <c r="DO1698" s="7"/>
      <c r="DP1698" s="7"/>
      <c r="DQ1698" s="7"/>
      <c r="DR1698" s="7"/>
      <c r="DS1698" s="7"/>
      <c r="DT1698" s="7"/>
      <c r="DU1698" s="7"/>
      <c r="DV1698" s="7"/>
      <c r="DW1698" s="7"/>
      <c r="DX1698" s="7"/>
      <c r="DY1698" s="7"/>
      <c r="DZ1698" s="7"/>
      <c r="EA1698" s="7"/>
      <c r="EB1698" s="7"/>
      <c r="EC1698" s="7"/>
      <c r="ED1698" s="7"/>
      <c r="EE1698" s="7"/>
      <c r="EF1698" s="7"/>
      <c r="EG1698" s="7"/>
      <c r="EH1698" s="7"/>
      <c r="EI1698" s="7"/>
      <c r="EJ1698" s="7"/>
      <c r="EK1698" s="7"/>
      <c r="EL1698" s="7"/>
      <c r="EM1698" s="7"/>
      <c r="EN1698" s="7"/>
      <c r="EO1698" s="7"/>
      <c r="EP1698" s="7"/>
      <c r="EQ1698" s="7"/>
      <c r="ER1698" s="7"/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</row>
    <row r="1699" spans="1:158" x14ac:dyDescent="0.25">
      <c r="A1699" t="s">
        <v>19</v>
      </c>
      <c r="C1699" s="5">
        <v>44236</v>
      </c>
      <c r="D1699" s="4"/>
      <c r="E1699" s="5"/>
      <c r="F1699">
        <v>47</v>
      </c>
      <c r="G1699" t="s">
        <v>9</v>
      </c>
      <c r="H1699" s="6">
        <v>7</v>
      </c>
      <c r="I1699">
        <v>1000</v>
      </c>
      <c r="J1699" s="4">
        <f>1000000/H1699/I1699</f>
        <v>142.85714285714286</v>
      </c>
      <c r="K1699" s="4"/>
      <c r="L1699" s="4">
        <v>476</v>
      </c>
      <c r="M1699" s="6">
        <v>11.666666666666666</v>
      </c>
      <c r="N1699" s="6"/>
      <c r="O1699" s="6"/>
      <c r="P1699" s="7"/>
      <c r="Q1699" s="7"/>
      <c r="R1699" s="7"/>
      <c r="S1699" s="7"/>
      <c r="T1699" s="7"/>
      <c r="U1699" s="4"/>
      <c r="V1699" s="7"/>
      <c r="W1699" s="7"/>
      <c r="X1699" s="7"/>
      <c r="Y1699" s="7"/>
      <c r="Z1699" s="7"/>
      <c r="AA1699" s="7"/>
      <c r="AB1699" s="4"/>
      <c r="AC1699" s="7"/>
      <c r="AD1699" s="7"/>
      <c r="AE1699" s="7"/>
      <c r="AF1699" s="7"/>
      <c r="AG1699" s="7"/>
      <c r="AH1699" s="7"/>
      <c r="AI1699" s="8"/>
      <c r="AJ1699" s="7"/>
      <c r="AK1699" s="7"/>
      <c r="AL1699" s="7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7"/>
      <c r="BB1699" s="4"/>
      <c r="BC1699" s="4"/>
      <c r="BD1699" s="4"/>
      <c r="BE1699" s="7"/>
      <c r="BF1699" s="7"/>
      <c r="BG1699" s="6"/>
      <c r="BH1699" s="4"/>
      <c r="BI1699" s="4"/>
      <c r="BJ1699" s="4"/>
      <c r="BK1699" s="4"/>
      <c r="BL1699" s="6"/>
      <c r="BM1699" s="6"/>
      <c r="BN1699" s="6"/>
      <c r="BO1699" s="6"/>
      <c r="BP1699" s="6"/>
      <c r="BQ1699" s="6"/>
      <c r="BR1699" s="6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7"/>
      <c r="CD1699" s="4"/>
      <c r="CE1699" s="4"/>
      <c r="CF1699" s="7"/>
      <c r="CG1699" s="4"/>
      <c r="CH1699" s="4"/>
      <c r="CI1699" s="4"/>
      <c r="CJ1699" s="8"/>
      <c r="CK1699" s="7"/>
      <c r="CL1699" s="7"/>
      <c r="CM1699" s="8"/>
      <c r="CN1699" s="7"/>
      <c r="CO1699" s="7"/>
      <c r="CP1699" s="8"/>
      <c r="CQ1699" s="7"/>
      <c r="CR1699" s="7"/>
      <c r="CS1699" s="8"/>
      <c r="CT1699" s="7"/>
      <c r="CU1699" s="7"/>
      <c r="CV1699" s="8"/>
      <c r="CW1699" s="7"/>
      <c r="CX1699" s="7"/>
      <c r="CY1699" s="8"/>
      <c r="CZ1699" s="7"/>
      <c r="DA1699" s="7"/>
      <c r="DB1699" s="8"/>
      <c r="DC1699" s="7"/>
      <c r="DD1699" s="7"/>
      <c r="DE1699" s="8"/>
      <c r="DF1699" s="7"/>
      <c r="DG1699" s="7"/>
      <c r="DH1699" s="7"/>
      <c r="DI1699" s="7"/>
      <c r="DJ1699" s="7"/>
      <c r="DK1699" s="7"/>
      <c r="DL1699" s="7"/>
      <c r="DM1699" s="7"/>
      <c r="DN1699" s="7"/>
      <c r="DO1699" s="7"/>
      <c r="DP1699" s="7"/>
      <c r="DQ1699" s="7"/>
      <c r="DR1699" s="7"/>
      <c r="DS1699" s="7"/>
      <c r="DT1699" s="7"/>
      <c r="DU1699" s="7"/>
      <c r="DV1699" s="7"/>
      <c r="DW1699" s="7"/>
      <c r="DX1699" s="7"/>
      <c r="DY1699" s="7"/>
      <c r="DZ1699" s="7"/>
      <c r="EA1699" s="7"/>
      <c r="EB1699" s="7"/>
      <c r="EC1699" s="7"/>
      <c r="ED1699" s="7"/>
      <c r="EE1699" s="7"/>
      <c r="EF1699" s="7"/>
      <c r="EG1699" s="7"/>
      <c r="EH1699" s="7"/>
      <c r="EI1699" s="7"/>
      <c r="EJ1699" s="7"/>
      <c r="EK1699" s="7"/>
      <c r="EL1699" s="7"/>
      <c r="EM1699" s="7"/>
      <c r="EN1699" s="7"/>
      <c r="EO1699" s="7"/>
      <c r="EP1699" s="7"/>
      <c r="EQ1699" s="7"/>
      <c r="ER1699" s="7"/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</row>
    <row r="1700" spans="1:158" x14ac:dyDescent="0.25">
      <c r="A1700" t="s">
        <v>19</v>
      </c>
      <c r="C1700" s="5">
        <v>44237</v>
      </c>
      <c r="D1700" s="4"/>
      <c r="E1700" s="5"/>
      <c r="F1700">
        <v>48</v>
      </c>
      <c r="G1700" t="s">
        <v>9</v>
      </c>
      <c r="H1700" s="6">
        <v>7</v>
      </c>
      <c r="I1700">
        <v>1000</v>
      </c>
      <c r="J1700" s="4">
        <f>1000000/H1700/I1700</f>
        <v>142.85714285714286</v>
      </c>
      <c r="K1700" s="4"/>
      <c r="L1700" s="7"/>
      <c r="M1700" s="7"/>
      <c r="N1700" s="7"/>
      <c r="O1700" s="7"/>
      <c r="P1700" s="7"/>
      <c r="Q1700" s="7"/>
      <c r="R1700" s="7"/>
      <c r="S1700" s="7"/>
      <c r="T1700" s="7"/>
      <c r="U1700" s="4">
        <v>37.233333333333327</v>
      </c>
      <c r="W1700" s="7"/>
      <c r="X1700" s="7"/>
      <c r="Y1700" s="7"/>
      <c r="Z1700" s="7"/>
      <c r="AA1700" s="7"/>
      <c r="AB1700" s="4">
        <v>34.833333333333336</v>
      </c>
      <c r="AC1700" s="7">
        <v>0.78512160000000009</v>
      </c>
      <c r="AD1700" s="7"/>
      <c r="AE1700" s="7"/>
      <c r="AF1700" s="7"/>
      <c r="AG1700" s="7"/>
      <c r="AH1700" s="7"/>
      <c r="AI1700" s="8">
        <f>AC1700/AB1700</f>
        <v>2.2539376076555026E-2</v>
      </c>
      <c r="AJ1700" s="7"/>
      <c r="AK1700" s="7"/>
      <c r="AL1700" s="7"/>
      <c r="AM1700" s="4"/>
      <c r="AN1700" s="4"/>
      <c r="AO1700" s="4"/>
      <c r="AQ1700" s="4">
        <v>0</v>
      </c>
      <c r="AR1700" s="4"/>
      <c r="AS1700" s="4"/>
      <c r="AT1700" s="4"/>
      <c r="AU1700" s="4"/>
      <c r="AV1700" s="4"/>
      <c r="AW1700" s="4">
        <v>0</v>
      </c>
      <c r="AY1700" s="4"/>
      <c r="AZ1700" s="4">
        <v>0</v>
      </c>
      <c r="BA1700" s="7"/>
      <c r="BB1700" s="4"/>
      <c r="BC1700" s="4">
        <f>U1700+AB1700+AZ1700</f>
        <v>72.066666666666663</v>
      </c>
      <c r="BD1700" s="4"/>
      <c r="BE1700" s="7">
        <f>AZ1700/BC1700</f>
        <v>0</v>
      </c>
      <c r="BF1700" s="7"/>
      <c r="BG1700" s="6"/>
      <c r="BH1700" s="4"/>
      <c r="BI1700" s="4"/>
      <c r="BJ1700" s="4"/>
      <c r="BK1700" s="4"/>
      <c r="BL1700" s="6"/>
      <c r="BM1700" s="6"/>
      <c r="BN1700" s="6"/>
      <c r="BO1700" s="6"/>
      <c r="BP1700" s="7">
        <f>U1700/BC1700</f>
        <v>0.5166512488436632</v>
      </c>
      <c r="BQ1700" s="7">
        <f>AB1700/BC1700</f>
        <v>0.4833487511563368</v>
      </c>
      <c r="BR1700" s="7">
        <f>AZ1700/BC1700</f>
        <v>0</v>
      </c>
      <c r="BS1700" s="4">
        <v>28</v>
      </c>
      <c r="BT1700" s="4">
        <v>27</v>
      </c>
      <c r="BU1700" s="4">
        <v>0</v>
      </c>
      <c r="BV1700" s="4"/>
      <c r="BW1700" s="4">
        <v>0</v>
      </c>
      <c r="BX1700" s="4"/>
      <c r="BY1700" s="4">
        <v>1</v>
      </c>
      <c r="BZ1700" s="8">
        <f>AC1700/BS1700</f>
        <v>2.8040057142857146E-2</v>
      </c>
      <c r="CA1700" s="4"/>
      <c r="CB1700" s="4"/>
      <c r="CC1700" s="7"/>
      <c r="CD1700" s="4"/>
      <c r="CE1700" s="4"/>
      <c r="CF1700" s="7"/>
      <c r="CG1700" s="4"/>
      <c r="CH1700" s="4"/>
      <c r="CI1700" s="4"/>
      <c r="CJ1700" s="8"/>
      <c r="CK1700" s="7"/>
      <c r="CL1700" s="7"/>
      <c r="CM1700" s="8"/>
      <c r="CN1700" s="7"/>
      <c r="CO1700" s="7"/>
      <c r="CP1700" s="8"/>
      <c r="CQ1700" s="7"/>
      <c r="CR1700" s="7"/>
      <c r="CS1700" s="8"/>
      <c r="CT1700" s="7"/>
      <c r="CU1700" s="7"/>
      <c r="CV1700" s="8"/>
      <c r="CW1700" s="7"/>
      <c r="CX1700" s="7"/>
      <c r="CY1700" s="8"/>
      <c r="CZ1700" s="7"/>
      <c r="DA1700" s="7"/>
      <c r="DB1700" s="8"/>
      <c r="DC1700" s="7"/>
      <c r="DD1700" s="7"/>
      <c r="DE1700" s="8"/>
      <c r="DF1700" s="7"/>
      <c r="DG1700" s="7"/>
      <c r="DH1700" s="7"/>
      <c r="DI1700" s="7"/>
      <c r="DJ1700" s="7"/>
      <c r="DK1700" s="7"/>
      <c r="DL1700" s="7"/>
      <c r="DM1700" s="7"/>
      <c r="DN1700" s="7"/>
      <c r="DO1700" s="7"/>
      <c r="DP1700" s="7"/>
      <c r="DQ1700" s="7"/>
      <c r="DR1700" s="7"/>
      <c r="DS1700" s="7"/>
      <c r="DT1700" s="7"/>
      <c r="DU1700" s="7"/>
      <c r="DV1700" s="7"/>
      <c r="DW1700" s="7"/>
      <c r="DX1700" s="7"/>
      <c r="DY1700" s="7"/>
      <c r="DZ1700" s="7"/>
      <c r="EA1700" s="7"/>
      <c r="EB1700" s="7"/>
      <c r="EC1700" s="7"/>
      <c r="ED1700" s="7"/>
      <c r="EE1700" s="7"/>
      <c r="EF1700" s="7"/>
      <c r="EG1700" s="7"/>
      <c r="EH1700" s="7"/>
      <c r="EI1700" s="7"/>
      <c r="EJ1700" s="7"/>
      <c r="EK1700" s="7"/>
      <c r="EL1700" s="7"/>
      <c r="EM1700" s="7"/>
      <c r="EN1700" s="7"/>
      <c r="EO1700" s="7"/>
      <c r="EP1700" s="7"/>
      <c r="EQ1700" s="7"/>
      <c r="ER1700" s="7"/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</row>
    <row r="1701" spans="1:158" x14ac:dyDescent="0.25">
      <c r="A1701" t="s">
        <v>19</v>
      </c>
      <c r="C1701" s="5">
        <v>44243</v>
      </c>
      <c r="D1701" s="4"/>
      <c r="E1701" s="5"/>
      <c r="F1701">
        <v>54</v>
      </c>
      <c r="G1701" t="s">
        <v>9</v>
      </c>
      <c r="H1701" s="6">
        <v>7</v>
      </c>
      <c r="I1701">
        <v>1000</v>
      </c>
      <c r="J1701" s="4">
        <f>1000000/H1701/I1701</f>
        <v>142.85714285714286</v>
      </c>
      <c r="K1701" s="4"/>
      <c r="L1701" s="4">
        <v>552.66666666666663</v>
      </c>
      <c r="M1701" s="6">
        <v>12.666666666666666</v>
      </c>
      <c r="N1701" s="6"/>
      <c r="O1701" s="6"/>
      <c r="P1701" s="7"/>
      <c r="Q1701" s="7"/>
      <c r="R1701" s="7"/>
      <c r="S1701" s="7"/>
      <c r="T1701" s="7"/>
      <c r="U1701" s="4"/>
      <c r="W1701" s="7"/>
      <c r="X1701" s="7"/>
      <c r="Y1701" s="7"/>
      <c r="Z1701" s="7"/>
      <c r="AA1701" s="7"/>
      <c r="AB1701" s="4"/>
      <c r="AC1701" s="7"/>
      <c r="AD1701" s="7"/>
      <c r="AE1701" s="7"/>
      <c r="AF1701" s="7"/>
      <c r="AG1701" s="7"/>
      <c r="AH1701" s="7"/>
      <c r="AI1701" s="8"/>
      <c r="AJ1701" s="7"/>
      <c r="AK1701" s="7"/>
      <c r="AL1701" s="7"/>
      <c r="AM1701" s="4"/>
      <c r="AN1701" s="4"/>
      <c r="AO1701" s="4"/>
      <c r="AQ1701" s="4"/>
      <c r="AR1701" s="4"/>
      <c r="AS1701" s="4"/>
      <c r="AT1701" s="4"/>
      <c r="AU1701" s="4"/>
      <c r="AV1701" s="4"/>
      <c r="AW1701" s="4"/>
      <c r="AY1701" s="4"/>
      <c r="AZ1701" s="4"/>
      <c r="BA1701" s="7"/>
      <c r="BB1701" s="4"/>
      <c r="BC1701" s="4"/>
      <c r="BD1701" s="4"/>
      <c r="BE1701" s="7"/>
      <c r="BF1701" s="7"/>
      <c r="BG1701" s="6"/>
      <c r="BH1701" s="4"/>
      <c r="BI1701" s="4"/>
      <c r="BJ1701" s="4"/>
      <c r="BK1701" s="4"/>
      <c r="BL1701" s="6"/>
      <c r="BM1701" s="6"/>
      <c r="BN1701" s="6"/>
      <c r="BO1701" s="6"/>
      <c r="BP1701" s="6"/>
      <c r="BQ1701" s="6"/>
      <c r="BR1701" s="6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7"/>
      <c r="CD1701" s="4"/>
      <c r="CE1701" s="4"/>
      <c r="CF1701" s="7"/>
      <c r="CG1701" s="4"/>
      <c r="CH1701" s="4"/>
      <c r="CI1701" s="4"/>
      <c r="CJ1701" s="8"/>
      <c r="CK1701" s="7"/>
      <c r="CL1701" s="7"/>
      <c r="CM1701" s="8"/>
      <c r="CN1701" s="7"/>
      <c r="CO1701" s="7"/>
      <c r="CP1701" s="8"/>
      <c r="CQ1701" s="7"/>
      <c r="CR1701" s="7"/>
      <c r="CS1701" s="8"/>
      <c r="CT1701" s="7"/>
      <c r="CU1701" s="7"/>
      <c r="CV1701" s="8"/>
      <c r="CW1701" s="7"/>
      <c r="CX1701" s="7"/>
      <c r="CY1701" s="8"/>
      <c r="CZ1701" s="7"/>
      <c r="DA1701" s="7"/>
      <c r="DB1701" s="8"/>
      <c r="DC1701" s="7"/>
      <c r="DD1701" s="7"/>
      <c r="DE1701" s="8"/>
      <c r="DF1701" s="7"/>
      <c r="DG1701" s="7"/>
      <c r="DH1701" s="7"/>
      <c r="DI1701" s="7"/>
      <c r="DJ1701" s="7"/>
      <c r="DK1701" s="7"/>
      <c r="DL1701" s="7"/>
      <c r="DM1701" s="7"/>
      <c r="DN1701" s="7"/>
      <c r="DO1701" s="7"/>
      <c r="DP1701" s="7"/>
      <c r="DQ1701" s="7"/>
      <c r="DR1701" s="7"/>
      <c r="DS1701" s="7"/>
      <c r="DT1701" s="7"/>
      <c r="DU1701" s="7"/>
      <c r="DV1701" s="7"/>
      <c r="DW1701" s="7"/>
      <c r="DX1701" s="7"/>
      <c r="DY1701" s="7"/>
      <c r="DZ1701" s="7"/>
      <c r="EA1701" s="7"/>
      <c r="EB1701" s="7"/>
      <c r="EC1701" s="7"/>
      <c r="ED1701" s="7"/>
      <c r="EE1701" s="7"/>
      <c r="EF1701" s="7"/>
      <c r="EG1701" s="7"/>
      <c r="EH1701" s="7"/>
      <c r="EI1701" s="7"/>
      <c r="EJ1701" s="7"/>
      <c r="EK1701" s="7"/>
      <c r="EL1701" s="7"/>
      <c r="EM1701" s="7"/>
      <c r="EN1701" s="7"/>
      <c r="EO1701" s="7"/>
      <c r="EP1701" s="7"/>
      <c r="EQ1701" s="7"/>
      <c r="ER1701" s="7"/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</row>
    <row r="1702" spans="1:158" x14ac:dyDescent="0.25">
      <c r="A1702" t="s">
        <v>19</v>
      </c>
      <c r="C1702" s="5">
        <v>44251</v>
      </c>
      <c r="D1702" s="4">
        <v>5</v>
      </c>
      <c r="E1702" t="s">
        <v>164</v>
      </c>
      <c r="F1702">
        <v>62</v>
      </c>
      <c r="G1702" t="s">
        <v>9</v>
      </c>
      <c r="H1702" s="6">
        <v>7</v>
      </c>
      <c r="I1702">
        <v>1000</v>
      </c>
      <c r="J1702" s="4">
        <f>1000000/H1702/I1702</f>
        <v>142.85714285714286</v>
      </c>
      <c r="K1702" s="4"/>
      <c r="L1702" s="4">
        <v>738</v>
      </c>
      <c r="M1702" s="6">
        <v>15.6</v>
      </c>
      <c r="N1702" s="6"/>
      <c r="O1702" s="6"/>
      <c r="P1702" s="7"/>
      <c r="Q1702" s="7"/>
      <c r="R1702" s="7"/>
      <c r="S1702" s="7"/>
      <c r="T1702" s="7"/>
      <c r="U1702" s="4">
        <v>102.73981206627839</v>
      </c>
      <c r="W1702" s="7"/>
      <c r="X1702" s="7"/>
      <c r="Y1702" s="7"/>
      <c r="Z1702" s="7"/>
      <c r="AA1702" s="7"/>
      <c r="AB1702" s="4">
        <v>82.622540680209525</v>
      </c>
      <c r="AC1702" s="7">
        <v>1.7850035285751786</v>
      </c>
      <c r="AD1702" s="7"/>
      <c r="AE1702" s="7"/>
      <c r="AF1702" s="7"/>
      <c r="AG1702" s="7"/>
      <c r="AH1702" s="7"/>
      <c r="AI1702" s="8">
        <f>AC1702/AB1702</f>
        <v>2.1604316617229592E-2</v>
      </c>
      <c r="AJ1702" s="7"/>
      <c r="AK1702" s="7"/>
      <c r="AL1702" s="7"/>
      <c r="AM1702" s="4"/>
      <c r="AN1702" s="4"/>
      <c r="AO1702" s="4"/>
      <c r="AQ1702" s="4">
        <v>0</v>
      </c>
      <c r="AR1702" s="4"/>
      <c r="AS1702" s="4"/>
      <c r="AT1702" s="4"/>
      <c r="AU1702" s="4"/>
      <c r="AV1702" s="4"/>
      <c r="AW1702" s="4">
        <v>8.0829787931460384</v>
      </c>
      <c r="AY1702" s="4"/>
      <c r="AZ1702" s="4">
        <v>8.0829787931460384</v>
      </c>
      <c r="BA1702" s="7"/>
      <c r="BB1702" s="4"/>
      <c r="BC1702" s="4">
        <f>U1702+AB1702+AZ1702</f>
        <v>193.44533153963394</v>
      </c>
      <c r="BD1702" s="4"/>
      <c r="BE1702" s="7">
        <f>AZ1702/BC1702</f>
        <v>4.178430530638038E-2</v>
      </c>
      <c r="BF1702" s="7"/>
      <c r="BG1702" s="6"/>
      <c r="BH1702" s="4"/>
      <c r="BI1702" s="4"/>
      <c r="BJ1702" s="4"/>
      <c r="BK1702" s="4"/>
      <c r="BL1702" s="6"/>
      <c r="BM1702" s="6"/>
      <c r="BN1702" s="6"/>
      <c r="BO1702" s="6"/>
      <c r="BP1702" s="7">
        <f>U1702/BC1702</f>
        <v>0.53110515125162683</v>
      </c>
      <c r="BQ1702" s="7">
        <f>AB1702/BC1702</f>
        <v>0.42711054344199284</v>
      </c>
      <c r="BR1702" s="7">
        <f>AZ1702/BC1702</f>
        <v>4.178430530638038E-2</v>
      </c>
      <c r="BS1702" s="4">
        <v>91.651287908033268</v>
      </c>
      <c r="BT1702" s="4">
        <v>74.34060559750445</v>
      </c>
      <c r="BU1702" s="4">
        <v>2.3402545065904032</v>
      </c>
      <c r="BV1702" s="4"/>
      <c r="BW1702" s="4">
        <v>6.4310028321212593</v>
      </c>
      <c r="BX1702" s="4"/>
      <c r="BY1702" s="4">
        <v>8.5394249718171586</v>
      </c>
      <c r="BZ1702" s="8">
        <f>AC1702/BS1702</f>
        <v>1.9476033226792467E-2</v>
      </c>
      <c r="CA1702" s="4"/>
      <c r="CB1702" s="4"/>
      <c r="CC1702" s="7"/>
      <c r="CD1702" s="4"/>
      <c r="CE1702" s="4"/>
      <c r="CF1702" s="7"/>
      <c r="CG1702" s="4"/>
      <c r="CH1702" s="4"/>
      <c r="CI1702" s="4"/>
      <c r="CJ1702" s="8"/>
      <c r="CK1702" s="7"/>
      <c r="CL1702" s="7"/>
      <c r="CM1702" s="8"/>
      <c r="CN1702" s="7"/>
      <c r="CO1702" s="7"/>
      <c r="CP1702" s="8"/>
      <c r="CQ1702" s="7"/>
      <c r="CR1702" s="7"/>
      <c r="CS1702" s="8"/>
      <c r="CT1702" s="7"/>
      <c r="CU1702" s="7"/>
      <c r="CV1702" s="8"/>
      <c r="CW1702" s="7"/>
      <c r="CX1702" s="7"/>
      <c r="CY1702" s="8"/>
      <c r="CZ1702" s="7"/>
      <c r="DA1702" s="7"/>
      <c r="DB1702" s="8"/>
      <c r="DC1702" s="7"/>
      <c r="DD1702" s="7"/>
      <c r="DE1702" s="8"/>
      <c r="DF1702" s="7"/>
      <c r="DG1702" s="7"/>
      <c r="DH1702" s="7"/>
      <c r="DI1702" s="7"/>
      <c r="DJ1702" s="7"/>
      <c r="DK1702" s="7"/>
      <c r="DL1702" s="7"/>
      <c r="DM1702" s="7"/>
      <c r="DN1702" s="7"/>
      <c r="DO1702" s="7"/>
      <c r="DP1702" s="7"/>
      <c r="DQ1702" s="7"/>
      <c r="DR1702" s="7"/>
      <c r="DS1702" s="7"/>
      <c r="DT1702" s="7"/>
      <c r="DU1702" s="7"/>
      <c r="DV1702" s="7"/>
      <c r="DW1702" s="7"/>
      <c r="DX1702" s="7"/>
      <c r="DY1702" s="7"/>
      <c r="DZ1702" s="7"/>
      <c r="EA1702" s="7"/>
      <c r="EB1702" s="7"/>
      <c r="EC1702" s="7"/>
      <c r="ED1702" s="7"/>
      <c r="EE1702" s="7"/>
      <c r="EF1702" s="7"/>
      <c r="EG1702" s="7"/>
      <c r="EH1702" s="7"/>
      <c r="EI1702" s="7"/>
      <c r="EJ1702" s="7"/>
      <c r="EK1702" s="7"/>
      <c r="EL1702" s="7"/>
      <c r="EM1702" s="7"/>
      <c r="EN1702" s="7"/>
      <c r="EO1702" s="7"/>
      <c r="EP1702" s="7"/>
      <c r="EQ1702" s="7"/>
      <c r="ER1702" s="7"/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</row>
    <row r="1703" spans="1:158" x14ac:dyDescent="0.25">
      <c r="A1703" t="s">
        <v>19</v>
      </c>
      <c r="C1703" s="5">
        <v>44258</v>
      </c>
      <c r="D1703" s="4"/>
      <c r="E1703" s="5"/>
      <c r="F1703">
        <v>69</v>
      </c>
      <c r="G1703" t="s">
        <v>9</v>
      </c>
      <c r="H1703" s="6">
        <v>7</v>
      </c>
      <c r="I1703">
        <v>1000</v>
      </c>
      <c r="J1703" s="4">
        <f>1000000/H1703/I1703</f>
        <v>142.85714285714286</v>
      </c>
      <c r="K1703" s="4"/>
      <c r="L1703" s="4">
        <v>919.33333333333337</v>
      </c>
      <c r="M1703" s="6">
        <v>18.333333333333332</v>
      </c>
      <c r="N1703" s="6"/>
      <c r="O1703" s="6"/>
      <c r="P1703" s="7"/>
      <c r="Q1703" s="7"/>
      <c r="R1703" s="7"/>
      <c r="S1703" s="7"/>
      <c r="T1703" s="7"/>
      <c r="U1703" s="4"/>
      <c r="V1703" s="7"/>
      <c r="W1703" s="7"/>
      <c r="X1703" s="7"/>
      <c r="Y1703" s="7"/>
      <c r="Z1703" s="7"/>
      <c r="AA1703" s="7"/>
      <c r="AB1703" s="4"/>
      <c r="AC1703" s="7"/>
      <c r="AD1703" s="7"/>
      <c r="AE1703" s="7"/>
      <c r="AF1703" s="7"/>
      <c r="AG1703" s="7"/>
      <c r="AH1703" s="7"/>
      <c r="AI1703" s="8"/>
      <c r="AJ1703" s="7"/>
      <c r="AK1703" s="7"/>
      <c r="AL1703" s="7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7"/>
      <c r="BB1703" s="4"/>
      <c r="BC1703" s="4"/>
      <c r="BD1703" s="4"/>
      <c r="BE1703" s="7"/>
      <c r="BF1703" s="7"/>
      <c r="BG1703" s="6"/>
      <c r="BH1703" s="4"/>
      <c r="BI1703" s="4"/>
      <c r="BJ1703" s="4"/>
      <c r="BK1703" s="4"/>
      <c r="BL1703" s="6"/>
      <c r="BM1703" s="6"/>
      <c r="BN1703" s="6"/>
      <c r="BO1703" s="6"/>
      <c r="BP1703" s="6"/>
      <c r="BQ1703" s="6"/>
      <c r="BR1703" s="6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7"/>
      <c r="CD1703" s="4"/>
      <c r="CE1703" s="4"/>
      <c r="CF1703" s="7"/>
      <c r="CG1703" s="4"/>
      <c r="CH1703" s="4"/>
      <c r="CI1703" s="4"/>
      <c r="CJ1703" s="8"/>
      <c r="CK1703" s="7"/>
      <c r="CL1703" s="7"/>
      <c r="CM1703" s="8"/>
      <c r="CN1703" s="7"/>
      <c r="CO1703" s="7"/>
      <c r="CP1703" s="8"/>
      <c r="CQ1703" s="7"/>
      <c r="CR1703" s="7"/>
      <c r="CS1703" s="8"/>
      <c r="CT1703" s="7"/>
      <c r="CU1703" s="7"/>
      <c r="CV1703" s="8"/>
      <c r="CW1703" s="7"/>
      <c r="CX1703" s="7"/>
      <c r="CY1703" s="8"/>
      <c r="CZ1703" s="7"/>
      <c r="DA1703" s="7"/>
      <c r="DB1703" s="8"/>
      <c r="DC1703" s="7"/>
      <c r="DD1703" s="7"/>
      <c r="DE1703" s="8"/>
      <c r="DF1703" s="7"/>
      <c r="DG1703" s="7"/>
      <c r="DH1703" s="7"/>
      <c r="DI1703" s="7"/>
      <c r="DJ1703" s="7"/>
      <c r="DK1703" s="7"/>
      <c r="DL1703" s="7"/>
      <c r="DM1703" s="7"/>
      <c r="DN1703" s="7"/>
      <c r="DO1703" s="7"/>
      <c r="DP1703" s="7"/>
      <c r="DQ1703" s="7"/>
      <c r="DR1703" s="7"/>
      <c r="DS1703" s="7"/>
      <c r="DT1703" s="7"/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</row>
    <row r="1704" spans="1:158" x14ac:dyDescent="0.25">
      <c r="A1704" t="s">
        <v>19</v>
      </c>
      <c r="C1704" s="5">
        <v>44266</v>
      </c>
      <c r="D1704" s="4"/>
      <c r="E1704" s="5"/>
      <c r="F1704">
        <v>77</v>
      </c>
      <c r="G1704" t="s">
        <v>9</v>
      </c>
      <c r="H1704" s="6">
        <v>7</v>
      </c>
      <c r="I1704">
        <v>1000</v>
      </c>
      <c r="J1704" s="4">
        <f>1000000/H1704/I1704</f>
        <v>142.85714285714286</v>
      </c>
      <c r="K1704" s="4"/>
      <c r="L1704" s="4">
        <v>1047.3333333333333</v>
      </c>
      <c r="M1704" s="6">
        <v>20.066666666666666</v>
      </c>
      <c r="N1704" s="6"/>
      <c r="O1704" s="6"/>
      <c r="P1704" s="7"/>
      <c r="Q1704" s="7"/>
      <c r="R1704" s="7"/>
      <c r="S1704" s="7"/>
      <c r="T1704" s="7"/>
      <c r="U1704" s="4"/>
      <c r="V1704" s="7"/>
      <c r="W1704" s="7"/>
      <c r="X1704" s="7"/>
      <c r="Y1704" s="7"/>
      <c r="Z1704" s="7"/>
      <c r="AA1704" s="7"/>
      <c r="AB1704" s="4"/>
      <c r="AC1704" s="7"/>
      <c r="AD1704" s="7"/>
      <c r="AE1704" s="7"/>
      <c r="AF1704" s="7"/>
      <c r="AG1704" s="7"/>
      <c r="AH1704" s="7"/>
      <c r="AI1704" s="8"/>
      <c r="AJ1704" s="7"/>
      <c r="AK1704" s="7"/>
      <c r="AL1704" s="7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7"/>
      <c r="BB1704" s="4"/>
      <c r="BC1704" s="4"/>
      <c r="BD1704" s="4"/>
      <c r="BE1704" s="7"/>
      <c r="BF1704" s="7"/>
      <c r="BG1704" s="6"/>
      <c r="BH1704" s="4"/>
      <c r="BI1704" s="4"/>
      <c r="BJ1704" s="4"/>
      <c r="BK1704" s="4"/>
      <c r="BL1704" s="6"/>
      <c r="BM1704" s="6"/>
      <c r="BN1704" s="6"/>
      <c r="BO1704" s="6"/>
      <c r="BP1704" s="6"/>
      <c r="BQ1704" s="6"/>
      <c r="BR1704" s="6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7"/>
      <c r="CD1704" s="4"/>
      <c r="CE1704" s="4"/>
      <c r="CF1704" s="7"/>
      <c r="CG1704" s="4"/>
      <c r="CH1704" s="4"/>
      <c r="CI1704" s="4"/>
      <c r="CJ1704" s="8"/>
      <c r="CK1704" s="7"/>
      <c r="CL1704" s="7"/>
      <c r="CM1704" s="8"/>
      <c r="CN1704" s="7"/>
      <c r="CO1704" s="7"/>
      <c r="CP1704" s="8"/>
      <c r="CQ1704" s="7"/>
      <c r="CR1704" s="7"/>
      <c r="CS1704" s="8"/>
      <c r="CT1704" s="7"/>
      <c r="CU1704" s="7"/>
      <c r="CV1704" s="8"/>
      <c r="CW1704" s="7"/>
      <c r="CX1704" s="7"/>
      <c r="CY1704" s="8"/>
      <c r="CZ1704" s="7"/>
      <c r="DA1704" s="7"/>
      <c r="DB1704" s="8"/>
      <c r="DC1704" s="7"/>
      <c r="DD1704" s="7"/>
      <c r="DE1704" s="8"/>
      <c r="DF1704" s="7"/>
      <c r="DG1704" s="7"/>
      <c r="DH1704" s="7"/>
      <c r="DI1704" s="7"/>
      <c r="DJ1704" s="7"/>
      <c r="DK1704" s="7"/>
      <c r="DL1704" s="7"/>
      <c r="DM1704" s="7"/>
      <c r="DN1704" s="7"/>
      <c r="DO1704" s="7"/>
      <c r="DP1704" s="7"/>
      <c r="DQ1704" s="7"/>
      <c r="DR1704" s="7"/>
      <c r="DS1704" s="7"/>
      <c r="DT1704" s="7"/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</row>
    <row r="1705" spans="1:158" x14ac:dyDescent="0.25">
      <c r="A1705" t="s">
        <v>19</v>
      </c>
      <c r="C1705" s="5">
        <v>44280</v>
      </c>
      <c r="D1705" s="4"/>
      <c r="E1705" s="5"/>
      <c r="F1705">
        <v>91</v>
      </c>
      <c r="G1705" t="s">
        <v>9</v>
      </c>
      <c r="H1705" s="6">
        <v>7</v>
      </c>
      <c r="I1705">
        <v>1000</v>
      </c>
      <c r="J1705" s="4">
        <f>1000000/H1705/I1705</f>
        <v>142.85714285714286</v>
      </c>
      <c r="K1705" s="4"/>
      <c r="L1705" s="4">
        <v>1140.7142857142858</v>
      </c>
      <c r="M1705" s="6">
        <v>22.285714285714285</v>
      </c>
      <c r="N1705" s="6"/>
      <c r="O1705" s="6"/>
      <c r="P1705" s="7"/>
      <c r="Q1705" s="7"/>
      <c r="R1705" s="7"/>
      <c r="S1705" s="7"/>
      <c r="T1705" s="7"/>
      <c r="U1705" s="4"/>
      <c r="V1705" s="7"/>
      <c r="W1705" s="7"/>
      <c r="X1705" s="7"/>
      <c r="Y1705" s="7"/>
      <c r="Z1705" s="7"/>
      <c r="AA1705" s="7"/>
      <c r="AB1705" s="4"/>
      <c r="AC1705" s="7"/>
      <c r="AD1705" s="7"/>
      <c r="AE1705" s="7"/>
      <c r="AF1705" s="7"/>
      <c r="AG1705" s="7"/>
      <c r="AH1705" s="7"/>
      <c r="AI1705" s="8"/>
      <c r="AJ1705" s="7"/>
      <c r="AK1705" s="7"/>
      <c r="AL1705" s="7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7"/>
      <c r="BB1705" s="4"/>
      <c r="BC1705" s="4"/>
      <c r="BD1705" s="4"/>
      <c r="BE1705" s="7"/>
      <c r="BF1705" s="7"/>
      <c r="BG1705" s="6"/>
      <c r="BH1705" s="4"/>
      <c r="BI1705" s="4"/>
      <c r="BJ1705" s="4"/>
      <c r="BK1705" s="4"/>
      <c r="BL1705" s="6"/>
      <c r="BM1705" s="6"/>
      <c r="BN1705" s="6"/>
      <c r="BO1705" s="6"/>
      <c r="BP1705" s="6"/>
      <c r="BQ1705" s="6"/>
      <c r="BR1705" s="6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7"/>
      <c r="CD1705" s="4"/>
      <c r="CE1705" s="4"/>
      <c r="CF1705" s="7"/>
      <c r="CG1705" s="4"/>
      <c r="CH1705" s="4"/>
      <c r="CI1705" s="4"/>
      <c r="CJ1705" s="8"/>
      <c r="CK1705" s="7"/>
      <c r="CL1705" s="7"/>
      <c r="CM1705" s="8"/>
      <c r="CN1705" s="7"/>
      <c r="CO1705" s="7"/>
      <c r="CP1705" s="8"/>
      <c r="CQ1705" s="7"/>
      <c r="CR1705" s="7"/>
      <c r="CS1705" s="8"/>
      <c r="CT1705" s="7"/>
      <c r="CU1705" s="7"/>
      <c r="CV1705" s="8"/>
      <c r="CW1705" s="7"/>
      <c r="CX1705" s="7"/>
      <c r="CY1705" s="8"/>
      <c r="CZ1705" s="7"/>
      <c r="DA1705" s="7"/>
      <c r="DB1705" s="8"/>
      <c r="DC1705" s="7"/>
      <c r="DD1705" s="7"/>
      <c r="DE1705" s="8"/>
      <c r="DF1705" s="7"/>
      <c r="DG1705" s="7"/>
      <c r="DH1705" s="7"/>
      <c r="DI1705" s="7"/>
      <c r="DJ1705" s="7"/>
      <c r="DK1705" s="7"/>
      <c r="DL1705" s="7"/>
      <c r="DM1705" s="7"/>
      <c r="DN1705" s="7"/>
      <c r="DO1705" s="7"/>
      <c r="DP1705" s="7"/>
      <c r="DQ1705" s="7"/>
      <c r="DR1705" s="7"/>
      <c r="DS1705" s="7"/>
      <c r="DT1705" s="7"/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</row>
    <row r="1706" spans="1:158" x14ac:dyDescent="0.25">
      <c r="A1706" t="s">
        <v>19</v>
      </c>
      <c r="C1706" s="5">
        <v>44285</v>
      </c>
      <c r="D1706" s="4">
        <v>6</v>
      </c>
      <c r="E1706" s="5" t="s">
        <v>183</v>
      </c>
      <c r="F1706">
        <v>96</v>
      </c>
      <c r="G1706" t="s">
        <v>9</v>
      </c>
      <c r="H1706" s="6">
        <v>7</v>
      </c>
      <c r="I1706">
        <v>1000</v>
      </c>
      <c r="J1706" s="4">
        <f>1000000/H1706/I1706</f>
        <v>142.85714285714286</v>
      </c>
      <c r="K1706" s="4"/>
      <c r="L1706" s="7"/>
      <c r="M1706" s="7"/>
      <c r="N1706" s="7"/>
      <c r="O1706" s="7"/>
      <c r="P1706" s="7"/>
      <c r="Q1706" s="7"/>
      <c r="R1706" s="7"/>
      <c r="S1706" s="7"/>
      <c r="T1706" s="7"/>
      <c r="U1706" s="4">
        <v>276.09380449419422</v>
      </c>
      <c r="V1706" s="7"/>
      <c r="W1706" s="7"/>
      <c r="X1706" s="7"/>
      <c r="Y1706" s="7"/>
      <c r="Z1706" s="7"/>
      <c r="AA1706" s="7"/>
      <c r="AB1706" s="4">
        <v>159.34432319803969</v>
      </c>
      <c r="AC1706" s="7">
        <v>2.9060473947708942</v>
      </c>
      <c r="AD1706" s="7"/>
      <c r="AE1706" s="7"/>
      <c r="AF1706" s="7"/>
      <c r="AG1706" s="7"/>
      <c r="AH1706" s="7"/>
      <c r="AI1706" s="8">
        <f>AC1706/AB1706</f>
        <v>1.8237533264107181E-2</v>
      </c>
      <c r="AJ1706" s="7"/>
      <c r="AK1706" s="7"/>
      <c r="AL1706" s="7"/>
      <c r="AM1706" s="4"/>
      <c r="AN1706" s="4"/>
      <c r="AO1706" s="4"/>
      <c r="AP1706" s="4"/>
      <c r="AQ1706" s="4">
        <v>117.73884296713281</v>
      </c>
      <c r="AR1706" s="4"/>
      <c r="AS1706" s="4"/>
      <c r="AT1706" s="4"/>
      <c r="AU1706" s="4"/>
      <c r="AV1706" s="4"/>
      <c r="AW1706" s="4">
        <v>7.769248332667968</v>
      </c>
      <c r="AX1706" s="4"/>
      <c r="AY1706" s="4"/>
      <c r="AZ1706" s="4">
        <v>125.50809129980078</v>
      </c>
      <c r="BA1706" s="7"/>
      <c r="BB1706" s="4"/>
      <c r="BC1706" s="4">
        <f>U1706+AB1706+AZ1706</f>
        <v>560.94621899203469</v>
      </c>
      <c r="BD1706" s="4"/>
      <c r="BE1706" s="7">
        <f>AZ1706/BC1706</f>
        <v>0.22374353734895747</v>
      </c>
      <c r="BF1706" s="7"/>
      <c r="BG1706" s="6"/>
      <c r="BH1706" s="4"/>
      <c r="BI1706" s="4"/>
      <c r="BJ1706" s="4"/>
      <c r="BK1706" s="4"/>
      <c r="BL1706" s="6"/>
      <c r="BM1706" s="6"/>
      <c r="BN1706" s="6"/>
      <c r="BO1706" s="6"/>
      <c r="BP1706" s="7">
        <f>U1706/BC1706</f>
        <v>0.49219300379688391</v>
      </c>
      <c r="BQ1706" s="7">
        <f>AB1706/BC1706</f>
        <v>0.28406345885415862</v>
      </c>
      <c r="BR1706" s="7">
        <f>AZ1706/BC1706</f>
        <v>0.22374353734895747</v>
      </c>
      <c r="BS1706" s="4">
        <v>213.23073282633601</v>
      </c>
      <c r="BT1706" s="4">
        <v>54.578468518974709</v>
      </c>
      <c r="BU1706" s="4">
        <v>58.179784634091561</v>
      </c>
      <c r="BV1706" s="4"/>
      <c r="BW1706" s="4">
        <v>10.370485888772558</v>
      </c>
      <c r="BX1706" s="4"/>
      <c r="BY1706" s="4">
        <v>90.101993784497154</v>
      </c>
      <c r="BZ1706" s="8">
        <f>AC1706/BS1706</f>
        <v>1.3628651725066762E-2</v>
      </c>
      <c r="CA1706" s="4"/>
      <c r="CB1706" s="4"/>
      <c r="CC1706" s="7"/>
      <c r="CD1706" s="4"/>
      <c r="CE1706" s="4"/>
      <c r="CF1706" s="7"/>
      <c r="CG1706" s="4"/>
      <c r="CH1706" s="4"/>
      <c r="CI1706" s="4"/>
      <c r="CJ1706" s="8"/>
      <c r="CK1706" s="7"/>
      <c r="CL1706" s="7"/>
      <c r="CM1706" s="8"/>
      <c r="CN1706" s="7"/>
      <c r="CO1706" s="7"/>
      <c r="CP1706" s="8"/>
      <c r="CQ1706" s="7"/>
      <c r="CR1706" s="7"/>
      <c r="CS1706" s="8"/>
      <c r="CT1706" s="7"/>
      <c r="CU1706" s="7"/>
      <c r="CV1706" s="8"/>
      <c r="CW1706" s="7"/>
      <c r="CX1706" s="7"/>
      <c r="CY1706" s="8"/>
      <c r="CZ1706" s="7"/>
      <c r="DA1706" s="7"/>
      <c r="DB1706" s="8"/>
      <c r="DC1706" s="7"/>
      <c r="DD1706" s="7"/>
      <c r="DE1706" s="8"/>
      <c r="DF1706" s="7"/>
      <c r="DG1706" s="7"/>
      <c r="DH1706" s="7"/>
      <c r="DI1706" s="7"/>
      <c r="DJ1706" s="7"/>
      <c r="DK1706" s="7"/>
      <c r="DL1706" s="7"/>
      <c r="DM1706" s="7"/>
      <c r="DN1706" s="7"/>
      <c r="DO1706" s="7"/>
      <c r="DP1706" s="7"/>
      <c r="DQ1706" s="7"/>
      <c r="DR1706" s="7"/>
      <c r="DS1706" s="7"/>
      <c r="DT1706" s="7"/>
      <c r="DU1706" s="7"/>
      <c r="DV1706" s="7"/>
      <c r="DW1706" s="7"/>
      <c r="DX1706" s="7"/>
      <c r="DY1706" s="7"/>
      <c r="DZ1706" s="7"/>
      <c r="EA1706" s="7"/>
      <c r="EB1706" s="7"/>
      <c r="EC1706" s="7"/>
      <c r="ED1706" s="7"/>
      <c r="EE1706" s="7"/>
      <c r="EF1706" s="7"/>
      <c r="EG1706" s="7"/>
      <c r="EH1706" s="7"/>
      <c r="EI1706" s="7"/>
      <c r="EJ1706" s="7"/>
      <c r="EK1706" s="7"/>
      <c r="EL1706" s="7"/>
      <c r="EM1706" s="7"/>
      <c r="EN1706" s="7"/>
      <c r="EO1706" s="7"/>
      <c r="EP1706" s="7"/>
      <c r="EQ1706" s="7"/>
      <c r="ER1706" s="7"/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</row>
    <row r="1707" spans="1:158" x14ac:dyDescent="0.25">
      <c r="A1707" t="s">
        <v>19</v>
      </c>
      <c r="C1707" s="5">
        <v>44295</v>
      </c>
      <c r="D1707" s="4"/>
      <c r="E1707" s="5"/>
      <c r="F1707">
        <v>106</v>
      </c>
      <c r="G1707" t="s">
        <v>9</v>
      </c>
      <c r="H1707" s="6">
        <v>7</v>
      </c>
      <c r="I1707">
        <v>1000</v>
      </c>
      <c r="J1707" s="4">
        <f>1000000/H1707/I1707</f>
        <v>142.85714285714286</v>
      </c>
      <c r="K1707" s="4">
        <v>2100</v>
      </c>
      <c r="L1707" s="7"/>
      <c r="M1707" s="7"/>
      <c r="N1707" s="7"/>
      <c r="O1707" s="7"/>
      <c r="P1707" s="7"/>
      <c r="Q1707" s="7"/>
      <c r="R1707" s="7"/>
      <c r="S1707" s="7"/>
      <c r="T1707" s="7"/>
      <c r="U1707" s="4"/>
      <c r="V1707" s="7"/>
      <c r="W1707" s="7"/>
      <c r="X1707" s="7"/>
      <c r="Y1707" s="7"/>
      <c r="Z1707" s="7"/>
      <c r="AA1707" s="7"/>
      <c r="AB1707" s="4"/>
      <c r="AC1707" s="7"/>
      <c r="AD1707" s="7"/>
      <c r="AE1707" s="7"/>
      <c r="AF1707" s="7"/>
      <c r="AG1707" s="7"/>
      <c r="AH1707" s="7"/>
      <c r="AI1707" s="8"/>
      <c r="AJ1707" s="7"/>
      <c r="AK1707" s="7"/>
      <c r="AL1707" s="7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7"/>
      <c r="BB1707" s="4"/>
      <c r="BC1707" s="4"/>
      <c r="BD1707" s="4"/>
      <c r="BE1707" s="7"/>
      <c r="BF1707" s="7"/>
      <c r="BG1707" s="6"/>
      <c r="BH1707" s="4"/>
      <c r="BI1707" s="4"/>
      <c r="BJ1707" s="4"/>
      <c r="BK1707" s="4"/>
      <c r="BL1707" s="6"/>
      <c r="BM1707" s="6"/>
      <c r="BN1707" s="6"/>
      <c r="BO1707" s="6"/>
      <c r="BP1707" s="6"/>
      <c r="BQ1707" s="6"/>
      <c r="BR1707" s="6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7"/>
      <c r="CD1707" s="4"/>
      <c r="CE1707" s="4"/>
      <c r="CF1707" s="7">
        <f>CJ1707+CM1707+CP1707+CS1707+CV1707+CY1707+DB1707+DE1707</f>
        <v>1.9726708788705956</v>
      </c>
      <c r="CG1707" s="4">
        <f>CL1707+CO1707+CR1707+CU1707+CX1707+DA1707+DD1707+DG1707+DJ1707+DM1707+DP1707+DS1707</f>
        <v>591.80126366117861</v>
      </c>
      <c r="CH1707" s="4">
        <f>CL1707+CO1707+CR1707+CU1707+CX1707+DA1707+DD1707+DG1707</f>
        <v>591.80126366117861</v>
      </c>
      <c r="CI1707" s="4"/>
      <c r="CJ1707" s="8">
        <v>0.13649405028778161</v>
      </c>
      <c r="CK1707">
        <v>300</v>
      </c>
      <c r="CL1707" s="4">
        <f>CJ1707*CK1707</f>
        <v>40.948215086334486</v>
      </c>
      <c r="CM1707" s="8">
        <v>0.24018876032936967</v>
      </c>
      <c r="CN1707">
        <v>300</v>
      </c>
      <c r="CO1707" s="4">
        <f>CM1707*CN1707</f>
        <v>72.056628098810904</v>
      </c>
      <c r="CP1707" s="8">
        <v>0.26280425931077306</v>
      </c>
      <c r="CQ1707">
        <v>300</v>
      </c>
      <c r="CR1707" s="4">
        <f>CP1707*CQ1707</f>
        <v>78.841277793231924</v>
      </c>
      <c r="CS1707" s="8">
        <v>0.26312992633935006</v>
      </c>
      <c r="CT1707">
        <v>300</v>
      </c>
      <c r="CU1707" s="4">
        <f>CS1707*CT1707</f>
        <v>78.938977901805018</v>
      </c>
      <c r="CV1707" s="8">
        <v>0.25105064330009336</v>
      </c>
      <c r="CW1707">
        <v>300</v>
      </c>
      <c r="CX1707" s="4">
        <f>CV1707*CW1707</f>
        <v>75.315192990028009</v>
      </c>
      <c r="CY1707" s="8">
        <v>0.26822811366755545</v>
      </c>
      <c r="CZ1707">
        <v>300</v>
      </c>
      <c r="DA1707" s="4">
        <f>CY1707*CZ1707</f>
        <v>80.468434100266634</v>
      </c>
      <c r="DB1707" s="8">
        <v>0.27579521112038952</v>
      </c>
      <c r="DC1707">
        <v>300</v>
      </c>
      <c r="DD1707" s="4">
        <f>DB1707*DC1707</f>
        <v>82.738563336116854</v>
      </c>
      <c r="DE1707" s="8">
        <v>0.27497991451528297</v>
      </c>
      <c r="DF1707">
        <v>300</v>
      </c>
      <c r="DG1707" s="4">
        <f>DE1707*DF1707</f>
        <v>82.493974354584893</v>
      </c>
      <c r="DH1707" s="7"/>
      <c r="DI1707" s="7"/>
      <c r="DJ1707" s="7"/>
      <c r="DK1707" s="7"/>
      <c r="DL1707" s="7"/>
      <c r="DM1707" s="7"/>
      <c r="DN1707" s="7"/>
      <c r="DO1707" s="7"/>
      <c r="DP1707" s="7"/>
      <c r="DQ1707" s="7"/>
      <c r="DR1707" s="7"/>
      <c r="DS1707" s="7"/>
      <c r="DT1707" s="7"/>
      <c r="DU1707" s="7">
        <v>5.000000000000001E-2</v>
      </c>
      <c r="DV1707" s="7">
        <f>((10000*0.3*1.59)*DU1707)/1000</f>
        <v>0.23850000000000005</v>
      </c>
      <c r="DW1707" s="7">
        <v>5.000000000000001E-2</v>
      </c>
      <c r="DX1707" s="7">
        <f>((10000*0.3*1.68)*DW1707)/1000</f>
        <v>0.25200000000000006</v>
      </c>
      <c r="DY1707" s="7">
        <v>5.000000000000001E-2</v>
      </c>
      <c r="DZ1707" s="7">
        <f>((10000*0.3*1.63)*DY1707)/1000</f>
        <v>0.24450000000000005</v>
      </c>
      <c r="EA1707" s="7">
        <v>5.000000000000001E-2</v>
      </c>
      <c r="EB1707" s="7">
        <f>((10000*0.3*1.62)*EA1707)/1000</f>
        <v>0.24300000000000005</v>
      </c>
      <c r="EC1707" s="7">
        <v>0.3666666666666667</v>
      </c>
      <c r="ED1707" s="7">
        <f>((10000*0.3*1.56)*EC1707)/1000</f>
        <v>1.7160000000000002</v>
      </c>
      <c r="EE1707" s="7">
        <v>1.0166666666666666</v>
      </c>
      <c r="EF1707" s="7">
        <f>((10000*0.3*1.62)*EE1707)/1000</f>
        <v>4.9409999999999998</v>
      </c>
      <c r="EG1707" s="7">
        <v>0.3666666666666667</v>
      </c>
      <c r="EH1707" s="7">
        <f>((10000*0.3*1.64)*EG1707)/1000</f>
        <v>1.8040000000000003</v>
      </c>
      <c r="EI1707" s="7">
        <v>0.3666666666666667</v>
      </c>
      <c r="EJ1707" s="7">
        <f>((10000*0.3*1.62)*EI1707)/1000</f>
        <v>1.7820000000000003</v>
      </c>
      <c r="EK1707" s="7">
        <v>8.7666666666666675</v>
      </c>
      <c r="EL1707" s="7">
        <v>2.6666666666666665</v>
      </c>
      <c r="EM1707" s="7">
        <v>1.6666666666666667</v>
      </c>
      <c r="EN1707" s="7">
        <v>1.3333333333333333</v>
      </c>
      <c r="EO1707" s="7">
        <v>0.3666666666666667</v>
      </c>
      <c r="EP1707" s="7">
        <v>0.68333333333333324</v>
      </c>
      <c r="EQ1707" s="7">
        <v>1</v>
      </c>
      <c r="ER1707" s="7">
        <v>0.68333333333333324</v>
      </c>
      <c r="ES1707" s="7">
        <v>0.3666666666666667</v>
      </c>
      <c r="ET1707" s="7">
        <v>1.2783333333333333</v>
      </c>
      <c r="EU1707" s="7">
        <v>0.34666666666666668</v>
      </c>
      <c r="EV1707" s="7">
        <v>0.19000000000000003</v>
      </c>
      <c r="EW1707" s="7">
        <v>0.12</v>
      </c>
      <c r="EX1707" s="7">
        <v>7.6666666666666675E-2</v>
      </c>
      <c r="EY1707" s="7">
        <v>7.166666666666667E-2</v>
      </c>
      <c r="EZ1707" s="7">
        <v>0.13</v>
      </c>
      <c r="FA1707" s="7">
        <v>0.17</v>
      </c>
      <c r="FB1707" s="7">
        <v>0.17333333333333334</v>
      </c>
    </row>
    <row r="1708" spans="1:158" x14ac:dyDescent="0.25">
      <c r="A1708" t="s">
        <v>19</v>
      </c>
      <c r="C1708" s="5">
        <v>44301</v>
      </c>
      <c r="D1708" s="4">
        <v>7</v>
      </c>
      <c r="E1708" t="s">
        <v>166</v>
      </c>
      <c r="F1708">
        <v>112</v>
      </c>
      <c r="G1708" t="s">
        <v>9</v>
      </c>
      <c r="H1708" s="6">
        <v>7</v>
      </c>
      <c r="I1708">
        <v>1000</v>
      </c>
      <c r="J1708" s="4">
        <f>1000000/H1708/I1708</f>
        <v>142.85714285714286</v>
      </c>
      <c r="K1708" s="4"/>
      <c r="L1708" s="7"/>
      <c r="M1708" s="7"/>
      <c r="N1708" s="7"/>
      <c r="O1708" s="7"/>
      <c r="P1708" s="7"/>
      <c r="Q1708" s="7"/>
      <c r="R1708" s="7"/>
      <c r="S1708" s="7"/>
      <c r="T1708" s="7"/>
      <c r="U1708" s="4"/>
      <c r="V1708" s="7"/>
      <c r="W1708" s="7"/>
      <c r="X1708" s="7"/>
      <c r="Y1708" s="7"/>
      <c r="Z1708" s="7"/>
      <c r="AA1708" s="7"/>
      <c r="AB1708" s="4"/>
      <c r="AI1708" s="8"/>
      <c r="AJ1708" s="7"/>
      <c r="AK1708" s="7"/>
      <c r="AL1708" s="7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>
        <v>8.5566666666666666</v>
      </c>
      <c r="AZ1708" s="4"/>
      <c r="BA1708" s="7"/>
      <c r="BB1708" s="4"/>
      <c r="BC1708" s="4"/>
      <c r="BD1708" s="4"/>
      <c r="BE1708" s="7"/>
      <c r="BF1708" s="4">
        <f>BH1708*(1/(BG1708/100))</f>
        <v>8.5566666666666666</v>
      </c>
      <c r="BG1708" s="6">
        <v>41</v>
      </c>
      <c r="BH1708" s="4">
        <v>3.5082333333333331</v>
      </c>
      <c r="BI1708" s="4">
        <f>BF1708-BH1708</f>
        <v>5.0484333333333336</v>
      </c>
      <c r="BJ1708" s="4"/>
      <c r="BK1708" s="4"/>
      <c r="BL1708" s="6">
        <v>0.15454772393538913</v>
      </c>
      <c r="BM1708" s="6"/>
      <c r="BN1708" s="6"/>
      <c r="BO1708" s="6"/>
      <c r="BP1708" s="6"/>
      <c r="BQ1708" s="6"/>
      <c r="BR1708" s="6"/>
      <c r="BS1708" s="4"/>
      <c r="BT1708" s="4"/>
      <c r="BU1708" s="4"/>
      <c r="BV1708" s="4">
        <v>3.556</v>
      </c>
      <c r="BW1708" s="4"/>
      <c r="BX1708" s="4"/>
      <c r="BY1708" s="4"/>
      <c r="BZ1708" s="4"/>
      <c r="CA1708" s="4"/>
      <c r="CB1708" s="4"/>
      <c r="CC1708" s="7"/>
      <c r="CD1708" s="4"/>
      <c r="CE1708" s="4"/>
      <c r="CF1708" s="7"/>
      <c r="CG1708" s="4"/>
      <c r="CH1708" s="4"/>
      <c r="CI1708" s="4"/>
      <c r="CJ1708" s="8"/>
      <c r="CK1708" s="7"/>
      <c r="CL1708" s="7"/>
      <c r="CM1708" s="8"/>
      <c r="CN1708" s="7"/>
      <c r="CO1708" s="7"/>
      <c r="CP1708" s="8"/>
      <c r="CQ1708" s="7"/>
      <c r="CR1708" s="7"/>
      <c r="CS1708" s="8"/>
      <c r="CT1708" s="7"/>
      <c r="CU1708" s="7"/>
      <c r="CV1708" s="8"/>
      <c r="CW1708" s="7"/>
      <c r="CX1708" s="7"/>
      <c r="CY1708" s="8"/>
      <c r="CZ1708" s="7"/>
      <c r="DA1708" s="7"/>
      <c r="DB1708" s="8"/>
      <c r="DC1708" s="7"/>
      <c r="DD1708" s="7"/>
      <c r="DE1708" s="8"/>
      <c r="DF1708" s="7"/>
      <c r="DG1708" s="7"/>
      <c r="DH1708" s="7"/>
      <c r="DI1708" s="7"/>
      <c r="DJ1708" s="7"/>
      <c r="DK1708" s="7"/>
      <c r="DL1708" s="7"/>
      <c r="DM1708" s="7"/>
      <c r="DN1708" s="7"/>
      <c r="DO1708" s="7"/>
      <c r="DP1708" s="7"/>
      <c r="DQ1708" s="7"/>
      <c r="DR1708" s="7"/>
      <c r="DS1708" s="7"/>
      <c r="DT1708" s="7"/>
      <c r="DU1708" s="7"/>
      <c r="DV1708" s="7"/>
      <c r="DW1708" s="7"/>
      <c r="DX1708" s="7"/>
      <c r="DY1708" s="7"/>
      <c r="DZ1708" s="7"/>
      <c r="EA1708" s="7"/>
      <c r="EB1708" s="7"/>
      <c r="EC1708" s="7"/>
      <c r="ED1708" s="7"/>
      <c r="EE1708" s="7"/>
      <c r="EF1708" s="7"/>
      <c r="EG1708" s="7"/>
      <c r="EH1708" s="7"/>
      <c r="EI1708" s="7"/>
      <c r="EJ1708" s="7"/>
      <c r="EK1708" s="7"/>
      <c r="EL1708" s="7"/>
      <c r="EM1708" s="7"/>
      <c r="EN1708" s="7"/>
      <c r="EO1708" s="7"/>
      <c r="EP1708" s="7"/>
      <c r="EQ1708" s="7"/>
      <c r="ER1708" s="7"/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</row>
    <row r="1709" spans="1:158" x14ac:dyDescent="0.25">
      <c r="A1709" t="s">
        <v>19</v>
      </c>
      <c r="C1709" s="5">
        <v>44307</v>
      </c>
      <c r="D1709" s="4"/>
      <c r="E1709" s="5"/>
      <c r="F1709">
        <v>118</v>
      </c>
      <c r="G1709" t="s">
        <v>9</v>
      </c>
      <c r="H1709" s="6">
        <v>7</v>
      </c>
      <c r="I1709">
        <v>1000</v>
      </c>
      <c r="J1709" s="4">
        <f>1000000/H1709/I1709</f>
        <v>142.85714285714286</v>
      </c>
      <c r="K1709" s="4"/>
      <c r="L1709" s="7"/>
      <c r="M1709" s="7"/>
      <c r="N1709" s="7"/>
      <c r="O1709" s="7"/>
      <c r="P1709" s="7"/>
      <c r="Q1709" s="7"/>
      <c r="R1709" s="7"/>
      <c r="S1709" s="7"/>
      <c r="T1709" s="7"/>
      <c r="U1709" s="4"/>
      <c r="V1709" s="7"/>
      <c r="W1709" s="7"/>
      <c r="X1709" s="7"/>
      <c r="Y1709" s="7"/>
      <c r="Z1709" s="7"/>
      <c r="AA1709" s="7"/>
      <c r="AB1709" s="4"/>
      <c r="AI1709" s="8"/>
      <c r="AJ1709" s="7"/>
      <c r="AK1709" s="7"/>
      <c r="AL1709" s="7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>
        <v>56.896666666666668</v>
      </c>
      <c r="AZ1709" s="4"/>
      <c r="BA1709" s="7"/>
      <c r="BB1709" s="4"/>
      <c r="BC1709" s="4"/>
      <c r="BD1709" s="4"/>
      <c r="BE1709" s="7"/>
      <c r="BF1709" s="4">
        <f>BH1709*(1/(BG1709/100))</f>
        <v>56.896666666666661</v>
      </c>
      <c r="BG1709" s="6">
        <v>41</v>
      </c>
      <c r="BH1709" s="4">
        <v>23.327633333333331</v>
      </c>
      <c r="BI1709" s="4">
        <f>BF1709-BH1709</f>
        <v>33.56903333333333</v>
      </c>
      <c r="BJ1709" s="4"/>
      <c r="BK1709" s="4"/>
      <c r="BL1709" s="6">
        <v>1.0276490455212921</v>
      </c>
      <c r="BM1709" s="6"/>
      <c r="BN1709" s="6"/>
      <c r="BO1709" s="6"/>
      <c r="BP1709" s="6"/>
      <c r="BQ1709" s="6"/>
      <c r="BR1709" s="6"/>
      <c r="BS1709" s="4"/>
      <c r="BT1709" s="4"/>
      <c r="BU1709" s="4"/>
      <c r="BV1709" s="4">
        <v>14.778</v>
      </c>
      <c r="BW1709" s="4"/>
      <c r="BX1709" s="4"/>
      <c r="BY1709" s="4"/>
      <c r="BZ1709" s="4"/>
      <c r="CA1709" s="4"/>
      <c r="CB1709" s="4"/>
      <c r="CC1709" s="7"/>
      <c r="CD1709" s="4"/>
      <c r="CE1709" s="4"/>
      <c r="CF1709" s="7"/>
      <c r="CG1709" s="4"/>
      <c r="CH1709" s="4"/>
      <c r="CI1709" s="4"/>
      <c r="CJ1709" s="8"/>
      <c r="CK1709" s="7"/>
      <c r="CL1709" s="7"/>
      <c r="CM1709" s="8"/>
      <c r="CN1709" s="7"/>
      <c r="CO1709" s="7"/>
      <c r="CP1709" s="8"/>
      <c r="CQ1709" s="7"/>
      <c r="CR1709" s="7"/>
      <c r="CS1709" s="8"/>
      <c r="CT1709" s="7"/>
      <c r="CU1709" s="7"/>
      <c r="CV1709" s="8"/>
      <c r="CW1709" s="7"/>
      <c r="CX1709" s="7"/>
      <c r="CY1709" s="8"/>
      <c r="CZ1709" s="7"/>
      <c r="DA1709" s="7"/>
      <c r="DB1709" s="8"/>
      <c r="DC1709" s="7"/>
      <c r="DD1709" s="7"/>
      <c r="DE1709" s="8"/>
      <c r="DF1709" s="7"/>
      <c r="DG1709" s="7"/>
      <c r="DH1709" s="7"/>
      <c r="DI1709" s="7"/>
      <c r="DJ1709" s="7"/>
      <c r="DK1709" s="7"/>
      <c r="DL1709" s="7"/>
      <c r="DM1709" s="7"/>
      <c r="DN1709" s="7"/>
      <c r="DO1709" s="7"/>
      <c r="DP1709" s="7"/>
      <c r="DQ1709" s="7"/>
      <c r="DR1709" s="7"/>
      <c r="DS1709" s="7"/>
      <c r="DT1709" s="7"/>
      <c r="DU1709" s="7"/>
      <c r="DV1709" s="7"/>
      <c r="DW1709" s="7"/>
      <c r="DX1709" s="7"/>
      <c r="DY1709" s="7"/>
      <c r="DZ1709" s="7"/>
      <c r="EA1709" s="7"/>
      <c r="EB1709" s="7"/>
      <c r="EC1709" s="7"/>
      <c r="ED1709" s="7"/>
      <c r="EE1709" s="7"/>
      <c r="EF1709" s="7"/>
      <c r="EG1709" s="7"/>
      <c r="EH1709" s="7"/>
      <c r="EI1709" s="7"/>
      <c r="EJ1709" s="7"/>
      <c r="EK1709" s="7"/>
      <c r="EL1709" s="7"/>
      <c r="EM1709" s="7"/>
      <c r="EN1709" s="7"/>
      <c r="EO1709" s="7"/>
      <c r="EP1709" s="7"/>
      <c r="EQ1709" s="7"/>
      <c r="ER1709" s="7"/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</row>
    <row r="1710" spans="1:158" x14ac:dyDescent="0.25">
      <c r="A1710" t="s">
        <v>19</v>
      </c>
      <c r="C1710" s="5">
        <v>44314</v>
      </c>
      <c r="D1710" s="4"/>
      <c r="E1710" s="5"/>
      <c r="F1710">
        <v>125</v>
      </c>
      <c r="G1710" t="s">
        <v>9</v>
      </c>
      <c r="H1710" s="6">
        <v>7</v>
      </c>
      <c r="I1710">
        <v>1000</v>
      </c>
      <c r="J1710" s="4">
        <f>1000000/H1710/I1710</f>
        <v>142.85714285714286</v>
      </c>
      <c r="K1710" s="4"/>
      <c r="L1710" s="7"/>
      <c r="M1710" s="7"/>
      <c r="N1710" s="7"/>
      <c r="O1710" s="7"/>
      <c r="P1710" s="7"/>
      <c r="Q1710" s="7"/>
      <c r="R1710" s="7"/>
      <c r="S1710" s="7"/>
      <c r="T1710" s="7"/>
      <c r="U1710" s="4"/>
      <c r="V1710" s="7"/>
      <c r="W1710" s="7"/>
      <c r="X1710" s="7"/>
      <c r="Y1710" s="7"/>
      <c r="Z1710" s="7"/>
      <c r="AA1710" s="7"/>
      <c r="AB1710" s="4"/>
      <c r="AI1710" s="8"/>
      <c r="AJ1710" s="7"/>
      <c r="AK1710" s="7"/>
      <c r="AL1710" s="7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>
        <v>108.65</v>
      </c>
      <c r="AZ1710" s="4"/>
      <c r="BA1710" s="7"/>
      <c r="BB1710" s="4"/>
      <c r="BC1710" s="4"/>
      <c r="BD1710" s="4"/>
      <c r="BE1710" s="7"/>
      <c r="BF1710" s="4">
        <f>BH1710*(1/(BG1710/100))</f>
        <v>108.65</v>
      </c>
      <c r="BG1710" s="6">
        <v>41</v>
      </c>
      <c r="BH1710" s="4">
        <v>44.546500000000002</v>
      </c>
      <c r="BI1710" s="4">
        <f>BF1710-BH1710</f>
        <v>64.103499999999997</v>
      </c>
      <c r="BJ1710" s="4"/>
      <c r="BK1710" s="4"/>
      <c r="BL1710" s="6">
        <v>1.9624008810572688</v>
      </c>
      <c r="BM1710" s="6"/>
      <c r="BN1710" s="6"/>
      <c r="BO1710" s="6"/>
      <c r="BP1710" s="6"/>
      <c r="BQ1710" s="6"/>
      <c r="BR1710" s="6"/>
      <c r="BS1710" s="4"/>
      <c r="BT1710" s="4"/>
      <c r="BU1710" s="4"/>
      <c r="BV1710" s="4">
        <v>30.556000000000001</v>
      </c>
      <c r="BW1710" s="4"/>
      <c r="BX1710" s="4"/>
      <c r="BY1710" s="4"/>
      <c r="BZ1710" s="4"/>
      <c r="CA1710" s="4"/>
      <c r="CB1710" s="4"/>
      <c r="CC1710" s="7"/>
      <c r="CD1710" s="4"/>
      <c r="CE1710" s="4"/>
      <c r="CF1710" s="7"/>
      <c r="CG1710" s="4"/>
      <c r="CH1710" s="4"/>
      <c r="CI1710" s="4"/>
      <c r="CJ1710" s="8"/>
      <c r="CK1710" s="7"/>
      <c r="CL1710" s="7"/>
      <c r="CM1710" s="8"/>
      <c r="CN1710" s="7"/>
      <c r="CO1710" s="7"/>
      <c r="CP1710" s="8"/>
      <c r="CQ1710" s="7"/>
      <c r="CR1710" s="7"/>
      <c r="CS1710" s="8"/>
      <c r="CT1710" s="7"/>
      <c r="CU1710" s="7"/>
      <c r="CV1710" s="8"/>
      <c r="CW1710" s="7"/>
      <c r="CX1710" s="7"/>
      <c r="CY1710" s="8"/>
      <c r="CZ1710" s="7"/>
      <c r="DA1710" s="7"/>
      <c r="DB1710" s="8"/>
      <c r="DC1710" s="7"/>
      <c r="DD1710" s="7"/>
      <c r="DE1710" s="8"/>
      <c r="DF1710" s="7"/>
      <c r="DG1710" s="7"/>
      <c r="DH1710" s="7"/>
      <c r="DI1710" s="7"/>
      <c r="DJ1710" s="7"/>
      <c r="DK1710" s="7"/>
      <c r="DL1710" s="7"/>
      <c r="DM1710" s="7"/>
      <c r="DN1710" s="7"/>
      <c r="DO1710" s="7"/>
      <c r="DP1710" s="7"/>
      <c r="DQ1710" s="7"/>
      <c r="DR1710" s="7"/>
      <c r="DS1710" s="7"/>
      <c r="DT1710" s="7"/>
      <c r="DU1710" s="7"/>
      <c r="DV1710" s="7"/>
      <c r="DW1710" s="7"/>
      <c r="DX1710" s="7"/>
      <c r="DY1710" s="7"/>
      <c r="DZ1710" s="7"/>
      <c r="EA1710" s="7"/>
      <c r="EB1710" s="7"/>
      <c r="EC1710" s="7"/>
      <c r="ED1710" s="7"/>
      <c r="EE1710" s="7"/>
      <c r="EF1710" s="7"/>
      <c r="EG1710" s="7"/>
      <c r="EH1710" s="7"/>
      <c r="EI1710" s="7"/>
      <c r="EJ1710" s="7"/>
      <c r="EK1710" s="7"/>
      <c r="EL1710" s="7"/>
      <c r="EM1710" s="7"/>
      <c r="EN1710" s="7"/>
      <c r="EO1710" s="7"/>
      <c r="EP1710" s="7"/>
      <c r="EQ1710" s="7"/>
      <c r="ER1710" s="7"/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</row>
    <row r="1711" spans="1:158" x14ac:dyDescent="0.25">
      <c r="A1711" t="s">
        <v>19</v>
      </c>
      <c r="C1711" s="5">
        <v>44323</v>
      </c>
      <c r="D1711" s="4"/>
      <c r="E1711" s="5"/>
      <c r="F1711">
        <v>134</v>
      </c>
      <c r="G1711" t="s">
        <v>9</v>
      </c>
      <c r="H1711" s="6">
        <v>7</v>
      </c>
      <c r="I1711">
        <v>1000</v>
      </c>
      <c r="J1711" s="4">
        <f>1000000/H1711/I1711</f>
        <v>142.85714285714286</v>
      </c>
      <c r="K1711" s="4"/>
      <c r="L1711" s="7"/>
      <c r="M1711" s="7"/>
      <c r="N1711" s="7"/>
      <c r="O1711" s="7"/>
      <c r="P1711" s="7"/>
      <c r="Q1711" s="7"/>
      <c r="R1711" s="7"/>
      <c r="S1711" s="7"/>
      <c r="T1711" s="7"/>
      <c r="U1711" s="4"/>
      <c r="V1711" s="7"/>
      <c r="W1711" s="7"/>
      <c r="X1711" s="7"/>
      <c r="Y1711" s="7"/>
      <c r="Z1711" s="7"/>
      <c r="AA1711" s="7"/>
      <c r="AB1711" s="4"/>
      <c r="AC1711" s="7"/>
      <c r="AD1711" s="7"/>
      <c r="AE1711" s="7"/>
      <c r="AF1711" s="7"/>
      <c r="AG1711" s="7"/>
      <c r="AH1711" s="7"/>
      <c r="AI1711" s="8"/>
      <c r="AJ1711" s="7"/>
      <c r="AK1711" s="7"/>
      <c r="AL1711" s="7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>
        <v>168.0911111111111</v>
      </c>
      <c r="AZ1711" s="4"/>
      <c r="BA1711" s="7"/>
      <c r="BB1711" s="4"/>
      <c r="BC1711" s="4"/>
      <c r="BD1711" s="4"/>
      <c r="BE1711" s="7"/>
      <c r="BF1711" s="4">
        <f>BH1711*(1/(BG1711/100))</f>
        <v>168.09111111111108</v>
      </c>
      <c r="BG1711" s="6">
        <v>41</v>
      </c>
      <c r="BH1711" s="4">
        <v>68.917355555555545</v>
      </c>
      <c r="BI1711" s="4">
        <f>BF1711-BH1711</f>
        <v>99.17375555555553</v>
      </c>
      <c r="BJ1711" s="4"/>
      <c r="BK1711" s="4"/>
      <c r="BL1711" s="6">
        <v>3.0360068526676454</v>
      </c>
      <c r="BM1711" s="6"/>
      <c r="BN1711" s="6"/>
      <c r="BO1711" s="6"/>
      <c r="BP1711" s="6"/>
      <c r="BQ1711" s="6"/>
      <c r="BR1711" s="6"/>
      <c r="BS1711" s="4"/>
      <c r="BT1711" s="4"/>
      <c r="BU1711" s="4"/>
      <c r="BV1711" s="4">
        <v>43</v>
      </c>
      <c r="BW1711" s="4"/>
      <c r="BX1711" s="4"/>
      <c r="BY1711" s="4"/>
      <c r="BZ1711" s="4"/>
      <c r="CA1711" s="4"/>
      <c r="CB1711" s="4"/>
      <c r="CC1711" s="7"/>
      <c r="CD1711" s="4"/>
      <c r="CE1711" s="4"/>
      <c r="CF1711" s="7">
        <f>CJ1711+CM1711+CP1711+CS1711+CV1711+CY1711+DB1711+DE1711</f>
        <v>1.4695805049386268</v>
      </c>
      <c r="CG1711" s="4">
        <f>CL1711+CO1711+CR1711+CU1711+CX1711+DA1711+DD1711+DG1711+DJ1711+DM1711+DP1711+DS1711</f>
        <v>440.874151481588</v>
      </c>
      <c r="CH1711" s="4">
        <f>CL1711+CO1711+CR1711+CU1711+CX1711+DA1711+DD1711+DG1711</f>
        <v>440.874151481588</v>
      </c>
      <c r="CI1711" s="4"/>
      <c r="CJ1711" s="8">
        <v>9.016923761302402E-2</v>
      </c>
      <c r="CK1711">
        <v>300</v>
      </c>
      <c r="CL1711" s="4">
        <f>CJ1711*CK1711</f>
        <v>27.050771283907206</v>
      </c>
      <c r="CM1711" s="8">
        <v>0.15342710180436436</v>
      </c>
      <c r="CN1711">
        <v>300</v>
      </c>
      <c r="CO1711" s="4">
        <f>CM1711*CN1711</f>
        <v>46.028130541309309</v>
      </c>
      <c r="CP1711" s="8">
        <v>0.192891902870932</v>
      </c>
      <c r="CQ1711">
        <v>300</v>
      </c>
      <c r="CR1711" s="4">
        <f>CP1711*CQ1711</f>
        <v>57.867570861279596</v>
      </c>
      <c r="CS1711" s="8">
        <v>0.2114546723292724</v>
      </c>
      <c r="CT1711">
        <v>300</v>
      </c>
      <c r="CU1711" s="4">
        <f>CS1711*CT1711</f>
        <v>63.436401698781722</v>
      </c>
      <c r="CV1711" s="8">
        <v>0.19451748863330995</v>
      </c>
      <c r="CW1711">
        <v>300</v>
      </c>
      <c r="CX1711" s="4">
        <f>CV1711*CW1711</f>
        <v>58.355246589992987</v>
      </c>
      <c r="CY1711" s="8">
        <v>0.19997133362749783</v>
      </c>
      <c r="CZ1711">
        <v>300</v>
      </c>
      <c r="DA1711" s="4">
        <f>CY1711*CZ1711</f>
        <v>59.99140008824935</v>
      </c>
      <c r="DB1711" s="8">
        <v>0.20550637920689249</v>
      </c>
      <c r="DC1711">
        <v>300</v>
      </c>
      <c r="DD1711" s="4">
        <f>DB1711*DC1711</f>
        <v>61.65191376206775</v>
      </c>
      <c r="DE1711" s="8">
        <v>0.22164238885333365</v>
      </c>
      <c r="DF1711">
        <v>300</v>
      </c>
      <c r="DG1711" s="4">
        <f>DE1711*DF1711</f>
        <v>66.492716656000098</v>
      </c>
      <c r="DH1711" s="7"/>
      <c r="DI1711" s="7"/>
      <c r="DJ1711" s="7"/>
      <c r="DK1711" s="7"/>
      <c r="DL1711" s="7"/>
      <c r="DM1711" s="7"/>
      <c r="DN1711" s="7"/>
      <c r="DO1711" s="7"/>
      <c r="DP1711" s="7"/>
      <c r="DQ1711" s="7"/>
      <c r="DR1711" s="7"/>
      <c r="DS1711" s="7"/>
      <c r="DT1711" s="7"/>
      <c r="DU1711" s="7"/>
      <c r="DV1711" s="7"/>
      <c r="DW1711" s="7"/>
      <c r="DX1711" s="7"/>
      <c r="DY1711" s="7"/>
      <c r="DZ1711" s="7"/>
      <c r="EA1711" s="7"/>
      <c r="EB1711" s="7"/>
      <c r="EC1711" s="7"/>
      <c r="ED1711" s="7"/>
      <c r="EE1711" s="7"/>
      <c r="EF1711" s="7"/>
      <c r="EG1711" s="7"/>
      <c r="EH1711" s="7"/>
      <c r="EI1711" s="7"/>
      <c r="EJ1711" s="7"/>
      <c r="EK1711" s="7"/>
      <c r="EL1711" s="7"/>
      <c r="EM1711" s="7"/>
      <c r="EN1711" s="7"/>
      <c r="EO1711" s="7"/>
      <c r="EP1711" s="7"/>
      <c r="EQ1711" s="7"/>
      <c r="ER1711" s="7"/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</row>
    <row r="1712" spans="1:158" x14ac:dyDescent="0.25">
      <c r="A1712" t="s">
        <v>19</v>
      </c>
      <c r="C1712" s="5">
        <v>44329</v>
      </c>
      <c r="D1712" s="4">
        <v>8</v>
      </c>
      <c r="E1712" s="5" t="s">
        <v>165</v>
      </c>
      <c r="F1712">
        <v>140</v>
      </c>
      <c r="G1712" t="s">
        <v>9</v>
      </c>
      <c r="H1712" s="6">
        <v>7</v>
      </c>
      <c r="I1712">
        <v>1000</v>
      </c>
      <c r="J1712" s="4">
        <f>1000000/H1712/I1712</f>
        <v>142.85714285714286</v>
      </c>
      <c r="K1712" s="4"/>
      <c r="L1712" s="7"/>
      <c r="M1712" s="7"/>
      <c r="N1712" s="7"/>
      <c r="O1712" s="7"/>
      <c r="P1712" s="7"/>
      <c r="Q1712" s="7"/>
      <c r="R1712" s="7"/>
      <c r="S1712" s="7"/>
      <c r="T1712" s="7"/>
      <c r="U1712" s="4"/>
      <c r="V1712" s="7"/>
      <c r="W1712" s="7"/>
      <c r="X1712" s="7"/>
      <c r="Y1712" s="7"/>
      <c r="Z1712" s="7"/>
      <c r="AA1712" s="7"/>
      <c r="AB1712" s="4"/>
      <c r="AC1712" s="7"/>
      <c r="AD1712" s="7"/>
      <c r="AE1712" s="7"/>
      <c r="AF1712" s="7"/>
      <c r="AG1712" s="7"/>
      <c r="AH1712" s="7"/>
      <c r="AI1712" s="8"/>
      <c r="AJ1712" s="7"/>
      <c r="AK1712" s="7"/>
      <c r="AL1712" s="7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>
        <v>204.31777777777776</v>
      </c>
      <c r="AZ1712" s="4"/>
      <c r="BA1712" s="7"/>
      <c r="BB1712" s="4"/>
      <c r="BC1712" s="4"/>
      <c r="BD1712" s="4"/>
      <c r="BE1712" s="7"/>
      <c r="BF1712" s="4">
        <f>BH1712*(1/(BG1712/100))</f>
        <v>204.31777777777776</v>
      </c>
      <c r="BG1712" s="6">
        <v>41</v>
      </c>
      <c r="BH1712" s="4">
        <v>83.770288888888885</v>
      </c>
      <c r="BI1712" s="4">
        <f>BF1712-BH1712</f>
        <v>120.54748888888888</v>
      </c>
      <c r="BJ1712" s="4"/>
      <c r="BK1712" s="4"/>
      <c r="BL1712" s="6">
        <v>3.6903210964268234</v>
      </c>
      <c r="BM1712" s="6"/>
      <c r="BN1712" s="6"/>
      <c r="BO1712" s="6">
        <v>3.6903210964268234</v>
      </c>
      <c r="BP1712" s="6"/>
      <c r="BQ1712" s="6"/>
      <c r="BR1712" s="6"/>
      <c r="BS1712" s="4"/>
      <c r="BT1712" s="4"/>
      <c r="BU1712" s="4"/>
      <c r="BV1712" s="4">
        <v>51</v>
      </c>
      <c r="BW1712" s="4"/>
      <c r="BX1712" s="4"/>
      <c r="BY1712" s="4"/>
      <c r="BZ1712" s="4"/>
      <c r="CA1712" s="4"/>
      <c r="CB1712" s="4"/>
      <c r="CC1712" s="7"/>
      <c r="CD1712" s="4"/>
      <c r="CE1712" s="4"/>
      <c r="CF1712" s="7"/>
      <c r="CG1712" s="4"/>
      <c r="CH1712" s="4"/>
      <c r="CI1712" s="4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</row>
    <row r="1713" spans="1:158" x14ac:dyDescent="0.25">
      <c r="A1713" t="s">
        <v>19</v>
      </c>
      <c r="C1713" s="5">
        <v>44335</v>
      </c>
      <c r="D1713" s="4"/>
      <c r="E1713" s="5"/>
      <c r="F1713">
        <v>146</v>
      </c>
      <c r="G1713" t="s">
        <v>9</v>
      </c>
      <c r="H1713" s="6">
        <v>7</v>
      </c>
      <c r="I1713">
        <v>1000</v>
      </c>
      <c r="J1713" s="4">
        <f>1000000/H1713/I1713</f>
        <v>142.85714285714286</v>
      </c>
      <c r="K1713" s="4"/>
      <c r="L1713" s="7"/>
      <c r="M1713" s="7"/>
      <c r="N1713" s="7"/>
      <c r="O1713" s="7"/>
      <c r="P1713" s="7"/>
      <c r="Q1713" s="7"/>
      <c r="R1713" s="7"/>
      <c r="S1713" s="7"/>
      <c r="T1713" s="7"/>
      <c r="U1713" s="4"/>
      <c r="V1713" s="7"/>
      <c r="W1713" s="7"/>
      <c r="X1713" s="7"/>
      <c r="Y1713" s="7"/>
      <c r="Z1713" s="7"/>
      <c r="AA1713" s="7"/>
      <c r="AB1713" s="4"/>
      <c r="AC1713" s="7"/>
      <c r="AD1713" s="7"/>
      <c r="AE1713" s="7"/>
      <c r="AF1713" s="7"/>
      <c r="AG1713" s="7"/>
      <c r="AH1713" s="7"/>
      <c r="AI1713" s="8"/>
      <c r="AJ1713" s="7"/>
      <c r="AK1713" s="7"/>
      <c r="AL1713" s="7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>
        <v>235.5922222222222</v>
      </c>
      <c r="AZ1713" s="4"/>
      <c r="BA1713" s="7"/>
      <c r="BB1713" s="4"/>
      <c r="BC1713" s="4"/>
      <c r="BD1713" s="4"/>
      <c r="BE1713" s="7"/>
      <c r="BF1713" s="4">
        <f>BH1713*(1/(BG1713/100))</f>
        <v>235.5922222222222</v>
      </c>
      <c r="BG1713" s="6">
        <v>41</v>
      </c>
      <c r="BH1713" s="4">
        <v>96.592811111111104</v>
      </c>
      <c r="BI1713" s="4">
        <f>BF1713-BH1713</f>
        <v>138.9994111111111</v>
      </c>
      <c r="BJ1713" s="4"/>
      <c r="BK1713" s="4"/>
      <c r="BL1713" s="6">
        <v>4.2551899167890355</v>
      </c>
      <c r="BM1713" s="6"/>
      <c r="BN1713" s="6"/>
      <c r="BO1713" s="6"/>
      <c r="BP1713" s="6"/>
      <c r="BQ1713" s="6"/>
      <c r="BR1713" s="6"/>
      <c r="BS1713" s="4"/>
      <c r="BT1713" s="4"/>
      <c r="BU1713" s="4"/>
      <c r="BV1713" s="4">
        <v>57.444000000000003</v>
      </c>
      <c r="BW1713" s="4"/>
      <c r="BX1713" s="4"/>
      <c r="BY1713" s="4"/>
      <c r="BZ1713" s="4"/>
      <c r="CA1713" s="4"/>
      <c r="CB1713" s="4"/>
      <c r="CC1713" s="7"/>
      <c r="CD1713" s="4"/>
      <c r="CE1713" s="4"/>
      <c r="CF1713" s="7"/>
      <c r="CG1713" s="4"/>
      <c r="CH1713" s="4"/>
      <c r="CI1713" s="4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</row>
    <row r="1714" spans="1:158" x14ac:dyDescent="0.25">
      <c r="A1714" t="s">
        <v>19</v>
      </c>
      <c r="C1714" s="5">
        <v>44342</v>
      </c>
      <c r="D1714" s="4"/>
      <c r="E1714" s="5"/>
      <c r="F1714">
        <v>153</v>
      </c>
      <c r="G1714" t="s">
        <v>9</v>
      </c>
      <c r="H1714" s="6">
        <v>7</v>
      </c>
      <c r="I1714">
        <v>1000</v>
      </c>
      <c r="J1714" s="4">
        <f>1000000/H1714/I1714</f>
        <v>142.85714285714286</v>
      </c>
      <c r="K1714" s="4"/>
      <c r="L1714" s="7"/>
      <c r="M1714" s="7"/>
      <c r="N1714" s="7"/>
      <c r="O1714" s="7"/>
      <c r="P1714" s="7"/>
      <c r="Q1714" s="7"/>
      <c r="R1714" s="7"/>
      <c r="S1714" s="7"/>
      <c r="T1714" s="7"/>
      <c r="U1714" s="4"/>
      <c r="V1714" s="7"/>
      <c r="W1714" s="7"/>
      <c r="X1714" s="7"/>
      <c r="Y1714" s="7"/>
      <c r="Z1714" s="7"/>
      <c r="AA1714" s="7"/>
      <c r="AB1714" s="4"/>
      <c r="AC1714" s="7"/>
      <c r="AD1714" s="7"/>
      <c r="AE1714" s="7"/>
      <c r="AF1714" s="7"/>
      <c r="AG1714" s="7"/>
      <c r="AH1714" s="7"/>
      <c r="AI1714" s="8"/>
      <c r="AJ1714" s="7"/>
      <c r="AK1714" s="7"/>
      <c r="AL1714" s="7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>
        <v>325.52999999999997</v>
      </c>
      <c r="AZ1714" s="4"/>
      <c r="BA1714" s="7"/>
      <c r="BB1714" s="4"/>
      <c r="BC1714" s="4"/>
      <c r="BD1714" s="4"/>
      <c r="BE1714" s="7"/>
      <c r="BF1714" s="4">
        <f>BH1714*(1/(BG1714/100))</f>
        <v>325.52999999999997</v>
      </c>
      <c r="BG1714" s="6">
        <v>41</v>
      </c>
      <c r="BH1714" s="4">
        <v>133.46729999999999</v>
      </c>
      <c r="BI1714" s="4">
        <f>BF1714-BH1714</f>
        <v>192.06269999999998</v>
      </c>
      <c r="BJ1714" s="4"/>
      <c r="BK1714" s="4"/>
      <c r="BL1714" s="6">
        <v>5.8796167400881059</v>
      </c>
      <c r="BM1714" s="6"/>
      <c r="BN1714" s="6"/>
      <c r="BO1714" s="6"/>
      <c r="BP1714" s="6"/>
      <c r="BQ1714" s="6"/>
      <c r="BR1714" s="6"/>
      <c r="BS1714" s="4"/>
      <c r="BT1714" s="4"/>
      <c r="BU1714" s="4"/>
      <c r="BV1714" s="4">
        <v>76.444000000000003</v>
      </c>
      <c r="BW1714" s="4"/>
      <c r="BX1714" s="4"/>
      <c r="BY1714" s="4"/>
      <c r="BZ1714" s="4"/>
      <c r="CA1714" s="4"/>
      <c r="CB1714" s="4"/>
      <c r="CC1714" s="7"/>
      <c r="CD1714" s="4"/>
      <c r="CE1714" s="4"/>
      <c r="CF1714" s="7"/>
      <c r="CG1714" s="4"/>
      <c r="CH1714" s="4"/>
      <c r="CI1714" s="4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</row>
    <row r="1715" spans="1:158" x14ac:dyDescent="0.25">
      <c r="A1715" t="s">
        <v>19</v>
      </c>
      <c r="C1715" s="5">
        <v>44348</v>
      </c>
      <c r="D1715" s="4">
        <v>9</v>
      </c>
      <c r="E1715" s="5" t="s">
        <v>70</v>
      </c>
      <c r="F1715">
        <v>159</v>
      </c>
      <c r="G1715" t="s">
        <v>9</v>
      </c>
      <c r="H1715" s="6">
        <v>7</v>
      </c>
      <c r="I1715">
        <v>1000</v>
      </c>
      <c r="J1715" s="4">
        <f>1000000/H1715/I1715</f>
        <v>142.85714285714286</v>
      </c>
      <c r="K1715" s="4"/>
      <c r="L1715" s="7"/>
      <c r="M1715" s="7"/>
      <c r="N1715" s="7"/>
      <c r="O1715" s="7"/>
      <c r="P1715" s="7"/>
      <c r="Q1715" s="7"/>
      <c r="R1715" s="7"/>
      <c r="S1715" s="7"/>
      <c r="T1715" s="7"/>
      <c r="U1715" s="4"/>
      <c r="V1715" s="7"/>
      <c r="W1715" s="7"/>
      <c r="X1715" s="7"/>
      <c r="Y1715" s="7"/>
      <c r="Z1715" s="7"/>
      <c r="AA1715" s="7"/>
      <c r="AB1715" s="4"/>
      <c r="AC1715" s="7"/>
      <c r="AD1715" s="7"/>
      <c r="AE1715" s="7"/>
      <c r="AF1715" s="7"/>
      <c r="AG1715" s="7"/>
      <c r="AH1715" s="7"/>
      <c r="AI1715" s="8"/>
      <c r="AJ1715" s="7"/>
      <c r="AK1715" s="7"/>
      <c r="AL1715" s="7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>
        <v>359.43222222222221</v>
      </c>
      <c r="AZ1715" s="4"/>
      <c r="BA1715" s="7"/>
      <c r="BB1715" s="4"/>
      <c r="BC1715" s="4"/>
      <c r="BD1715" s="4"/>
      <c r="BE1715" s="7"/>
      <c r="BF1715" s="4">
        <f>BH1715*(1/(BG1715/100))</f>
        <v>359.43222222222215</v>
      </c>
      <c r="BG1715" s="6">
        <v>41</v>
      </c>
      <c r="BH1715" s="4">
        <v>147.36721111111109</v>
      </c>
      <c r="BI1715" s="4">
        <f>BF1715-BH1715</f>
        <v>212.06501111111106</v>
      </c>
      <c r="BJ1715" s="4"/>
      <c r="BK1715" s="4"/>
      <c r="BL1715" s="6">
        <v>6.4919476260401359</v>
      </c>
      <c r="BM1715" s="6"/>
      <c r="BN1715" s="6"/>
      <c r="BO1715" s="6"/>
      <c r="BP1715" s="6"/>
      <c r="BQ1715" s="6"/>
      <c r="BR1715" s="6"/>
      <c r="BS1715" s="4"/>
      <c r="BT1715" s="4"/>
      <c r="BU1715" s="4"/>
      <c r="BV1715" s="4">
        <v>85.555999999999997</v>
      </c>
      <c r="BW1715" s="4"/>
      <c r="BX1715" s="4"/>
      <c r="BY1715" s="4"/>
      <c r="BZ1715" s="4"/>
      <c r="CA1715" s="4"/>
      <c r="CB1715" s="4"/>
      <c r="CC1715" s="7"/>
      <c r="CD1715" s="4"/>
      <c r="CE1715" s="4"/>
      <c r="CF1715" s="7"/>
      <c r="CG1715" s="4"/>
      <c r="CH1715" s="4"/>
      <c r="CI1715" s="4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  <c r="DH1715" s="7"/>
      <c r="DI1715" s="7"/>
      <c r="DJ1715" s="7"/>
      <c r="DK1715" s="7"/>
      <c r="DL1715" s="7"/>
      <c r="DM1715" s="7"/>
      <c r="DN1715" s="7"/>
      <c r="DO1715" s="7"/>
      <c r="DP1715" s="7"/>
      <c r="DQ1715" s="7"/>
      <c r="DR1715" s="7"/>
      <c r="DS1715" s="7"/>
      <c r="DT1715" s="7"/>
      <c r="DU1715" s="7"/>
      <c r="DV1715" s="7"/>
      <c r="DW1715" s="7"/>
      <c r="DX1715" s="7"/>
      <c r="DY1715" s="7"/>
      <c r="DZ1715" s="7"/>
      <c r="EA1715" s="7"/>
      <c r="EB1715" s="7"/>
      <c r="EC1715" s="7"/>
      <c r="ED1715" s="7"/>
      <c r="EE1715" s="7"/>
      <c r="EF1715" s="7"/>
      <c r="EG1715" s="7"/>
      <c r="EH1715" s="7"/>
      <c r="EI1715" s="7"/>
      <c r="EJ1715" s="7"/>
      <c r="EK1715" s="7"/>
      <c r="EL1715" s="7"/>
      <c r="EM1715" s="7"/>
      <c r="EN1715" s="7"/>
      <c r="EO1715" s="7"/>
      <c r="EP1715" s="7"/>
      <c r="EQ1715" s="7"/>
      <c r="ER1715" s="7"/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</row>
    <row r="1716" spans="1:158" x14ac:dyDescent="0.25">
      <c r="A1716" t="s">
        <v>53</v>
      </c>
      <c r="B1716" t="s">
        <v>191</v>
      </c>
      <c r="C1716" s="5">
        <v>39370</v>
      </c>
      <c r="D1716" s="4">
        <v>1</v>
      </c>
      <c r="E1716" s="5" t="s">
        <v>167</v>
      </c>
      <c r="F1716">
        <v>0</v>
      </c>
      <c r="G1716" t="s">
        <v>10</v>
      </c>
      <c r="H1716" s="6">
        <v>10</v>
      </c>
      <c r="I1716">
        <v>1000</v>
      </c>
      <c r="J1716" s="4">
        <f>1000000/H1716/I1716</f>
        <v>100</v>
      </c>
      <c r="K1716" s="4"/>
      <c r="L1716" s="7"/>
      <c r="M1716" s="7"/>
      <c r="N1716" s="7"/>
      <c r="O1716" s="7"/>
      <c r="P1716" s="7"/>
      <c r="Q1716" s="7"/>
      <c r="R1716" s="7"/>
      <c r="S1716" s="7"/>
      <c r="T1716" s="7"/>
      <c r="U1716" s="4"/>
      <c r="V1716" s="7"/>
      <c r="W1716" s="7"/>
      <c r="X1716" s="7"/>
      <c r="Y1716" s="7"/>
      <c r="Z1716" s="7"/>
      <c r="AA1716" s="7"/>
      <c r="AB1716" s="4"/>
      <c r="AC1716" s="7"/>
      <c r="AD1716" s="7"/>
      <c r="AE1716" s="7"/>
      <c r="AF1716" s="7"/>
      <c r="AG1716" s="7"/>
      <c r="AH1716" s="7"/>
      <c r="AI1716" s="8"/>
      <c r="AJ1716" s="7"/>
      <c r="AK1716" s="7"/>
      <c r="AL1716" s="7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7"/>
      <c r="BB1716" s="4"/>
      <c r="BC1716" s="4"/>
      <c r="BD1716" s="4"/>
      <c r="BE1716" s="7"/>
      <c r="BF1716" s="7"/>
      <c r="BG1716" s="6"/>
      <c r="BH1716" s="4"/>
      <c r="BI1716" s="4"/>
      <c r="BJ1716" s="4"/>
      <c r="BK1716" s="4"/>
      <c r="BL1716" s="6"/>
      <c r="BM1716" s="6"/>
      <c r="BN1716" s="6"/>
      <c r="BO1716" s="6"/>
      <c r="BP1716" s="6"/>
      <c r="BQ1716" s="6"/>
      <c r="BR1716" s="6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7"/>
      <c r="CD1716" s="4"/>
      <c r="CE1716" s="4"/>
      <c r="CF1716" s="7"/>
      <c r="CG1716" s="4"/>
      <c r="CH1716" s="4"/>
      <c r="CI1716" s="4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  <c r="DH1716" s="7"/>
      <c r="DI1716" s="7"/>
      <c r="DJ1716" s="7"/>
      <c r="DK1716" s="7"/>
      <c r="DL1716" s="7"/>
      <c r="DM1716" s="7"/>
      <c r="DN1716" s="7"/>
      <c r="DO1716" s="7"/>
      <c r="DP1716" s="7"/>
      <c r="DQ1716" s="7"/>
      <c r="DR1716" s="7"/>
      <c r="DS1716" s="7"/>
      <c r="DT1716" s="7"/>
      <c r="DU1716" s="7"/>
      <c r="DV1716" s="7"/>
      <c r="DW1716" s="7"/>
      <c r="DX1716" s="7"/>
      <c r="DY1716" s="7"/>
      <c r="DZ1716" s="7"/>
      <c r="EA1716" s="7"/>
      <c r="EB1716" s="7"/>
      <c r="EC1716" s="7"/>
      <c r="ED1716" s="7"/>
      <c r="EE1716" s="7"/>
      <c r="EF1716" s="7"/>
      <c r="EG1716" s="7"/>
      <c r="EH1716" s="7"/>
      <c r="EI1716" s="7"/>
      <c r="EJ1716" s="7"/>
      <c r="EK1716" s="7"/>
      <c r="EL1716" s="7"/>
      <c r="EM1716" s="7"/>
      <c r="EN1716" s="7"/>
      <c r="EO1716" s="7"/>
      <c r="EP1716" s="7"/>
      <c r="EQ1716" s="7"/>
      <c r="ER1716" s="7"/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</row>
    <row r="1717" spans="1:158" x14ac:dyDescent="0.25">
      <c r="A1717" t="s">
        <v>53</v>
      </c>
      <c r="B1717" t="s">
        <v>191</v>
      </c>
      <c r="C1717" s="5">
        <v>39377</v>
      </c>
      <c r="D1717" s="4">
        <v>3</v>
      </c>
      <c r="E1717" s="5" t="s">
        <v>163</v>
      </c>
      <c r="F1717">
        <v>7</v>
      </c>
      <c r="G1717" t="s">
        <v>10</v>
      </c>
      <c r="H1717" s="6">
        <v>10</v>
      </c>
      <c r="I1717">
        <v>1000</v>
      </c>
      <c r="J1717" s="4">
        <f>1000000/H1717/I1717</f>
        <v>100</v>
      </c>
      <c r="K1717" s="4"/>
      <c r="L1717" s="7"/>
      <c r="M1717" s="7"/>
      <c r="N1717" s="7"/>
      <c r="O1717" s="7"/>
      <c r="P1717" s="7"/>
      <c r="Q1717" s="7"/>
      <c r="R1717" s="7"/>
      <c r="S1717" s="7"/>
      <c r="T1717" s="7"/>
      <c r="U1717" s="4"/>
      <c r="V1717" s="7"/>
      <c r="W1717" s="7"/>
      <c r="X1717" s="7"/>
      <c r="Y1717" s="7"/>
      <c r="Z1717" s="7"/>
      <c r="AA1717" s="7"/>
      <c r="AB1717" s="4"/>
      <c r="AC1717" s="7"/>
      <c r="AD1717" s="7"/>
      <c r="AE1717" s="7"/>
      <c r="AF1717" s="7"/>
      <c r="AG1717" s="7"/>
      <c r="AH1717" s="7"/>
      <c r="AI1717" s="8"/>
      <c r="AJ1717" s="7"/>
      <c r="AK1717" s="7"/>
      <c r="AL1717" s="7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7"/>
      <c r="BB1717" s="4"/>
      <c r="BC1717" s="4"/>
      <c r="BD1717" s="4"/>
      <c r="BE1717" s="7"/>
      <c r="BF1717" s="7"/>
      <c r="BG1717" s="6"/>
      <c r="BH1717" s="4"/>
      <c r="BI1717" s="4"/>
      <c r="BJ1717" s="4"/>
      <c r="BK1717" s="4"/>
      <c r="BL1717" s="6"/>
      <c r="BM1717" s="6"/>
      <c r="BN1717" s="6"/>
      <c r="BO1717" s="6"/>
      <c r="BP1717" s="6"/>
      <c r="BQ1717" s="6"/>
      <c r="BR1717" s="6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7"/>
      <c r="CD1717" s="4"/>
      <c r="CE1717" s="4"/>
      <c r="CF1717" s="7"/>
      <c r="CG1717" s="4"/>
      <c r="CH1717" s="4"/>
      <c r="CI1717" s="4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  <c r="DH1717" s="7"/>
      <c r="DI1717" s="7"/>
      <c r="DJ1717" s="7"/>
      <c r="DK1717" s="7"/>
      <c r="DL1717" s="7"/>
      <c r="DM1717" s="7"/>
      <c r="DN1717" s="7"/>
      <c r="DO1717" s="7"/>
      <c r="DP1717" s="7"/>
      <c r="DQ1717" s="7"/>
      <c r="DR1717" s="7"/>
      <c r="DS1717" s="7"/>
      <c r="DT1717" s="7"/>
      <c r="DU1717" s="7"/>
      <c r="DV1717" s="7"/>
      <c r="DW1717" s="7"/>
      <c r="DX1717" s="7"/>
      <c r="DY1717" s="7"/>
      <c r="DZ1717" s="7"/>
      <c r="EA1717" s="7"/>
      <c r="EB1717" s="7"/>
      <c r="EC1717" s="7"/>
      <c r="ED1717" s="7"/>
      <c r="EE1717" s="7"/>
      <c r="EF1717" s="7"/>
      <c r="EG1717" s="7"/>
      <c r="EH1717" s="7"/>
      <c r="EI1717" s="7"/>
      <c r="EJ1717" s="7"/>
      <c r="EK1717" s="7"/>
      <c r="EL1717" s="7"/>
      <c r="EM1717" s="7"/>
      <c r="EN1717" s="7"/>
      <c r="EO1717" s="7"/>
      <c r="EP1717" s="7"/>
      <c r="EQ1717" s="7"/>
      <c r="ER1717" s="7"/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</row>
    <row r="1718" spans="1:158" x14ac:dyDescent="0.25">
      <c r="A1718" t="s">
        <v>53</v>
      </c>
      <c r="B1718" t="s">
        <v>191</v>
      </c>
      <c r="C1718" s="5">
        <v>39413</v>
      </c>
      <c r="D1718" s="4"/>
      <c r="G1718" t="s">
        <v>10</v>
      </c>
      <c r="H1718" s="6">
        <v>10</v>
      </c>
      <c r="I1718">
        <v>1000</v>
      </c>
      <c r="J1718" s="4">
        <f>1000000/H1718/I1718</f>
        <v>100</v>
      </c>
      <c r="U1718" s="4"/>
      <c r="W1718" s="7"/>
      <c r="X1718" s="7"/>
      <c r="Y1718" s="7"/>
      <c r="Z1718" s="7"/>
      <c r="AA1718" s="7"/>
      <c r="AB1718" s="4"/>
      <c r="AC1718" s="7"/>
      <c r="AD1718" s="7"/>
      <c r="AE1718" s="7"/>
      <c r="AF1718" s="7"/>
      <c r="AG1718" s="7"/>
      <c r="AH1718" s="7"/>
      <c r="AI1718" s="8"/>
      <c r="AK1718" s="7"/>
      <c r="AL1718" s="7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B1718" s="4"/>
      <c r="BC1718" s="4"/>
      <c r="BD1718" s="4"/>
      <c r="BG1718" s="6"/>
      <c r="BH1718" s="4"/>
      <c r="BI1718" s="4"/>
      <c r="BJ1718" s="4"/>
      <c r="BK1718" s="4"/>
      <c r="BL1718" s="6"/>
      <c r="BM1718" s="6"/>
      <c r="BN1718" s="6"/>
      <c r="BO1718" s="6"/>
      <c r="BP1718" s="6"/>
      <c r="BQ1718" s="6"/>
      <c r="BR1718" s="6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D1718" s="4">
        <v>175.0203970992122</v>
      </c>
      <c r="CE1718" s="4"/>
      <c r="CG1718" s="4"/>
      <c r="CH1718" s="4"/>
      <c r="CI1718" s="4"/>
    </row>
    <row r="1719" spans="1:158" x14ac:dyDescent="0.25">
      <c r="A1719" t="s">
        <v>53</v>
      </c>
      <c r="B1719" t="s">
        <v>191</v>
      </c>
      <c r="C1719" s="5">
        <v>39420</v>
      </c>
      <c r="D1719" s="4">
        <v>4</v>
      </c>
      <c r="E1719" t="s">
        <v>168</v>
      </c>
      <c r="F1719">
        <v>50</v>
      </c>
      <c r="G1719" t="s">
        <v>10</v>
      </c>
      <c r="H1719" s="6">
        <v>10</v>
      </c>
      <c r="I1719">
        <v>1000</v>
      </c>
      <c r="J1719" s="4">
        <f>1000000/H1719/I1719</f>
        <v>100</v>
      </c>
      <c r="K1719" s="4"/>
      <c r="L1719" s="7"/>
      <c r="M1719" s="7"/>
      <c r="N1719" s="7"/>
      <c r="O1719" s="7"/>
      <c r="P1719" s="7"/>
      <c r="Q1719" s="7"/>
      <c r="R1719" s="7"/>
      <c r="S1719" s="7"/>
      <c r="T1719" s="7"/>
      <c r="U1719" s="4"/>
      <c r="V1719" s="7"/>
      <c r="W1719" s="7"/>
      <c r="X1719" s="7"/>
      <c r="Y1719" s="7"/>
      <c r="Z1719" s="7"/>
      <c r="AA1719" s="7"/>
      <c r="AB1719" s="4"/>
      <c r="AC1719" s="7"/>
      <c r="AD1719" s="7"/>
      <c r="AE1719" s="7"/>
      <c r="AF1719" s="7"/>
      <c r="AG1719" s="7"/>
      <c r="AH1719" s="7"/>
      <c r="AI1719" s="8"/>
      <c r="AJ1719" s="7"/>
      <c r="AK1719" s="7"/>
      <c r="AL1719" s="7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7"/>
      <c r="BB1719" s="4"/>
      <c r="BC1719" s="4"/>
      <c r="BD1719" s="4"/>
      <c r="BE1719" s="7"/>
      <c r="BF1719" s="7"/>
      <c r="BG1719" s="6"/>
      <c r="BH1719" s="4"/>
      <c r="BI1719" s="4"/>
      <c r="BJ1719" s="4"/>
      <c r="BK1719" s="4"/>
      <c r="BL1719" s="6"/>
      <c r="BM1719" s="6"/>
      <c r="BN1719" s="6"/>
      <c r="BO1719" s="6"/>
      <c r="BP1719" s="6"/>
      <c r="BQ1719" s="6"/>
      <c r="BR1719" s="6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7"/>
      <c r="CD1719" s="4">
        <v>125.63371164062301</v>
      </c>
      <c r="CE1719" s="4"/>
      <c r="CF1719" s="7"/>
      <c r="CG1719" s="4"/>
      <c r="CH1719" s="4"/>
      <c r="CI1719" s="4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  <c r="DH1719" s="7"/>
      <c r="DI1719" s="7"/>
      <c r="DJ1719" s="7"/>
      <c r="DK1719" s="7"/>
      <c r="DL1719" s="7"/>
      <c r="DM1719" s="7"/>
      <c r="DN1719" s="7"/>
      <c r="DO1719" s="7"/>
      <c r="DP1719" s="7"/>
      <c r="DQ1719" s="7"/>
      <c r="DR1719" s="7"/>
      <c r="DS1719" s="7"/>
      <c r="DT1719" s="7"/>
      <c r="DU1719" s="7"/>
      <c r="DV1719" s="7"/>
      <c r="DW1719" s="7"/>
      <c r="DX1719" s="7"/>
      <c r="DY1719" s="7"/>
      <c r="DZ1719" s="7"/>
      <c r="EA1719" s="7"/>
      <c r="EB1719" s="7"/>
      <c r="EC1719" s="7"/>
      <c r="ED1719" s="7"/>
      <c r="EE1719" s="7"/>
      <c r="EF1719" s="7"/>
      <c r="EG1719" s="7"/>
      <c r="EH1719" s="7"/>
      <c r="EI1719" s="7"/>
      <c r="EJ1719" s="7"/>
      <c r="EK1719" s="7"/>
      <c r="EL1719" s="7"/>
      <c r="EM1719" s="7"/>
      <c r="EN1719" s="7"/>
      <c r="EO1719" s="7"/>
      <c r="EP1719" s="7"/>
      <c r="EQ1719" s="7"/>
      <c r="ER1719" s="7"/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</row>
    <row r="1720" spans="1:158" x14ac:dyDescent="0.25">
      <c r="A1720" t="s">
        <v>53</v>
      </c>
      <c r="B1720" t="s">
        <v>191</v>
      </c>
      <c r="C1720" s="5">
        <v>39421</v>
      </c>
      <c r="D1720" s="4"/>
      <c r="G1720" t="s">
        <v>10</v>
      </c>
      <c r="H1720" s="6">
        <v>10</v>
      </c>
      <c r="I1720">
        <v>1000</v>
      </c>
      <c r="J1720" s="4">
        <f>1000000/H1720/I1720</f>
        <v>100</v>
      </c>
      <c r="U1720" s="4"/>
      <c r="W1720" s="7"/>
      <c r="X1720" s="7"/>
      <c r="Y1720" s="7"/>
      <c r="Z1720" s="7"/>
      <c r="AA1720" s="7"/>
      <c r="AB1720" s="4"/>
      <c r="AC1720" s="7"/>
      <c r="AD1720" s="7"/>
      <c r="AE1720" s="7"/>
      <c r="AF1720" s="7"/>
      <c r="AG1720" s="7"/>
      <c r="AH1720" s="7"/>
      <c r="AI1720" s="8"/>
      <c r="AK1720" s="7"/>
      <c r="AL1720" s="7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B1720" s="4"/>
      <c r="BC1720" s="4"/>
      <c r="BD1720" s="4"/>
      <c r="BG1720" s="6"/>
      <c r="BH1720" s="4"/>
      <c r="BI1720" s="4"/>
      <c r="BJ1720" s="4"/>
      <c r="BK1720" s="4"/>
      <c r="BL1720" s="6"/>
      <c r="BM1720" s="6"/>
      <c r="BN1720" s="6"/>
      <c r="BO1720" s="6"/>
      <c r="BP1720" s="6"/>
      <c r="BQ1720" s="6"/>
      <c r="BR1720" s="6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D1720" s="4">
        <v>196.009057641808</v>
      </c>
      <c r="CE1720" s="4"/>
      <c r="CG1720" s="4"/>
      <c r="CH1720" s="4"/>
      <c r="CI1720" s="4"/>
    </row>
    <row r="1721" spans="1:158" x14ac:dyDescent="0.25">
      <c r="A1721" t="s">
        <v>53</v>
      </c>
      <c r="B1721" t="s">
        <v>191</v>
      </c>
      <c r="C1721" s="5">
        <v>39427</v>
      </c>
      <c r="D1721" s="4"/>
      <c r="G1721" t="s">
        <v>10</v>
      </c>
      <c r="H1721" s="6">
        <v>10</v>
      </c>
      <c r="I1721">
        <v>1000</v>
      </c>
      <c r="J1721" s="4">
        <f>1000000/H1721/I1721</f>
        <v>100</v>
      </c>
      <c r="U1721" s="4"/>
      <c r="W1721" s="7"/>
      <c r="X1721" s="7"/>
      <c r="Y1721" s="7"/>
      <c r="Z1721" s="7"/>
      <c r="AA1721" s="7"/>
      <c r="AB1721" s="4"/>
      <c r="AC1721" s="7"/>
      <c r="AD1721" s="7"/>
      <c r="AE1721" s="7"/>
      <c r="AF1721" s="7"/>
      <c r="AG1721" s="7"/>
      <c r="AH1721" s="7"/>
      <c r="AI1721" s="8"/>
      <c r="AK1721" s="7"/>
      <c r="AL1721" s="7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B1721" s="4"/>
      <c r="BC1721" s="4"/>
      <c r="BD1721" s="4"/>
      <c r="BG1721" s="6"/>
      <c r="BH1721" s="4"/>
      <c r="BI1721" s="4"/>
      <c r="BJ1721" s="4"/>
      <c r="BK1721" s="4"/>
      <c r="BL1721" s="6"/>
      <c r="BM1721" s="6"/>
      <c r="BN1721" s="6"/>
      <c r="BO1721" s="6"/>
      <c r="BP1721" s="6"/>
      <c r="BQ1721" s="6"/>
      <c r="BR1721" s="6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D1721" s="4">
        <v>168.18509087448851</v>
      </c>
      <c r="CE1721" s="4"/>
      <c r="CG1721" s="4"/>
      <c r="CH1721" s="4"/>
      <c r="CI1721" s="4"/>
    </row>
    <row r="1722" spans="1:158" x14ac:dyDescent="0.25">
      <c r="A1722" t="s">
        <v>53</v>
      </c>
      <c r="B1722" t="s">
        <v>191</v>
      </c>
      <c r="C1722" s="5">
        <v>39434</v>
      </c>
      <c r="D1722" s="4"/>
      <c r="G1722" t="s">
        <v>10</v>
      </c>
      <c r="H1722" s="6">
        <v>10</v>
      </c>
      <c r="I1722">
        <v>1000</v>
      </c>
      <c r="J1722" s="4">
        <f>1000000/H1722/I1722</f>
        <v>100</v>
      </c>
      <c r="U1722" s="4"/>
      <c r="W1722" s="7"/>
      <c r="X1722" s="7"/>
      <c r="Y1722" s="7"/>
      <c r="Z1722" s="7"/>
      <c r="AA1722" s="7"/>
      <c r="AB1722" s="4"/>
      <c r="AC1722" s="7"/>
      <c r="AD1722" s="7"/>
      <c r="AE1722" s="7"/>
      <c r="AF1722" s="7"/>
      <c r="AG1722" s="7"/>
      <c r="AH1722" s="7"/>
      <c r="AI1722" s="8"/>
      <c r="AK1722" s="7"/>
      <c r="AL1722" s="7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B1722" s="4"/>
      <c r="BC1722" s="4"/>
      <c r="BD1722" s="4"/>
      <c r="BG1722" s="6"/>
      <c r="BH1722" s="4"/>
      <c r="BI1722" s="4"/>
      <c r="BJ1722" s="4"/>
      <c r="BK1722" s="4"/>
      <c r="BL1722" s="6"/>
      <c r="BM1722" s="6"/>
      <c r="BN1722" s="6"/>
      <c r="BO1722" s="6"/>
      <c r="BP1722" s="6"/>
      <c r="BQ1722" s="6"/>
      <c r="BR1722" s="6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D1722" s="4">
        <v>153.83432958436231</v>
      </c>
      <c r="CE1722" s="4"/>
      <c r="CG1722" s="4"/>
      <c r="CH1722" s="4"/>
      <c r="CI1722" s="4"/>
    </row>
    <row r="1723" spans="1:158" x14ac:dyDescent="0.25">
      <c r="A1723" t="s">
        <v>53</v>
      </c>
      <c r="B1723" t="s">
        <v>191</v>
      </c>
      <c r="C1723" s="5">
        <v>39441</v>
      </c>
      <c r="D1723" s="4">
        <v>5</v>
      </c>
      <c r="E1723" t="s">
        <v>164</v>
      </c>
      <c r="F1723">
        <v>71</v>
      </c>
      <c r="G1723" t="s">
        <v>10</v>
      </c>
      <c r="H1723" s="6">
        <v>10</v>
      </c>
      <c r="I1723">
        <v>1000</v>
      </c>
      <c r="J1723" s="4">
        <f>1000000/H1723/I1723</f>
        <v>100</v>
      </c>
      <c r="K1723" s="4"/>
      <c r="L1723" s="7"/>
      <c r="M1723" s="7"/>
      <c r="N1723" s="7"/>
      <c r="O1723" s="7"/>
      <c r="P1723" s="7"/>
      <c r="Q1723" s="7"/>
      <c r="R1723" s="7"/>
      <c r="S1723" s="7"/>
      <c r="T1723" s="7"/>
      <c r="U1723" s="4"/>
      <c r="V1723" s="7"/>
      <c r="W1723" s="7"/>
      <c r="X1723" s="7"/>
      <c r="Y1723" s="7"/>
      <c r="Z1723" s="7"/>
      <c r="AA1723" s="7"/>
      <c r="AB1723" s="4"/>
      <c r="AC1723" s="7"/>
      <c r="AD1723" s="7"/>
      <c r="AE1723" s="7"/>
      <c r="AF1723" s="7"/>
      <c r="AG1723" s="7"/>
      <c r="AH1723" s="7"/>
      <c r="AI1723" s="8"/>
      <c r="AJ1723" s="7"/>
      <c r="AK1723" s="7"/>
      <c r="AL1723" s="7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7"/>
      <c r="BB1723" s="4"/>
      <c r="BC1723" s="4"/>
      <c r="BD1723" s="4"/>
      <c r="BE1723" s="7"/>
      <c r="BF1723" s="7"/>
      <c r="BG1723" s="6"/>
      <c r="BH1723" s="4"/>
      <c r="BI1723" s="4"/>
      <c r="BJ1723" s="4"/>
      <c r="BK1723" s="4"/>
      <c r="BL1723" s="6"/>
      <c r="BM1723" s="6"/>
      <c r="BN1723" s="6"/>
      <c r="BO1723" s="6"/>
      <c r="BP1723" s="6"/>
      <c r="BQ1723" s="6"/>
      <c r="BR1723" s="6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7"/>
      <c r="CD1723" s="4"/>
      <c r="CE1723" s="4"/>
      <c r="CF1723" s="7"/>
      <c r="CG1723" s="4"/>
      <c r="CH1723" s="4"/>
      <c r="CI1723" s="4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7"/>
      <c r="DJ1723" s="7"/>
      <c r="DK1723" s="7"/>
      <c r="DL1723" s="7"/>
      <c r="DM1723" s="7"/>
      <c r="DN1723" s="7"/>
      <c r="DO1723" s="7"/>
      <c r="DP1723" s="7"/>
      <c r="DQ1723" s="7"/>
      <c r="DR1723" s="7"/>
      <c r="DS1723" s="7"/>
      <c r="DT1723" s="7"/>
      <c r="DU1723" s="7"/>
      <c r="DV1723" s="7"/>
      <c r="DW1723" s="7"/>
      <c r="DX1723" s="7"/>
      <c r="DY1723" s="7"/>
      <c r="DZ1723" s="7"/>
      <c r="EA1723" s="7"/>
      <c r="EB1723" s="7"/>
      <c r="EC1723" s="7"/>
      <c r="ED1723" s="7"/>
      <c r="EE1723" s="7"/>
      <c r="EF1723" s="7"/>
      <c r="EG1723" s="7"/>
      <c r="EH1723" s="7"/>
      <c r="EI1723" s="7"/>
      <c r="EJ1723" s="7"/>
      <c r="EK1723" s="7"/>
      <c r="EL1723" s="7"/>
      <c r="EM1723" s="7"/>
      <c r="EN1723" s="7"/>
      <c r="EO1723" s="7"/>
      <c r="EP1723" s="7"/>
      <c r="EQ1723" s="7"/>
      <c r="ER1723" s="7"/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</row>
    <row r="1724" spans="1:158" x14ac:dyDescent="0.25">
      <c r="A1724" t="s">
        <v>53</v>
      </c>
      <c r="B1724" t="s">
        <v>191</v>
      </c>
      <c r="C1724" s="5">
        <v>39444</v>
      </c>
      <c r="D1724" s="4"/>
      <c r="G1724" t="s">
        <v>10</v>
      </c>
      <c r="H1724" s="6">
        <v>10</v>
      </c>
      <c r="I1724">
        <v>1000</v>
      </c>
      <c r="J1724" s="4">
        <f>1000000/H1724/I1724</f>
        <v>100</v>
      </c>
      <c r="U1724" s="4"/>
      <c r="W1724" s="7"/>
      <c r="X1724" s="7"/>
      <c r="Y1724" s="7"/>
      <c r="Z1724" s="7"/>
      <c r="AA1724" s="7"/>
      <c r="AB1724" s="4"/>
      <c r="AC1724" s="7"/>
      <c r="AD1724" s="7"/>
      <c r="AE1724" s="7"/>
      <c r="AF1724" s="7"/>
      <c r="AG1724" s="7"/>
      <c r="AH1724" s="7"/>
      <c r="AI1724" s="8"/>
      <c r="AK1724" s="7"/>
      <c r="AL1724" s="7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B1724" s="4"/>
      <c r="BC1724" s="4"/>
      <c r="BD1724" s="4"/>
      <c r="BG1724" s="6"/>
      <c r="BH1724" s="4"/>
      <c r="BI1724" s="4"/>
      <c r="BJ1724" s="4"/>
      <c r="BK1724" s="4"/>
      <c r="BL1724" s="6"/>
      <c r="BM1724" s="6"/>
      <c r="BN1724" s="6"/>
      <c r="BO1724" s="6"/>
      <c r="BP1724" s="6"/>
      <c r="BQ1724" s="6"/>
      <c r="BR1724" s="6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D1724" s="4">
        <v>171.1751113529759</v>
      </c>
      <c r="CE1724" s="4"/>
      <c r="CG1724" s="4"/>
      <c r="CH1724" s="4"/>
      <c r="CI1724" s="4"/>
    </row>
    <row r="1725" spans="1:158" x14ac:dyDescent="0.25">
      <c r="A1725" t="s">
        <v>53</v>
      </c>
      <c r="B1725" t="s">
        <v>191</v>
      </c>
      <c r="C1725" s="5">
        <v>39449</v>
      </c>
      <c r="D1725" s="4"/>
      <c r="E1725" s="5"/>
      <c r="F1725">
        <v>79</v>
      </c>
      <c r="G1725" t="s">
        <v>10</v>
      </c>
      <c r="H1725" s="6">
        <v>10</v>
      </c>
      <c r="I1725">
        <v>1000</v>
      </c>
      <c r="J1725" s="4">
        <f>1000000/H1725/I1725</f>
        <v>100</v>
      </c>
      <c r="K1725" s="4"/>
      <c r="L1725" s="7"/>
      <c r="M1725" s="7"/>
      <c r="N1725" s="7"/>
      <c r="O1725" s="7"/>
      <c r="P1725" s="7"/>
      <c r="Q1725" s="7"/>
      <c r="R1725" s="7"/>
      <c r="S1725" s="7"/>
      <c r="T1725" s="7"/>
      <c r="U1725" s="4"/>
      <c r="V1725" s="7"/>
      <c r="W1725" s="7"/>
      <c r="X1725" s="7"/>
      <c r="Y1725" s="7"/>
      <c r="Z1725" s="7"/>
      <c r="AA1725" s="7"/>
      <c r="AB1725" s="4"/>
      <c r="AC1725" s="7">
        <v>1.79</v>
      </c>
      <c r="AD1725" s="7"/>
      <c r="AE1725" s="7"/>
      <c r="AF1725" s="7"/>
      <c r="AG1725" s="7"/>
      <c r="AH1725" s="7"/>
      <c r="AI1725" s="8"/>
      <c r="AJ1725" s="7"/>
      <c r="AK1725" s="7"/>
      <c r="AL1725" s="7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7"/>
      <c r="BB1725" s="4"/>
      <c r="BC1725" s="4"/>
      <c r="BD1725" s="4"/>
      <c r="BE1725" s="7"/>
      <c r="BF1725" s="7"/>
      <c r="BG1725" s="6"/>
      <c r="BH1725" s="4"/>
      <c r="BI1725" s="4"/>
      <c r="BJ1725" s="4"/>
      <c r="BK1725" s="4"/>
      <c r="BL1725" s="6"/>
      <c r="BM1725" s="6"/>
      <c r="BN1725" s="6"/>
      <c r="BO1725" s="6"/>
      <c r="BP1725" s="6"/>
      <c r="BQ1725" s="6"/>
      <c r="BR1725" s="6"/>
      <c r="BS1725" s="4"/>
      <c r="BT1725" s="4">
        <v>156.03</v>
      </c>
      <c r="BU1725" s="4">
        <v>14.38</v>
      </c>
      <c r="BV1725" s="4"/>
      <c r="BW1725" s="4"/>
      <c r="BX1725" s="4"/>
      <c r="BY1725" s="4"/>
      <c r="BZ1725" s="4"/>
      <c r="CA1725" s="4"/>
      <c r="CB1725" s="4"/>
      <c r="CC1725" s="7"/>
      <c r="CD1725" s="4">
        <v>136.37578957105521</v>
      </c>
      <c r="CE1725" s="4"/>
      <c r="CF1725" s="7"/>
      <c r="CG1725" s="4"/>
      <c r="CH1725" s="4"/>
      <c r="CI1725" s="4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</row>
    <row r="1726" spans="1:158" x14ac:dyDescent="0.25">
      <c r="A1726" t="s">
        <v>53</v>
      </c>
      <c r="B1726" t="s">
        <v>191</v>
      </c>
      <c r="C1726" s="5">
        <v>39451</v>
      </c>
      <c r="D1726" s="4"/>
      <c r="G1726" t="s">
        <v>10</v>
      </c>
      <c r="H1726" s="6">
        <v>10</v>
      </c>
      <c r="I1726">
        <v>1000</v>
      </c>
      <c r="J1726" s="4">
        <f>1000000/H1726/I1726</f>
        <v>100</v>
      </c>
      <c r="U1726" s="4"/>
      <c r="W1726" s="7"/>
      <c r="X1726" s="7"/>
      <c r="Y1726" s="7"/>
      <c r="Z1726" s="7"/>
      <c r="AA1726" s="7"/>
      <c r="AB1726" s="4"/>
      <c r="AC1726" s="7"/>
      <c r="AD1726" s="7"/>
      <c r="AE1726" s="7"/>
      <c r="AF1726" s="7"/>
      <c r="AG1726" s="7"/>
      <c r="AH1726" s="7"/>
      <c r="AI1726" s="8"/>
      <c r="AK1726" s="7"/>
      <c r="AL1726" s="7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B1726" s="4"/>
      <c r="BC1726" s="4"/>
      <c r="BD1726" s="4"/>
      <c r="BG1726" s="6"/>
      <c r="BH1726" s="4"/>
      <c r="BI1726" s="4"/>
      <c r="BJ1726" s="4"/>
      <c r="BK1726" s="4"/>
      <c r="BL1726" s="6"/>
      <c r="BM1726" s="6"/>
      <c r="BN1726" s="6"/>
      <c r="BO1726" s="6"/>
      <c r="BP1726" s="6"/>
      <c r="BQ1726" s="6"/>
      <c r="BR1726" s="6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D1726" s="4">
        <v>125.65821048410599</v>
      </c>
      <c r="CE1726" s="4"/>
      <c r="CG1726" s="4"/>
      <c r="CH1726" s="4"/>
      <c r="CI1726" s="4"/>
    </row>
    <row r="1727" spans="1:158" x14ac:dyDescent="0.25">
      <c r="A1727" t="s">
        <v>53</v>
      </c>
      <c r="B1727" t="s">
        <v>191</v>
      </c>
      <c r="C1727" s="5">
        <v>39454</v>
      </c>
      <c r="D1727" s="4"/>
      <c r="G1727" t="s">
        <v>10</v>
      </c>
      <c r="H1727" s="6">
        <v>10</v>
      </c>
      <c r="I1727">
        <v>1000</v>
      </c>
      <c r="J1727" s="4">
        <f>1000000/H1727/I1727</f>
        <v>100</v>
      </c>
      <c r="U1727" s="4"/>
      <c r="W1727" s="7"/>
      <c r="X1727" s="7"/>
      <c r="Y1727" s="7"/>
      <c r="Z1727" s="7"/>
      <c r="AA1727" s="7"/>
      <c r="AB1727" s="4"/>
      <c r="AC1727" s="7"/>
      <c r="AD1727" s="7"/>
      <c r="AE1727" s="7"/>
      <c r="AF1727" s="7"/>
      <c r="AG1727" s="7"/>
      <c r="AH1727" s="7"/>
      <c r="AI1727" s="8"/>
      <c r="AK1727" s="7"/>
      <c r="AL1727" s="7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B1727" s="4"/>
      <c r="BC1727" s="4"/>
      <c r="BD1727" s="4"/>
      <c r="BG1727" s="6"/>
      <c r="BH1727" s="4"/>
      <c r="BI1727" s="4"/>
      <c r="BJ1727" s="4"/>
      <c r="BK1727" s="4"/>
      <c r="BL1727" s="6"/>
      <c r="BM1727" s="6"/>
      <c r="BN1727" s="6"/>
      <c r="BO1727" s="6"/>
      <c r="BP1727" s="6"/>
      <c r="BQ1727" s="6"/>
      <c r="BR1727" s="6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D1727" s="4">
        <v>215.53355025968219</v>
      </c>
      <c r="CE1727" s="4"/>
      <c r="CG1727" s="4"/>
      <c r="CH1727" s="4"/>
      <c r="CI1727" s="4"/>
    </row>
    <row r="1728" spans="1:158" x14ac:dyDescent="0.25">
      <c r="A1728" t="s">
        <v>53</v>
      </c>
      <c r="B1728" t="s">
        <v>191</v>
      </c>
      <c r="C1728" s="5">
        <v>39462</v>
      </c>
      <c r="D1728" s="4"/>
      <c r="E1728" s="5"/>
      <c r="F1728">
        <v>92</v>
      </c>
      <c r="G1728" t="s">
        <v>10</v>
      </c>
      <c r="H1728" s="6">
        <v>10</v>
      </c>
      <c r="I1728">
        <v>1000</v>
      </c>
      <c r="J1728" s="4">
        <f>1000000/H1728/I1728</f>
        <v>100</v>
      </c>
      <c r="K1728" s="4"/>
      <c r="L1728" s="7"/>
      <c r="M1728" s="7"/>
      <c r="N1728" s="7"/>
      <c r="O1728" s="7"/>
      <c r="P1728" s="7"/>
      <c r="Q1728" s="7"/>
      <c r="R1728" s="7"/>
      <c r="S1728" s="7"/>
      <c r="T1728" s="7"/>
      <c r="U1728" s="4"/>
      <c r="V1728" s="7"/>
      <c r="W1728" s="7"/>
      <c r="X1728" s="7"/>
      <c r="Y1728" s="7"/>
      <c r="Z1728" s="7"/>
      <c r="AA1728" s="7"/>
      <c r="AB1728" s="4"/>
      <c r="AC1728" s="7">
        <v>2.72</v>
      </c>
      <c r="AD1728" s="7"/>
      <c r="AE1728" s="7"/>
      <c r="AF1728" s="7"/>
      <c r="AG1728" s="7"/>
      <c r="AH1728" s="7"/>
      <c r="AI1728" s="8"/>
      <c r="AJ1728" s="7"/>
      <c r="AK1728" s="7"/>
      <c r="AL1728" s="7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7"/>
      <c r="BB1728" s="4"/>
      <c r="BC1728" s="4"/>
      <c r="BD1728" s="4"/>
      <c r="BE1728" s="7"/>
      <c r="BF1728" s="7"/>
      <c r="BG1728" s="6"/>
      <c r="BH1728" s="4"/>
      <c r="BI1728" s="4"/>
      <c r="BJ1728" s="4"/>
      <c r="BK1728" s="4"/>
      <c r="BL1728" s="6"/>
      <c r="BM1728" s="6"/>
      <c r="BN1728" s="6"/>
      <c r="BO1728" s="6"/>
      <c r="BP1728" s="6"/>
      <c r="BQ1728" s="6"/>
      <c r="BR1728" s="6"/>
      <c r="BS1728" s="4"/>
      <c r="BT1728" s="4">
        <v>204.48</v>
      </c>
      <c r="BU1728" s="4">
        <v>73.8</v>
      </c>
      <c r="BV1728" s="4"/>
      <c r="BW1728" s="4"/>
      <c r="BX1728" s="4"/>
      <c r="BY1728" s="4"/>
      <c r="BZ1728" s="4"/>
      <c r="CA1728" s="4"/>
      <c r="CB1728" s="4"/>
      <c r="CC1728" s="7"/>
      <c r="CD1728" s="4"/>
      <c r="CE1728" s="4"/>
      <c r="CF1728" s="7"/>
      <c r="CG1728" s="4"/>
      <c r="CH1728" s="4"/>
      <c r="CI1728" s="4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  <c r="DH1728" s="7"/>
      <c r="DI1728" s="7"/>
      <c r="DJ1728" s="7"/>
      <c r="DK1728" s="7"/>
      <c r="DL1728" s="7"/>
      <c r="DM1728" s="7"/>
      <c r="DN1728" s="7"/>
      <c r="DO1728" s="7"/>
      <c r="DP1728" s="7"/>
      <c r="DQ1728" s="7"/>
      <c r="DR1728" s="7"/>
      <c r="DS1728" s="7"/>
      <c r="DT1728" s="7"/>
      <c r="DU1728" s="7"/>
      <c r="DV1728" s="7"/>
      <c r="DW1728" s="7"/>
      <c r="DX1728" s="7"/>
      <c r="DY1728" s="7"/>
      <c r="DZ1728" s="7"/>
      <c r="EA1728" s="7"/>
      <c r="EB1728" s="7"/>
      <c r="EC1728" s="7"/>
      <c r="ED1728" s="7"/>
      <c r="EE1728" s="7"/>
      <c r="EF1728" s="7"/>
      <c r="EG1728" s="7"/>
      <c r="EH1728" s="7"/>
      <c r="EI1728" s="7"/>
      <c r="EJ1728" s="7"/>
      <c r="EK1728" s="7"/>
      <c r="EL1728" s="7"/>
      <c r="EM1728" s="7"/>
      <c r="EN1728" s="7"/>
      <c r="EO1728" s="7"/>
      <c r="EP1728" s="7"/>
      <c r="EQ1728" s="7"/>
      <c r="ER1728" s="7"/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</row>
    <row r="1729" spans="1:158" x14ac:dyDescent="0.25">
      <c r="A1729" t="s">
        <v>53</v>
      </c>
      <c r="B1729" t="s">
        <v>191</v>
      </c>
      <c r="C1729" s="5">
        <v>39463</v>
      </c>
      <c r="D1729" s="4"/>
      <c r="G1729" t="s">
        <v>10</v>
      </c>
      <c r="H1729" s="6">
        <v>10</v>
      </c>
      <c r="I1729">
        <v>1000</v>
      </c>
      <c r="J1729" s="4">
        <f>1000000/H1729/I1729</f>
        <v>100</v>
      </c>
      <c r="U1729" s="4"/>
      <c r="W1729" s="7"/>
      <c r="X1729" s="7"/>
      <c r="Y1729" s="7"/>
      <c r="Z1729" s="7"/>
      <c r="AA1729" s="7"/>
      <c r="AB1729" s="4"/>
      <c r="AC1729" s="7"/>
      <c r="AD1729" s="7"/>
      <c r="AE1729" s="7"/>
      <c r="AF1729" s="7"/>
      <c r="AG1729" s="7"/>
      <c r="AH1729" s="7"/>
      <c r="AI1729" s="8"/>
      <c r="AK1729" s="7"/>
      <c r="AL1729" s="7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B1729" s="4"/>
      <c r="BC1729" s="4"/>
      <c r="BD1729" s="4"/>
      <c r="BG1729" s="6"/>
      <c r="BH1729" s="4"/>
      <c r="BI1729" s="4"/>
      <c r="BJ1729" s="4"/>
      <c r="BK1729" s="4"/>
      <c r="BL1729" s="6"/>
      <c r="BM1729" s="6"/>
      <c r="BN1729" s="6"/>
      <c r="BO1729" s="6"/>
      <c r="BP1729" s="6"/>
      <c r="BQ1729" s="6"/>
      <c r="BR1729" s="6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D1729" s="4">
        <v>163.5535208981247</v>
      </c>
      <c r="CE1729" s="4"/>
      <c r="CG1729" s="4"/>
      <c r="CH1729" s="4"/>
      <c r="CI1729" s="4"/>
    </row>
    <row r="1730" spans="1:158" x14ac:dyDescent="0.25">
      <c r="A1730" t="s">
        <v>53</v>
      </c>
      <c r="B1730" t="s">
        <v>191</v>
      </c>
      <c r="C1730" s="5">
        <v>39468</v>
      </c>
      <c r="D1730" s="4"/>
      <c r="G1730" t="s">
        <v>10</v>
      </c>
      <c r="H1730" s="6">
        <v>10</v>
      </c>
      <c r="I1730">
        <v>1000</v>
      </c>
      <c r="J1730" s="4">
        <f>1000000/H1730/I1730</f>
        <v>100</v>
      </c>
      <c r="U1730" s="4"/>
      <c r="W1730" s="7"/>
      <c r="X1730" s="7"/>
      <c r="Y1730" s="7"/>
      <c r="Z1730" s="7"/>
      <c r="AA1730" s="7"/>
      <c r="AB1730" s="4"/>
      <c r="AC1730" s="7"/>
      <c r="AD1730" s="7"/>
      <c r="AE1730" s="7"/>
      <c r="AF1730" s="7"/>
      <c r="AG1730" s="7"/>
      <c r="AH1730" s="7"/>
      <c r="AI1730" s="8"/>
      <c r="AK1730" s="7"/>
      <c r="AL1730" s="7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B1730" s="4"/>
      <c r="BC1730" s="4"/>
      <c r="BD1730" s="4"/>
      <c r="BG1730" s="6"/>
      <c r="BH1730" s="4"/>
      <c r="BI1730" s="4"/>
      <c r="BJ1730" s="4"/>
      <c r="BK1730" s="4"/>
      <c r="BL1730" s="6"/>
      <c r="BM1730" s="6"/>
      <c r="BN1730" s="6"/>
      <c r="BO1730" s="6"/>
      <c r="BP1730" s="6"/>
      <c r="BQ1730" s="6"/>
      <c r="BR1730" s="6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D1730" s="4">
        <v>207.15993989229059</v>
      </c>
      <c r="CE1730" s="4"/>
      <c r="CG1730" s="4"/>
      <c r="CH1730" s="4"/>
      <c r="CI1730" s="4"/>
    </row>
    <row r="1731" spans="1:158" x14ac:dyDescent="0.25">
      <c r="A1731" t="s">
        <v>53</v>
      </c>
      <c r="B1731" t="s">
        <v>191</v>
      </c>
      <c r="C1731" s="5">
        <v>39476</v>
      </c>
      <c r="D1731" s="4"/>
      <c r="E1731" s="5"/>
      <c r="F1731">
        <v>106</v>
      </c>
      <c r="G1731" t="s">
        <v>10</v>
      </c>
      <c r="H1731" s="6">
        <v>10</v>
      </c>
      <c r="I1731">
        <v>1000</v>
      </c>
      <c r="J1731" s="4">
        <f>1000000/H1731/I1731</f>
        <v>100</v>
      </c>
      <c r="K1731" s="4"/>
      <c r="L1731" s="7"/>
      <c r="M1731" s="7"/>
      <c r="N1731" s="7"/>
      <c r="O1731" s="7"/>
      <c r="P1731" s="7"/>
      <c r="Q1731" s="7"/>
      <c r="R1731" s="7"/>
      <c r="S1731" s="7"/>
      <c r="T1731" s="7"/>
      <c r="U1731" s="4"/>
      <c r="V1731" s="7"/>
      <c r="W1731" s="7"/>
      <c r="X1731" s="7"/>
      <c r="Y1731" s="7"/>
      <c r="Z1731" s="7"/>
      <c r="AA1731" s="7"/>
      <c r="AB1731" s="4"/>
      <c r="AC1731" s="7"/>
      <c r="AD1731" s="7"/>
      <c r="AE1731" s="7"/>
      <c r="AF1731" s="7"/>
      <c r="AG1731" s="7"/>
      <c r="AH1731" s="7"/>
      <c r="AI1731" s="8"/>
      <c r="AJ1731" s="7"/>
      <c r="AK1731" s="7"/>
      <c r="AL1731" s="7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7"/>
      <c r="BB1731" s="4"/>
      <c r="BC1731" s="4"/>
      <c r="BD1731" s="4"/>
      <c r="BE1731" s="7"/>
      <c r="BF1731" s="7"/>
      <c r="BG1731" s="6"/>
      <c r="BH1731" s="4"/>
      <c r="BI1731" s="4"/>
      <c r="BJ1731" s="4"/>
      <c r="BK1731" s="4"/>
      <c r="BL1731" s="6"/>
      <c r="BM1731" s="6"/>
      <c r="BN1731" s="6"/>
      <c r="BO1731" s="6"/>
      <c r="BP1731" s="6"/>
      <c r="BQ1731" s="6"/>
      <c r="BR1731" s="6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7"/>
      <c r="CD1731" s="4"/>
      <c r="CE1731" s="4"/>
      <c r="CF1731" s="7"/>
      <c r="CG1731" s="4"/>
      <c r="CH1731" s="4"/>
      <c r="CI1731" s="4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  <c r="DH1731" s="7"/>
      <c r="DI1731" s="7"/>
      <c r="DJ1731" s="7"/>
      <c r="DK1731" s="7"/>
      <c r="DL1731" s="7"/>
      <c r="DM1731" s="7"/>
      <c r="DN1731" s="7"/>
      <c r="DO1731" s="7"/>
      <c r="DP1731" s="7"/>
      <c r="DQ1731" s="7"/>
      <c r="DR1731" s="7"/>
      <c r="DS1731" s="7"/>
      <c r="DT1731" s="7"/>
      <c r="DU1731" s="7"/>
      <c r="DV1731" s="7"/>
      <c r="DW1731" s="7"/>
      <c r="DX1731" s="7"/>
      <c r="DY1731" s="7"/>
      <c r="DZ1731" s="7"/>
      <c r="EA1731" s="7"/>
      <c r="EB1731" s="7"/>
      <c r="EC1731" s="7"/>
      <c r="ED1731" s="7"/>
      <c r="EE1731" s="7"/>
      <c r="EF1731" s="7"/>
      <c r="EG1731" s="7"/>
      <c r="EH1731" s="7"/>
      <c r="EI1731" s="7"/>
      <c r="EJ1731" s="7"/>
      <c r="EK1731" s="7"/>
      <c r="EL1731" s="7"/>
      <c r="EM1731" s="7"/>
      <c r="EN1731" s="7"/>
      <c r="EO1731" s="7"/>
      <c r="EP1731" s="7"/>
      <c r="EQ1731" s="7"/>
      <c r="ER1731" s="7"/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</row>
    <row r="1732" spans="1:158" x14ac:dyDescent="0.25">
      <c r="A1732" t="s">
        <v>53</v>
      </c>
      <c r="B1732" t="s">
        <v>191</v>
      </c>
      <c r="C1732" s="5">
        <v>39478</v>
      </c>
      <c r="D1732" s="4"/>
      <c r="G1732" t="s">
        <v>10</v>
      </c>
      <c r="H1732" s="6">
        <v>10</v>
      </c>
      <c r="I1732">
        <v>1000</v>
      </c>
      <c r="J1732" s="4">
        <f>1000000/H1732/I1732</f>
        <v>100</v>
      </c>
      <c r="U1732" s="4"/>
      <c r="W1732" s="7"/>
      <c r="X1732" s="7"/>
      <c r="Y1732" s="7"/>
      <c r="Z1732" s="7"/>
      <c r="AA1732" s="7"/>
      <c r="AB1732" s="4"/>
      <c r="AC1732" s="7"/>
      <c r="AD1732" s="7"/>
      <c r="AE1732" s="7"/>
      <c r="AF1732" s="7"/>
      <c r="AG1732" s="7"/>
      <c r="AH1732" s="7"/>
      <c r="AI1732" s="8"/>
      <c r="AK1732" s="7"/>
      <c r="AL1732" s="7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B1732" s="4"/>
      <c r="BC1732" s="4"/>
      <c r="BD1732" s="4"/>
      <c r="BG1732" s="6"/>
      <c r="BH1732" s="4"/>
      <c r="BI1732" s="4"/>
      <c r="BJ1732" s="4"/>
      <c r="BK1732" s="4"/>
      <c r="BL1732" s="6"/>
      <c r="BM1732" s="6"/>
      <c r="BN1732" s="6"/>
      <c r="BO1732" s="6"/>
      <c r="BP1732" s="6"/>
      <c r="BQ1732" s="6"/>
      <c r="BR1732" s="6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D1732" s="4">
        <v>131.14346444170721</v>
      </c>
      <c r="CE1732" s="4"/>
      <c r="CG1732" s="4"/>
      <c r="CH1732" s="4"/>
      <c r="CI1732" s="4"/>
    </row>
    <row r="1733" spans="1:158" x14ac:dyDescent="0.25">
      <c r="A1733" t="s">
        <v>53</v>
      </c>
      <c r="B1733" t="s">
        <v>191</v>
      </c>
      <c r="C1733" s="5">
        <v>39485</v>
      </c>
      <c r="D1733" s="4"/>
      <c r="E1733" s="5"/>
      <c r="F1733">
        <v>115</v>
      </c>
      <c r="G1733" t="s">
        <v>10</v>
      </c>
      <c r="H1733" s="6">
        <v>10</v>
      </c>
      <c r="I1733">
        <v>1000</v>
      </c>
      <c r="J1733" s="4">
        <f>1000000/H1733/I1733</f>
        <v>100</v>
      </c>
      <c r="K1733" s="4"/>
      <c r="L1733" s="7"/>
      <c r="M1733" s="7"/>
      <c r="N1733" s="7"/>
      <c r="O1733" s="7"/>
      <c r="P1733" s="7"/>
      <c r="Q1733" s="7"/>
      <c r="R1733" s="7"/>
      <c r="S1733" s="7"/>
      <c r="T1733" s="7"/>
      <c r="U1733" s="4"/>
      <c r="V1733" s="7"/>
      <c r="W1733" s="7"/>
      <c r="X1733" s="7"/>
      <c r="Y1733" s="7"/>
      <c r="Z1733" s="7"/>
      <c r="AA1733" s="7"/>
      <c r="AB1733" s="4"/>
      <c r="AC1733" s="7">
        <v>3.14</v>
      </c>
      <c r="AD1733" s="7"/>
      <c r="AE1733" s="7"/>
      <c r="AF1733" s="7"/>
      <c r="AG1733" s="7"/>
      <c r="AH1733" s="7"/>
      <c r="AI1733" s="8"/>
      <c r="AJ1733" s="7"/>
      <c r="AK1733" s="7"/>
      <c r="AL1733" s="7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7"/>
      <c r="BB1733" s="4"/>
      <c r="BC1733" s="4"/>
      <c r="BD1733" s="4"/>
      <c r="BE1733" s="7"/>
      <c r="BF1733" s="7"/>
      <c r="BG1733" s="6"/>
      <c r="BH1733" s="4"/>
      <c r="BI1733" s="4"/>
      <c r="BJ1733" s="4"/>
      <c r="BK1733" s="4"/>
      <c r="BL1733" s="6"/>
      <c r="BM1733" s="6"/>
      <c r="BN1733" s="6"/>
      <c r="BO1733" s="6"/>
      <c r="BP1733" s="6"/>
      <c r="BQ1733" s="6"/>
      <c r="BR1733" s="6"/>
      <c r="BS1733" s="4"/>
      <c r="BT1733" s="4">
        <v>50.37</v>
      </c>
      <c r="BU1733" s="4">
        <v>194.76</v>
      </c>
      <c r="BV1733" s="4"/>
      <c r="BW1733" s="4"/>
      <c r="BX1733" s="4"/>
      <c r="BY1733" s="4"/>
      <c r="BZ1733" s="4"/>
      <c r="CA1733" s="4"/>
      <c r="CB1733" s="4"/>
      <c r="CC1733" s="7"/>
      <c r="CD1733" s="4"/>
      <c r="CE1733" s="4"/>
      <c r="CF1733" s="7"/>
      <c r="CG1733" s="4"/>
      <c r="CH1733" s="4"/>
      <c r="CI1733" s="4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  <c r="DH1733" s="7"/>
      <c r="DI1733" s="7"/>
      <c r="DJ1733" s="7"/>
      <c r="DK1733" s="7"/>
      <c r="DL1733" s="7"/>
      <c r="DM1733" s="7"/>
      <c r="DN1733" s="7"/>
      <c r="DO1733" s="7"/>
      <c r="DP1733" s="7"/>
      <c r="DQ1733" s="7"/>
      <c r="DR1733" s="7"/>
      <c r="DS1733" s="7"/>
      <c r="DT1733" s="7"/>
      <c r="DU1733" s="7"/>
      <c r="DV1733" s="7"/>
      <c r="DW1733" s="7"/>
      <c r="DX1733" s="7"/>
      <c r="DY1733" s="7"/>
      <c r="DZ1733" s="7"/>
      <c r="EA1733" s="7"/>
      <c r="EB1733" s="7"/>
      <c r="EC1733" s="7"/>
      <c r="ED1733" s="7"/>
      <c r="EE1733" s="7"/>
      <c r="EF1733" s="7"/>
      <c r="EG1733" s="7"/>
      <c r="EH1733" s="7"/>
      <c r="EI1733" s="7"/>
      <c r="EJ1733" s="7"/>
      <c r="EK1733" s="7"/>
      <c r="EL1733" s="7"/>
      <c r="EM1733" s="7"/>
      <c r="EN1733" s="7"/>
      <c r="EO1733" s="7"/>
      <c r="EP1733" s="7"/>
      <c r="EQ1733" s="7"/>
      <c r="ER1733" s="7"/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</row>
    <row r="1734" spans="1:158" x14ac:dyDescent="0.25">
      <c r="A1734" t="s">
        <v>53</v>
      </c>
      <c r="B1734" t="s">
        <v>191</v>
      </c>
      <c r="C1734" s="5">
        <v>39486</v>
      </c>
      <c r="D1734" s="4"/>
      <c r="G1734" t="s">
        <v>10</v>
      </c>
      <c r="H1734" s="6">
        <v>10</v>
      </c>
      <c r="I1734">
        <v>1000</v>
      </c>
      <c r="J1734" s="4">
        <f>1000000/H1734/I1734</f>
        <v>100</v>
      </c>
      <c r="U1734" s="4"/>
      <c r="W1734" s="7"/>
      <c r="X1734" s="7"/>
      <c r="Y1734" s="7"/>
      <c r="Z1734" s="7"/>
      <c r="AA1734" s="7"/>
      <c r="AB1734" s="4"/>
      <c r="AC1734" s="7"/>
      <c r="AD1734" s="7"/>
      <c r="AE1734" s="7"/>
      <c r="AF1734" s="7"/>
      <c r="AG1734" s="7"/>
      <c r="AH1734" s="7"/>
      <c r="AI1734" s="8"/>
      <c r="AK1734" s="7"/>
      <c r="AL1734" s="7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B1734" s="4"/>
      <c r="BC1734" s="4"/>
      <c r="BD1734" s="4"/>
      <c r="BG1734" s="6"/>
      <c r="BH1734" s="4"/>
      <c r="BI1734" s="4"/>
      <c r="BJ1734" s="4"/>
      <c r="BK1734" s="4"/>
      <c r="BL1734" s="6"/>
      <c r="BM1734" s="6"/>
      <c r="BN1734" s="6"/>
      <c r="BO1734" s="6"/>
      <c r="BP1734" s="6"/>
      <c r="BQ1734" s="6"/>
      <c r="BR1734" s="6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D1734" s="4">
        <v>113.209114143638</v>
      </c>
      <c r="CE1734" s="4"/>
      <c r="CG1734" s="4"/>
      <c r="CH1734" s="4"/>
      <c r="CI1734" s="4"/>
    </row>
    <row r="1735" spans="1:158" x14ac:dyDescent="0.25">
      <c r="A1735" t="s">
        <v>53</v>
      </c>
      <c r="B1735" t="s">
        <v>191</v>
      </c>
      <c r="C1735" s="5">
        <v>39493</v>
      </c>
      <c r="D1735" s="4"/>
      <c r="G1735" t="s">
        <v>10</v>
      </c>
      <c r="H1735" s="6">
        <v>10</v>
      </c>
      <c r="I1735">
        <v>1000</v>
      </c>
      <c r="J1735" s="4">
        <f>1000000/H1735/I1735</f>
        <v>100</v>
      </c>
      <c r="U1735" s="4"/>
      <c r="W1735" s="7"/>
      <c r="X1735" s="7"/>
      <c r="Y1735" s="7"/>
      <c r="Z1735" s="7"/>
      <c r="AA1735" s="7"/>
      <c r="AB1735" s="4"/>
      <c r="AC1735" s="7"/>
      <c r="AD1735" s="7"/>
      <c r="AE1735" s="7"/>
      <c r="AF1735" s="7"/>
      <c r="AG1735" s="7"/>
      <c r="AH1735" s="7"/>
      <c r="AI1735" s="8"/>
      <c r="AK1735" s="7"/>
      <c r="AL1735" s="7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B1735" s="4"/>
      <c r="BC1735" s="4"/>
      <c r="BD1735" s="4"/>
      <c r="BG1735" s="6"/>
      <c r="BH1735" s="4"/>
      <c r="BI1735" s="4"/>
      <c r="BJ1735" s="4"/>
      <c r="BK1735" s="4"/>
      <c r="BL1735" s="6"/>
      <c r="BM1735" s="6"/>
      <c r="BN1735" s="6"/>
      <c r="BO1735" s="6"/>
      <c r="BP1735" s="6"/>
      <c r="BQ1735" s="6"/>
      <c r="BR1735" s="6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D1735" s="4">
        <v>91.261429635625291</v>
      </c>
      <c r="CE1735" s="4"/>
      <c r="CG1735" s="4"/>
      <c r="CH1735" s="4"/>
      <c r="CI1735" s="4"/>
    </row>
    <row r="1736" spans="1:158" x14ac:dyDescent="0.25">
      <c r="A1736" t="s">
        <v>53</v>
      </c>
      <c r="B1736" t="s">
        <v>191</v>
      </c>
      <c r="C1736" s="5">
        <v>39495</v>
      </c>
      <c r="D1736" s="4"/>
      <c r="G1736" t="s">
        <v>10</v>
      </c>
      <c r="H1736" s="6">
        <v>10</v>
      </c>
      <c r="I1736">
        <v>1000</v>
      </c>
      <c r="J1736" s="4">
        <f>1000000/H1736/I1736</f>
        <v>100</v>
      </c>
      <c r="U1736" s="4"/>
      <c r="W1736" s="7"/>
      <c r="X1736" s="7"/>
      <c r="Y1736" s="7"/>
      <c r="Z1736" s="7"/>
      <c r="AA1736" s="7"/>
      <c r="AB1736" s="4"/>
      <c r="AC1736" s="7"/>
      <c r="AD1736" s="7"/>
      <c r="AE1736" s="7"/>
      <c r="AF1736" s="7"/>
      <c r="AG1736" s="7"/>
      <c r="AH1736" s="7"/>
      <c r="AI1736" s="8"/>
      <c r="AK1736" s="7"/>
      <c r="AL1736" s="7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B1736" s="4"/>
      <c r="BC1736" s="4"/>
      <c r="BD1736" s="4"/>
      <c r="BG1736" s="6"/>
      <c r="BH1736" s="4"/>
      <c r="BI1736" s="4"/>
      <c r="BJ1736" s="4"/>
      <c r="BK1736" s="4"/>
      <c r="BL1736" s="6"/>
      <c r="BM1736" s="6"/>
      <c r="BN1736" s="6"/>
      <c r="BO1736" s="6"/>
      <c r="BP1736" s="6"/>
      <c r="BQ1736" s="6"/>
      <c r="BR1736" s="6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D1736" s="4">
        <v>81.842681996666556</v>
      </c>
      <c r="CE1736" s="4"/>
      <c r="CG1736" s="4"/>
      <c r="CH1736" s="4"/>
      <c r="CI1736" s="4"/>
    </row>
    <row r="1737" spans="1:158" x14ac:dyDescent="0.25">
      <c r="A1737" t="s">
        <v>53</v>
      </c>
      <c r="B1737" t="s">
        <v>191</v>
      </c>
      <c r="C1737" s="5">
        <v>39498</v>
      </c>
      <c r="D1737" s="4"/>
      <c r="G1737" t="s">
        <v>10</v>
      </c>
      <c r="H1737" s="6">
        <v>10</v>
      </c>
      <c r="I1737">
        <v>1000</v>
      </c>
      <c r="J1737" s="4">
        <f>1000000/H1737/I1737</f>
        <v>100</v>
      </c>
      <c r="U1737" s="4"/>
      <c r="W1737" s="7"/>
      <c r="X1737" s="7"/>
      <c r="Y1737" s="7"/>
      <c r="Z1737" s="7"/>
      <c r="AA1737" s="7"/>
      <c r="AB1737" s="4"/>
      <c r="AC1737" s="7"/>
      <c r="AD1737" s="7"/>
      <c r="AE1737" s="7"/>
      <c r="AF1737" s="7"/>
      <c r="AG1737" s="7"/>
      <c r="AH1737" s="7"/>
      <c r="AI1737" s="8"/>
      <c r="AK1737" s="7"/>
      <c r="AL1737" s="7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B1737" s="4"/>
      <c r="BC1737" s="4"/>
      <c r="BD1737" s="4"/>
      <c r="BG1737" s="6"/>
      <c r="BH1737" s="4"/>
      <c r="BI1737" s="4"/>
      <c r="BJ1737" s="4"/>
      <c r="BK1737" s="4"/>
      <c r="BL1737" s="6"/>
      <c r="BM1737" s="6"/>
      <c r="BN1737" s="6"/>
      <c r="BO1737" s="6"/>
      <c r="BP1737" s="6"/>
      <c r="BQ1737" s="6"/>
      <c r="BR1737" s="6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D1737" s="4">
        <v>210.34107832852001</v>
      </c>
      <c r="CE1737" s="4"/>
      <c r="CG1737" s="4"/>
      <c r="CH1737" s="4"/>
      <c r="CI1737" s="4"/>
    </row>
    <row r="1738" spans="1:158" x14ac:dyDescent="0.25">
      <c r="A1738" t="s">
        <v>53</v>
      </c>
      <c r="B1738" t="s">
        <v>191</v>
      </c>
      <c r="C1738" s="5">
        <v>39501</v>
      </c>
      <c r="D1738" s="4"/>
      <c r="G1738" t="s">
        <v>10</v>
      </c>
      <c r="H1738" s="6">
        <v>10</v>
      </c>
      <c r="I1738">
        <v>1000</v>
      </c>
      <c r="J1738" s="4">
        <f>1000000/H1738/I1738</f>
        <v>100</v>
      </c>
      <c r="U1738" s="4"/>
      <c r="W1738" s="7"/>
      <c r="X1738" s="7"/>
      <c r="Y1738" s="7"/>
      <c r="Z1738" s="7"/>
      <c r="AA1738" s="7"/>
      <c r="AB1738" s="4"/>
      <c r="AC1738" s="7"/>
      <c r="AD1738" s="7"/>
      <c r="AE1738" s="7"/>
      <c r="AF1738" s="7"/>
      <c r="AG1738" s="7"/>
      <c r="AH1738" s="7"/>
      <c r="AI1738" s="8"/>
      <c r="AK1738" s="7"/>
      <c r="AL1738" s="7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B1738" s="4"/>
      <c r="BC1738" s="4"/>
      <c r="BD1738" s="4"/>
      <c r="BG1738" s="6"/>
      <c r="BH1738" s="4"/>
      <c r="BI1738" s="4"/>
      <c r="BJ1738" s="4"/>
      <c r="BK1738" s="4"/>
      <c r="BL1738" s="6"/>
      <c r="BM1738" s="6"/>
      <c r="BN1738" s="6"/>
      <c r="BO1738" s="6"/>
      <c r="BP1738" s="6"/>
      <c r="BQ1738" s="6"/>
      <c r="BR1738" s="6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D1738" s="4">
        <v>182.24204088684661</v>
      </c>
      <c r="CE1738" s="4"/>
      <c r="CG1738" s="4"/>
      <c r="CH1738" s="4"/>
      <c r="CI1738" s="4"/>
    </row>
    <row r="1739" spans="1:158" x14ac:dyDescent="0.25">
      <c r="A1739" t="s">
        <v>53</v>
      </c>
      <c r="B1739" t="s">
        <v>191</v>
      </c>
      <c r="C1739" s="5">
        <v>39505</v>
      </c>
      <c r="D1739" s="4"/>
      <c r="E1739" s="5"/>
      <c r="F1739">
        <v>135</v>
      </c>
      <c r="G1739" t="s">
        <v>10</v>
      </c>
      <c r="H1739" s="6">
        <v>10</v>
      </c>
      <c r="I1739">
        <v>1000</v>
      </c>
      <c r="J1739" s="4">
        <f>1000000/H1739/I1739</f>
        <v>100</v>
      </c>
      <c r="K1739" s="4"/>
      <c r="L1739" s="7"/>
      <c r="M1739" s="7"/>
      <c r="N1739" s="7"/>
      <c r="O1739" s="7"/>
      <c r="P1739" s="7"/>
      <c r="Q1739" s="7"/>
      <c r="R1739" s="7"/>
      <c r="S1739" s="7"/>
      <c r="T1739" s="7"/>
      <c r="U1739" s="4"/>
      <c r="V1739" s="7"/>
      <c r="W1739" s="7"/>
      <c r="X1739" s="7"/>
      <c r="Y1739" s="7"/>
      <c r="Z1739" s="7"/>
      <c r="AA1739" s="7"/>
      <c r="AB1739" s="4"/>
      <c r="AC1739" s="7">
        <v>2.97</v>
      </c>
      <c r="AD1739" s="7"/>
      <c r="AE1739" s="7"/>
      <c r="AF1739" s="7"/>
      <c r="AG1739" s="7"/>
      <c r="AH1739" s="7"/>
      <c r="AI1739" s="8"/>
      <c r="AJ1739" s="7"/>
      <c r="AK1739" s="7"/>
      <c r="AL1739" s="7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7"/>
      <c r="BB1739" s="4"/>
      <c r="BC1739" s="4"/>
      <c r="BD1739" s="4"/>
      <c r="BE1739" s="7"/>
      <c r="BF1739" s="7"/>
      <c r="BG1739" s="6"/>
      <c r="BH1739" s="4"/>
      <c r="BI1739" s="4"/>
      <c r="BJ1739" s="4"/>
      <c r="BK1739" s="4"/>
      <c r="BL1739" s="6"/>
      <c r="BM1739" s="6"/>
      <c r="BN1739" s="6"/>
      <c r="BO1739" s="6"/>
      <c r="BP1739" s="6"/>
      <c r="BQ1739" s="6"/>
      <c r="BR1739" s="6"/>
      <c r="BS1739" s="4"/>
      <c r="BT1739" s="4">
        <v>1.62</v>
      </c>
      <c r="BU1739" s="4">
        <v>163.13</v>
      </c>
      <c r="BV1739" s="4">
        <v>0.57803072446403347</v>
      </c>
      <c r="BW1739" s="4"/>
      <c r="BX1739" s="4"/>
      <c r="BY1739" s="4"/>
      <c r="BZ1739" s="4"/>
      <c r="CA1739" s="4"/>
      <c r="CB1739" s="4"/>
      <c r="CC1739" s="7"/>
      <c r="CD1739" s="4"/>
      <c r="CE1739" s="4"/>
      <c r="CF1739" s="7"/>
      <c r="CG1739" s="4"/>
      <c r="CH1739" s="4"/>
      <c r="CI1739" s="4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  <c r="DH1739" s="7"/>
      <c r="DI1739" s="7"/>
      <c r="DJ1739" s="7"/>
      <c r="DK1739" s="7"/>
      <c r="DL1739" s="7"/>
      <c r="DM1739" s="7"/>
      <c r="DN1739" s="7"/>
      <c r="DO1739" s="7"/>
      <c r="DP1739" s="7"/>
      <c r="DQ1739" s="7"/>
      <c r="DR1739" s="7"/>
      <c r="DS1739" s="7"/>
      <c r="DT1739" s="7"/>
      <c r="DU1739" s="7"/>
      <c r="DV1739" s="7"/>
      <c r="DW1739" s="7"/>
      <c r="DX1739" s="7"/>
      <c r="DY1739" s="7"/>
      <c r="DZ1739" s="7"/>
      <c r="EA1739" s="7"/>
      <c r="EB1739" s="7"/>
      <c r="EC1739" s="7"/>
      <c r="ED1739" s="7"/>
      <c r="EE1739" s="7"/>
      <c r="EF1739" s="7"/>
      <c r="EG1739" s="7"/>
      <c r="EH1739" s="7"/>
      <c r="EI1739" s="7"/>
      <c r="EJ1739" s="7"/>
      <c r="EK1739" s="7"/>
      <c r="EL1739" s="7"/>
      <c r="EM1739" s="7"/>
      <c r="EN1739" s="7"/>
      <c r="EO1739" s="7"/>
      <c r="EP1739" s="7"/>
      <c r="EQ1739" s="7"/>
      <c r="ER1739" s="7"/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</row>
    <row r="1740" spans="1:158" x14ac:dyDescent="0.25">
      <c r="A1740" t="s">
        <v>53</v>
      </c>
      <c r="B1740" t="s">
        <v>191</v>
      </c>
      <c r="C1740" s="5">
        <v>39506</v>
      </c>
      <c r="D1740" s="4">
        <v>7</v>
      </c>
      <c r="E1740" t="s">
        <v>166</v>
      </c>
      <c r="F1740">
        <v>136</v>
      </c>
      <c r="G1740" t="s">
        <v>10</v>
      </c>
      <c r="H1740" s="6">
        <v>10</v>
      </c>
      <c r="I1740">
        <v>1000</v>
      </c>
      <c r="J1740" s="4">
        <f>1000000/H1740/I1740</f>
        <v>100</v>
      </c>
      <c r="K1740" s="4"/>
      <c r="L1740" s="7"/>
      <c r="M1740" s="7"/>
      <c r="N1740" s="7"/>
      <c r="O1740" s="7"/>
      <c r="P1740" s="7"/>
      <c r="Q1740" s="7"/>
      <c r="R1740" s="7"/>
      <c r="S1740" s="7"/>
      <c r="T1740" s="7"/>
      <c r="U1740" s="4"/>
      <c r="V1740" s="7"/>
      <c r="W1740" s="7"/>
      <c r="X1740" s="7"/>
      <c r="Y1740" s="7"/>
      <c r="Z1740" s="7"/>
      <c r="AA1740" s="7"/>
      <c r="AB1740" s="4"/>
      <c r="AC1740" s="7"/>
      <c r="AD1740" s="7"/>
      <c r="AE1740" s="7"/>
      <c r="AF1740" s="7"/>
      <c r="AG1740" s="7"/>
      <c r="AH1740" s="7"/>
      <c r="AI1740" s="8"/>
      <c r="AJ1740" s="7"/>
      <c r="AK1740" s="7"/>
      <c r="AL1740" s="7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7"/>
      <c r="BB1740" s="4"/>
      <c r="BC1740" s="4"/>
      <c r="BD1740" s="4"/>
      <c r="BE1740" s="7"/>
      <c r="BF1740" s="7"/>
      <c r="BG1740" s="6"/>
      <c r="BH1740" s="4"/>
      <c r="BI1740" s="4"/>
      <c r="BJ1740" s="4"/>
      <c r="BK1740" s="4"/>
      <c r="BL1740" s="6"/>
      <c r="BM1740" s="6"/>
      <c r="BN1740" s="6"/>
      <c r="BO1740" s="6"/>
      <c r="BP1740" s="6"/>
      <c r="BQ1740" s="6"/>
      <c r="BR1740" s="6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7"/>
      <c r="CD1740" s="4"/>
      <c r="CE1740" s="4"/>
      <c r="CF1740" s="7"/>
      <c r="CG1740" s="4"/>
      <c r="CH1740" s="4"/>
      <c r="CI1740" s="4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  <c r="DH1740" s="7"/>
      <c r="DI1740" s="7"/>
      <c r="DJ1740" s="7"/>
      <c r="DK1740" s="7"/>
      <c r="DL1740" s="7"/>
      <c r="DM1740" s="7"/>
      <c r="DN1740" s="7"/>
      <c r="DO1740" s="7"/>
      <c r="DP1740" s="7"/>
      <c r="DQ1740" s="7"/>
      <c r="DR1740" s="7"/>
      <c r="DS1740" s="7"/>
      <c r="DT174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0" s="7"/>
      <c r="EE1740" s="7"/>
      <c r="EF1740" s="7"/>
      <c r="EG1740" s="7"/>
      <c r="EH1740" s="7"/>
      <c r="EI1740" s="7"/>
      <c r="EJ1740" s="7"/>
      <c r="EK1740" s="7"/>
      <c r="EL1740" s="7"/>
      <c r="EM1740" s="7"/>
      <c r="EN1740" s="7"/>
      <c r="EO1740" s="7"/>
      <c r="EP1740" s="7"/>
      <c r="EQ1740" s="7"/>
      <c r="ER1740" s="7"/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</row>
    <row r="1741" spans="1:158" x14ac:dyDescent="0.25">
      <c r="A1741" t="s">
        <v>53</v>
      </c>
      <c r="B1741" t="s">
        <v>191</v>
      </c>
      <c r="C1741" s="5">
        <v>39511</v>
      </c>
      <c r="D1741" s="4"/>
      <c r="G1741" t="s">
        <v>10</v>
      </c>
      <c r="H1741" s="6">
        <v>10</v>
      </c>
      <c r="I1741">
        <v>1000</v>
      </c>
      <c r="J1741" s="4">
        <f>1000000/H1741/I1741</f>
        <v>100</v>
      </c>
      <c r="U1741" s="4"/>
      <c r="W1741" s="7"/>
      <c r="X1741" s="7"/>
      <c r="Y1741" s="7"/>
      <c r="Z1741" s="7"/>
      <c r="AA1741" s="7"/>
      <c r="AB1741" s="4"/>
      <c r="AC1741" s="7"/>
      <c r="AD1741" s="7"/>
      <c r="AE1741" s="7"/>
      <c r="AF1741" s="7"/>
      <c r="AG1741" s="7"/>
      <c r="AH1741" s="7"/>
      <c r="AI1741" s="8"/>
      <c r="AK1741" s="7"/>
      <c r="AL1741" s="7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B1741" s="4"/>
      <c r="BC1741" s="4"/>
      <c r="BD1741" s="4"/>
      <c r="BG1741" s="6"/>
      <c r="BH1741" s="4"/>
      <c r="BI1741" s="4"/>
      <c r="BJ1741" s="4"/>
      <c r="BK1741" s="4"/>
      <c r="BL1741" s="6"/>
      <c r="BM1741" s="6"/>
      <c r="BN1741" s="6"/>
      <c r="BO1741" s="6"/>
      <c r="BP1741" s="6"/>
      <c r="BQ1741" s="6"/>
      <c r="BR1741" s="6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D1741" s="4">
        <v>145.8017748104684</v>
      </c>
      <c r="CE1741" s="4"/>
      <c r="CG1741" s="4"/>
      <c r="CH1741" s="4"/>
      <c r="CI1741" s="4"/>
    </row>
    <row r="1742" spans="1:158" x14ac:dyDescent="0.25">
      <c r="A1742" t="s">
        <v>53</v>
      </c>
      <c r="B1742" t="s">
        <v>191</v>
      </c>
      <c r="C1742" s="5">
        <v>39519</v>
      </c>
      <c r="D1742" s="4"/>
      <c r="G1742" t="s">
        <v>10</v>
      </c>
      <c r="H1742" s="6">
        <v>10</v>
      </c>
      <c r="I1742">
        <v>1000</v>
      </c>
      <c r="J1742" s="4">
        <f>1000000/H1742/I1742</f>
        <v>100</v>
      </c>
      <c r="U1742" s="4"/>
      <c r="W1742" s="7"/>
      <c r="X1742" s="7"/>
      <c r="Y1742" s="7"/>
      <c r="Z1742" s="7"/>
      <c r="AA1742" s="7"/>
      <c r="AB1742" s="4"/>
      <c r="AC1742" s="7"/>
      <c r="AD1742" s="7"/>
      <c r="AE1742" s="7"/>
      <c r="AF1742" s="7"/>
      <c r="AG1742" s="7"/>
      <c r="AH1742" s="7"/>
      <c r="AI1742" s="8"/>
      <c r="AK1742" s="7"/>
      <c r="AL1742" s="7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B1742" s="4"/>
      <c r="BC1742" s="4"/>
      <c r="BD1742" s="4"/>
      <c r="BG1742" s="6"/>
      <c r="BH1742" s="4"/>
      <c r="BI1742" s="4"/>
      <c r="BJ1742" s="4"/>
      <c r="BK1742" s="4"/>
      <c r="BL1742" s="6"/>
      <c r="BM1742" s="6"/>
      <c r="BN1742" s="6"/>
      <c r="BO1742" s="6"/>
      <c r="BP1742" s="6"/>
      <c r="BQ1742" s="6"/>
      <c r="BR1742" s="6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D1742" s="4">
        <v>83.841628374910442</v>
      </c>
      <c r="CE1742" s="4"/>
      <c r="CG1742" s="4"/>
      <c r="CH1742" s="4"/>
      <c r="CI1742" s="4"/>
    </row>
    <row r="1743" spans="1:158" x14ac:dyDescent="0.25">
      <c r="A1743" t="s">
        <v>53</v>
      </c>
      <c r="B1743" t="s">
        <v>191</v>
      </c>
      <c r="C1743" s="5">
        <v>39525</v>
      </c>
      <c r="D1743" s="4"/>
      <c r="G1743" t="s">
        <v>10</v>
      </c>
      <c r="H1743" s="6">
        <v>10</v>
      </c>
      <c r="I1743">
        <v>1000</v>
      </c>
      <c r="J1743" s="4">
        <f>1000000/H1743/I1743</f>
        <v>100</v>
      </c>
      <c r="U1743" s="4"/>
      <c r="W1743" s="7"/>
      <c r="X1743" s="7"/>
      <c r="Y1743" s="7"/>
      <c r="Z1743" s="7"/>
      <c r="AA1743" s="7"/>
      <c r="AB1743" s="4"/>
      <c r="AC1743" s="7"/>
      <c r="AD1743" s="7"/>
      <c r="AE1743" s="7"/>
      <c r="AF1743" s="7"/>
      <c r="AG1743" s="7"/>
      <c r="AH1743" s="7"/>
      <c r="AI1743" s="8"/>
      <c r="AK1743" s="7"/>
      <c r="AL1743" s="7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B1743" s="4"/>
      <c r="BC1743" s="4"/>
      <c r="BD1743" s="4"/>
      <c r="BG1743" s="6"/>
      <c r="BH1743" s="4"/>
      <c r="BI1743" s="4"/>
      <c r="BJ1743" s="4"/>
      <c r="BK1743" s="4"/>
      <c r="BL1743" s="6"/>
      <c r="BM1743" s="6"/>
      <c r="BN1743" s="6"/>
      <c r="BO1743" s="6"/>
      <c r="BP1743" s="6"/>
      <c r="BQ1743" s="6"/>
      <c r="BR1743" s="6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D1743" s="4">
        <v>61.069273011979263</v>
      </c>
      <c r="CE1743" s="4"/>
      <c r="CG1743" s="4"/>
      <c r="CH1743" s="4"/>
      <c r="CI1743" s="4"/>
    </row>
    <row r="1744" spans="1:158" x14ac:dyDescent="0.25">
      <c r="A1744" t="s">
        <v>53</v>
      </c>
      <c r="B1744" t="s">
        <v>191</v>
      </c>
      <c r="C1744" s="5">
        <v>39532</v>
      </c>
      <c r="D1744" s="4">
        <v>8</v>
      </c>
      <c r="E1744" s="5" t="s">
        <v>165</v>
      </c>
      <c r="F1744">
        <v>162</v>
      </c>
      <c r="G1744" t="s">
        <v>10</v>
      </c>
      <c r="H1744" s="6">
        <v>10</v>
      </c>
      <c r="I1744">
        <v>1000</v>
      </c>
      <c r="J1744" s="4">
        <f>1000000/H1744/I1744</f>
        <v>100</v>
      </c>
      <c r="K1744" s="4"/>
      <c r="L1744" s="7"/>
      <c r="M1744" s="7"/>
      <c r="N1744" s="7"/>
      <c r="O1744" s="7"/>
      <c r="P1744" s="7"/>
      <c r="Q1744" s="7"/>
      <c r="R1744" s="7"/>
      <c r="S1744" s="7"/>
      <c r="T1744" s="7"/>
      <c r="U1744" s="4"/>
      <c r="V1744" s="7"/>
      <c r="W1744" s="7"/>
      <c r="X1744" s="7"/>
      <c r="Y1744" s="7"/>
      <c r="Z1744" s="7"/>
      <c r="AA1744" s="7"/>
      <c r="AB1744" s="4"/>
      <c r="AC1744" s="7"/>
      <c r="AD1744" s="7"/>
      <c r="AE1744" s="7"/>
      <c r="AF1744" s="7"/>
      <c r="AG1744" s="7"/>
      <c r="AH1744" s="7"/>
      <c r="AI1744" s="8"/>
      <c r="AJ1744" s="7"/>
      <c r="AK1744" s="7"/>
      <c r="AL1744" s="7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7"/>
      <c r="BB1744" s="4"/>
      <c r="BC1744" s="4"/>
      <c r="BD1744" s="4"/>
      <c r="BE1744" s="7"/>
      <c r="BF1744" s="7"/>
      <c r="BG1744" s="6"/>
      <c r="BH1744" s="4"/>
      <c r="BI1744" s="4"/>
      <c r="BJ1744" s="4"/>
      <c r="BK1744" s="4"/>
      <c r="BL1744" s="6"/>
      <c r="BM1744" s="6"/>
      <c r="BN1744" s="6"/>
      <c r="BO1744" s="6"/>
      <c r="BP1744" s="6"/>
      <c r="BQ1744" s="6"/>
      <c r="BR1744" s="6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7"/>
      <c r="CD1744" s="4">
        <v>37.847431469999549</v>
      </c>
      <c r="CE1744" s="4"/>
      <c r="CF1744" s="7"/>
      <c r="CG1744" s="4"/>
      <c r="CH1744" s="4"/>
      <c r="CI1744" s="4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  <c r="DH1744" s="7"/>
      <c r="DI1744" s="7"/>
      <c r="DJ1744" s="7"/>
      <c r="DK1744" s="7"/>
      <c r="DL1744" s="7"/>
      <c r="DM1744" s="7"/>
      <c r="DN1744" s="7"/>
      <c r="DO1744" s="7"/>
      <c r="DP1744" s="7"/>
      <c r="DQ1744" s="7"/>
      <c r="DR1744" s="7"/>
      <c r="DS1744" s="7"/>
      <c r="DT1744" s="7"/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</row>
    <row r="1745" spans="1:158" x14ac:dyDescent="0.25">
      <c r="A1745" t="s">
        <v>53</v>
      </c>
      <c r="B1745" t="s">
        <v>191</v>
      </c>
      <c r="C1745" s="5">
        <v>39539</v>
      </c>
      <c r="D1745" s="4"/>
      <c r="G1745" t="s">
        <v>10</v>
      </c>
      <c r="H1745" s="6">
        <v>10</v>
      </c>
      <c r="I1745">
        <v>1000</v>
      </c>
      <c r="J1745" s="4">
        <f>1000000/H1745/I1745</f>
        <v>100</v>
      </c>
      <c r="U1745" s="4"/>
      <c r="W1745" s="7"/>
      <c r="X1745" s="7"/>
      <c r="Y1745" s="7"/>
      <c r="Z1745" s="7"/>
      <c r="AA1745" s="7"/>
      <c r="AB1745" s="4"/>
      <c r="AC1745" s="7"/>
      <c r="AD1745" s="7"/>
      <c r="AE1745" s="7"/>
      <c r="AF1745" s="7"/>
      <c r="AG1745" s="7"/>
      <c r="AH1745" s="7"/>
      <c r="AI1745" s="8"/>
      <c r="AK1745" s="7"/>
      <c r="AL1745" s="7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B1745" s="4"/>
      <c r="BC1745" s="4"/>
      <c r="BD1745" s="4"/>
      <c r="BG1745" s="6"/>
      <c r="BH1745" s="4"/>
      <c r="BI1745" s="4"/>
      <c r="BJ1745" s="4"/>
      <c r="BK1745" s="4"/>
      <c r="BL1745" s="6"/>
      <c r="BM1745" s="6"/>
      <c r="BN1745" s="6"/>
      <c r="BO1745" s="6"/>
      <c r="BP1745" s="6"/>
      <c r="BQ1745" s="6"/>
      <c r="BR1745" s="6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D1745" s="4">
        <v>30.43584331844853</v>
      </c>
      <c r="CE1745" s="4"/>
      <c r="CG1745" s="4"/>
      <c r="CH1745" s="4"/>
      <c r="CI1745" s="4"/>
    </row>
    <row r="1746" spans="1:158" x14ac:dyDescent="0.25">
      <c r="A1746" t="s">
        <v>53</v>
      </c>
      <c r="B1746" t="s">
        <v>191</v>
      </c>
      <c r="C1746" s="5">
        <v>39540</v>
      </c>
      <c r="D1746" s="4"/>
      <c r="E1746" s="5"/>
      <c r="F1746">
        <v>170</v>
      </c>
      <c r="G1746" t="s">
        <v>10</v>
      </c>
      <c r="H1746" s="6">
        <v>10</v>
      </c>
      <c r="I1746">
        <v>1000</v>
      </c>
      <c r="J1746" s="4">
        <f>1000000/H1746/I1746</f>
        <v>100</v>
      </c>
      <c r="K1746" s="4"/>
      <c r="L1746" s="7"/>
      <c r="M1746" s="7"/>
      <c r="N1746" s="7"/>
      <c r="O1746" s="7"/>
      <c r="P1746" s="7"/>
      <c r="Q1746" s="7"/>
      <c r="R1746" s="7"/>
      <c r="S1746" s="7"/>
      <c r="T1746" s="7"/>
      <c r="U1746" s="4"/>
      <c r="V1746" s="7"/>
      <c r="W1746" s="7"/>
      <c r="X1746" s="7"/>
      <c r="Y1746" s="7"/>
      <c r="Z1746" s="7"/>
      <c r="AA1746" s="7"/>
      <c r="AB1746" s="4"/>
      <c r="AC1746" s="7">
        <v>1.26</v>
      </c>
      <c r="AD1746" s="7"/>
      <c r="AE1746" s="7"/>
      <c r="AF1746" s="7"/>
      <c r="AG1746" s="7"/>
      <c r="AH1746" s="7"/>
      <c r="AI1746" s="8"/>
      <c r="AJ1746" s="7"/>
      <c r="AK1746" s="7"/>
      <c r="AL1746" s="7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7"/>
      <c r="BB1746" s="4"/>
      <c r="BC1746" s="4"/>
      <c r="BD1746" s="4"/>
      <c r="BE1746" s="7"/>
      <c r="BF1746" s="7"/>
      <c r="BG1746" s="6"/>
      <c r="BH1746" s="4"/>
      <c r="BI1746" s="4"/>
      <c r="BJ1746" s="4"/>
      <c r="BK1746" s="4"/>
      <c r="BL1746" s="6"/>
      <c r="BM1746" s="6"/>
      <c r="BN1746" s="6"/>
      <c r="BO1746" s="6"/>
      <c r="BP1746" s="6"/>
      <c r="BQ1746" s="6"/>
      <c r="BR1746" s="6"/>
      <c r="BS1746" s="4"/>
      <c r="BT1746" s="4">
        <v>0</v>
      </c>
      <c r="BU1746" s="4">
        <v>152.68</v>
      </c>
      <c r="BV1746" s="4">
        <v>104.09671673390197</v>
      </c>
      <c r="BW1746" s="4"/>
      <c r="BX1746" s="4"/>
      <c r="BY1746" s="4"/>
      <c r="BZ1746" s="4"/>
      <c r="CA1746" s="4"/>
      <c r="CB1746" s="4"/>
      <c r="CC1746" s="7"/>
      <c r="CD1746" s="4"/>
      <c r="CE1746" s="4"/>
      <c r="CF1746" s="7"/>
      <c r="CG1746" s="4"/>
      <c r="CH1746" s="4"/>
      <c r="CI1746" s="4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  <c r="DH1746" s="7"/>
      <c r="DI1746" s="7"/>
      <c r="DJ1746" s="7"/>
      <c r="DK1746" s="7"/>
      <c r="DL1746" s="7"/>
      <c r="DM1746" s="7"/>
      <c r="DN1746" s="7"/>
      <c r="DO1746" s="7"/>
      <c r="DP1746" s="7"/>
      <c r="DQ1746" s="7"/>
      <c r="DR1746" s="7"/>
      <c r="DS1746" s="7"/>
      <c r="DT1746" s="7"/>
      <c r="DU1746" s="7"/>
      <c r="DV1746" s="7"/>
      <c r="DW1746" s="7"/>
      <c r="DX1746" s="7"/>
      <c r="DY1746" s="7"/>
      <c r="DZ1746" s="7"/>
      <c r="EA1746" s="7"/>
      <c r="EB1746" s="7"/>
      <c r="EC1746" s="7"/>
      <c r="ED1746" s="7"/>
      <c r="EE1746" s="7"/>
      <c r="EF1746" s="7"/>
      <c r="EG1746" s="7"/>
      <c r="EH1746" s="7"/>
      <c r="EI1746" s="7"/>
      <c r="EJ1746" s="7"/>
      <c r="EK1746" s="7"/>
      <c r="EL1746" s="7"/>
      <c r="EM1746" s="7"/>
      <c r="EN1746" s="7"/>
      <c r="EO1746" s="7"/>
      <c r="EP1746" s="7"/>
      <c r="EQ1746" s="7"/>
      <c r="ER1746" s="7"/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</row>
    <row r="1747" spans="1:158" x14ac:dyDescent="0.25">
      <c r="A1747" t="s">
        <v>53</v>
      </c>
      <c r="B1747" t="s">
        <v>191</v>
      </c>
      <c r="C1747" s="5">
        <v>39548</v>
      </c>
      <c r="D1747" s="4"/>
      <c r="G1747" t="s">
        <v>10</v>
      </c>
      <c r="H1747" s="6">
        <v>10</v>
      </c>
      <c r="I1747">
        <v>1000</v>
      </c>
      <c r="J1747" s="4">
        <f>1000000/H1747/I1747</f>
        <v>100</v>
      </c>
      <c r="U1747" s="4"/>
      <c r="W1747" s="7"/>
      <c r="X1747" s="7"/>
      <c r="Y1747" s="7"/>
      <c r="Z1747" s="7"/>
      <c r="AA1747" s="7"/>
      <c r="AB1747" s="4"/>
      <c r="AC1747" s="7"/>
      <c r="AD1747" s="7"/>
      <c r="AE1747" s="7"/>
      <c r="AF1747" s="7"/>
      <c r="AG1747" s="7"/>
      <c r="AH1747" s="7"/>
      <c r="AI1747" s="8"/>
      <c r="AK1747" s="7"/>
      <c r="AL1747" s="7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B1747" s="4"/>
      <c r="BC1747" s="4"/>
      <c r="BD1747" s="4"/>
      <c r="BG1747" s="6"/>
      <c r="BH1747" s="4"/>
      <c r="BI1747" s="4"/>
      <c r="BJ1747" s="4"/>
      <c r="BK1747" s="4"/>
      <c r="BL1747" s="6"/>
      <c r="BM1747" s="6"/>
      <c r="BN1747" s="6"/>
      <c r="BO1747" s="6"/>
      <c r="BP1747" s="6"/>
      <c r="BQ1747" s="6"/>
      <c r="BR1747" s="6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D1747" s="4">
        <v>21.058158380043078</v>
      </c>
      <c r="CE1747" s="4"/>
      <c r="CG1747" s="4"/>
      <c r="CH1747" s="4"/>
      <c r="CI1747" s="4"/>
    </row>
    <row r="1748" spans="1:158" x14ac:dyDescent="0.25">
      <c r="A1748" t="s">
        <v>53</v>
      </c>
      <c r="B1748" t="s">
        <v>191</v>
      </c>
      <c r="C1748" s="5"/>
      <c r="D1748" s="4">
        <v>9</v>
      </c>
      <c r="E1748" t="s">
        <v>70</v>
      </c>
      <c r="G1748" t="s">
        <v>10</v>
      </c>
      <c r="H1748" s="6">
        <v>10</v>
      </c>
      <c r="I1748">
        <v>1000</v>
      </c>
      <c r="J1748" s="4">
        <f>1000000/H1748/I1748</f>
        <v>100</v>
      </c>
      <c r="K1748" s="4"/>
      <c r="L1748" s="7"/>
      <c r="M1748" s="7"/>
      <c r="N1748" s="7"/>
      <c r="O1748" s="7"/>
      <c r="P1748" s="7"/>
      <c r="Q1748" s="7"/>
      <c r="R1748" s="7"/>
      <c r="S1748" s="7"/>
      <c r="T1748" s="7"/>
      <c r="U1748" s="4"/>
      <c r="V1748" s="7"/>
      <c r="W1748" s="7"/>
      <c r="X1748" s="7"/>
      <c r="Y1748" s="7"/>
      <c r="Z1748" s="7"/>
      <c r="AA1748" s="7"/>
      <c r="AB1748" s="4"/>
      <c r="AC1748" s="7"/>
      <c r="AD1748" s="7"/>
      <c r="AE1748" s="7"/>
      <c r="AF1748" s="7"/>
      <c r="AG1748" s="7"/>
      <c r="AH1748" s="7"/>
      <c r="AI1748" s="8"/>
      <c r="AJ1748" s="7"/>
      <c r="AK1748" s="7"/>
      <c r="AL1748" s="7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7"/>
      <c r="BB1748" s="4"/>
      <c r="BC1748" s="4"/>
      <c r="BD1748" s="4"/>
      <c r="BE1748" s="7"/>
      <c r="BF1748" s="4">
        <f>BH1748*(1/(BG1748/100))</f>
        <v>666.83861948849642</v>
      </c>
      <c r="BG1748" s="6">
        <v>40.849463729162302</v>
      </c>
      <c r="BH1748" s="4">
        <v>272.39999999999998</v>
      </c>
      <c r="BI1748" s="4">
        <f>BF1748-BH1748</f>
        <v>394.43861948849644</v>
      </c>
      <c r="BJ1748" s="4"/>
      <c r="BK1748" s="4"/>
      <c r="BL1748" s="6">
        <v>12</v>
      </c>
      <c r="BM1748" s="6"/>
      <c r="BN1748" s="6"/>
      <c r="BO1748" s="6"/>
      <c r="BP1748" s="6"/>
      <c r="BQ1748" s="6"/>
      <c r="BR1748" s="6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7"/>
      <c r="CD1748" s="4"/>
      <c r="CE1748" s="4"/>
      <c r="CF1748" s="7"/>
      <c r="CG1748" s="4"/>
      <c r="CH1748" s="4"/>
      <c r="CI1748" s="4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  <c r="DH1748" s="7"/>
      <c r="DI1748" s="7"/>
      <c r="DJ1748" s="7"/>
      <c r="DK1748" s="7"/>
      <c r="DL1748" s="7"/>
      <c r="DM1748" s="7"/>
      <c r="DN1748" s="7"/>
      <c r="DO1748" s="7"/>
      <c r="DP1748" s="7"/>
      <c r="DQ1748" s="7"/>
      <c r="DR1748" s="7"/>
      <c r="DS1748" s="7"/>
      <c r="DT1748" s="7"/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</row>
    <row r="1749" spans="1:158" x14ac:dyDescent="0.25">
      <c r="A1749" t="s">
        <v>55</v>
      </c>
      <c r="B1749" t="s">
        <v>192</v>
      </c>
      <c r="C1749" s="5">
        <v>39370</v>
      </c>
      <c r="D1749" s="4">
        <v>1</v>
      </c>
      <c r="E1749" s="5" t="s">
        <v>167</v>
      </c>
      <c r="F1749">
        <v>0</v>
      </c>
      <c r="G1749" t="s">
        <v>10</v>
      </c>
      <c r="H1749" s="6">
        <v>10</v>
      </c>
      <c r="I1749">
        <v>1000</v>
      </c>
      <c r="J1749" s="4">
        <f>1000000/H1749/I1749</f>
        <v>100</v>
      </c>
      <c r="K1749" s="4"/>
      <c r="L1749" s="7"/>
      <c r="M1749" s="7"/>
      <c r="N1749" s="7"/>
      <c r="O1749" s="7"/>
      <c r="P1749" s="7"/>
      <c r="Q1749" s="7"/>
      <c r="R1749" s="7"/>
      <c r="S1749" s="7"/>
      <c r="T1749" s="7"/>
      <c r="U1749" s="4"/>
      <c r="V1749" s="7"/>
      <c r="W1749" s="7"/>
      <c r="X1749" s="7"/>
      <c r="Y1749" s="7"/>
      <c r="Z1749" s="7"/>
      <c r="AA1749" s="7"/>
      <c r="AB1749" s="4"/>
      <c r="AC1749" s="7"/>
      <c r="AD1749" s="7"/>
      <c r="AE1749" s="7"/>
      <c r="AF1749" s="7"/>
      <c r="AG1749" s="7"/>
      <c r="AH1749" s="7"/>
      <c r="AI1749" s="8"/>
      <c r="AJ1749" s="7"/>
      <c r="AK1749" s="7"/>
      <c r="AL1749" s="7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7"/>
      <c r="BB1749" s="4"/>
      <c r="BC1749" s="4"/>
      <c r="BD1749" s="4"/>
      <c r="BE1749" s="7"/>
      <c r="BF1749" s="7"/>
      <c r="BG1749" s="6"/>
      <c r="BH1749" s="4"/>
      <c r="BI1749" s="4"/>
      <c r="BJ1749" s="4"/>
      <c r="BK1749" s="4"/>
      <c r="BL1749" s="6"/>
      <c r="BM1749" s="6"/>
      <c r="BN1749" s="6"/>
      <c r="BO1749" s="6"/>
      <c r="BP1749" s="6"/>
      <c r="BQ1749" s="6"/>
      <c r="BR1749" s="6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7"/>
      <c r="CD1749" s="4"/>
      <c r="CE1749" s="4"/>
      <c r="CF1749" s="7"/>
      <c r="CG1749" s="4"/>
      <c r="CH1749" s="4"/>
      <c r="CI1749" s="4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  <c r="DH1749" s="7"/>
      <c r="DI1749" s="7"/>
      <c r="DJ1749" s="7"/>
      <c r="DK1749" s="7"/>
      <c r="DL1749" s="7"/>
      <c r="DM1749" s="7"/>
      <c r="DN1749" s="7"/>
      <c r="DO1749" s="7"/>
      <c r="DP1749" s="7"/>
      <c r="DQ1749" s="7"/>
      <c r="DR1749" s="7"/>
      <c r="DS1749" s="7"/>
      <c r="DT1749" s="7"/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</row>
    <row r="1750" spans="1:158" x14ac:dyDescent="0.25">
      <c r="A1750" t="s">
        <v>55</v>
      </c>
      <c r="B1750" t="s">
        <v>192</v>
      </c>
      <c r="C1750" s="5">
        <v>39377</v>
      </c>
      <c r="D1750" s="4">
        <v>3</v>
      </c>
      <c r="E1750" s="5" t="s">
        <v>163</v>
      </c>
      <c r="F1750">
        <v>7</v>
      </c>
      <c r="G1750" t="s">
        <v>10</v>
      </c>
      <c r="H1750" s="6">
        <v>10</v>
      </c>
      <c r="I1750">
        <v>1000</v>
      </c>
      <c r="J1750" s="4">
        <f>1000000/H1750/I1750</f>
        <v>100</v>
      </c>
      <c r="K1750" s="4"/>
      <c r="L1750" s="7"/>
      <c r="M1750" s="7"/>
      <c r="N1750" s="7"/>
      <c r="O1750" s="7"/>
      <c r="P1750" s="7"/>
      <c r="Q1750" s="7"/>
      <c r="R1750" s="7"/>
      <c r="S1750" s="7"/>
      <c r="T1750" s="7"/>
      <c r="U1750" s="4"/>
      <c r="V1750" s="7"/>
      <c r="W1750" s="7"/>
      <c r="X1750" s="7"/>
      <c r="Y1750" s="7"/>
      <c r="Z1750" s="7"/>
      <c r="AA1750" s="7"/>
      <c r="AB1750" s="4"/>
      <c r="AC1750" s="7"/>
      <c r="AD1750" s="7"/>
      <c r="AE1750" s="7"/>
      <c r="AF1750" s="7"/>
      <c r="AG1750" s="7"/>
      <c r="AH1750" s="7"/>
      <c r="AI1750" s="8"/>
      <c r="AJ1750" s="7"/>
      <c r="AK1750" s="7"/>
      <c r="AL1750" s="7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7"/>
      <c r="BB1750" s="4"/>
      <c r="BC1750" s="4"/>
      <c r="BD1750" s="4"/>
      <c r="BE1750" s="7"/>
      <c r="BF1750" s="7"/>
      <c r="BG1750" s="6"/>
      <c r="BH1750" s="4"/>
      <c r="BI1750" s="4"/>
      <c r="BJ1750" s="4"/>
      <c r="BK1750" s="4"/>
      <c r="BL1750" s="6"/>
      <c r="BM1750" s="6"/>
      <c r="BN1750" s="6"/>
      <c r="BO1750" s="6"/>
      <c r="BP1750" s="6"/>
      <c r="BQ1750" s="6"/>
      <c r="BR1750" s="6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7"/>
      <c r="CD1750" s="4"/>
      <c r="CE1750" s="4"/>
      <c r="CF1750" s="7"/>
      <c r="CG1750" s="4"/>
      <c r="CH1750" s="4"/>
      <c r="CI1750" s="4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  <c r="DH1750" s="7"/>
      <c r="DI1750" s="7"/>
      <c r="DJ1750" s="7"/>
      <c r="DK1750" s="7"/>
      <c r="DL1750" s="7"/>
      <c r="DM1750" s="7"/>
      <c r="DN1750" s="7"/>
      <c r="DO1750" s="7"/>
      <c r="DP1750" s="7"/>
      <c r="DQ1750" s="7"/>
      <c r="DR1750" s="7"/>
      <c r="DS1750" s="7"/>
      <c r="DT1750" s="7"/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</row>
    <row r="1751" spans="1:158" x14ac:dyDescent="0.25">
      <c r="A1751" t="s">
        <v>55</v>
      </c>
      <c r="B1751" t="s">
        <v>192</v>
      </c>
      <c r="C1751" s="5">
        <v>39413</v>
      </c>
      <c r="D1751" s="4"/>
      <c r="G1751" t="s">
        <v>10</v>
      </c>
      <c r="H1751" s="6">
        <v>10</v>
      </c>
      <c r="I1751">
        <v>1000</v>
      </c>
      <c r="J1751" s="4">
        <f>1000000/H1751/I1751</f>
        <v>100</v>
      </c>
      <c r="U1751" s="4"/>
      <c r="W1751" s="7"/>
      <c r="X1751" s="7"/>
      <c r="Y1751" s="7"/>
      <c r="Z1751" s="7"/>
      <c r="AA1751" s="7"/>
      <c r="AB1751" s="4"/>
      <c r="AC1751" s="7"/>
      <c r="AD1751" s="7"/>
      <c r="AE1751" s="7"/>
      <c r="AF1751" s="7"/>
      <c r="AG1751" s="7"/>
      <c r="AH1751" s="7"/>
      <c r="AI1751" s="8"/>
      <c r="AK1751" s="7"/>
      <c r="AL1751" s="7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B1751" s="4"/>
      <c r="BC1751" s="4"/>
      <c r="BD1751" s="4"/>
      <c r="BG1751" s="6"/>
      <c r="BH1751" s="4"/>
      <c r="BI1751" s="4"/>
      <c r="BJ1751" s="4"/>
      <c r="BK1751" s="4"/>
      <c r="BL1751" s="6"/>
      <c r="BM1751" s="6"/>
      <c r="BN1751" s="6"/>
      <c r="BO1751" s="6"/>
      <c r="BP1751" s="6"/>
      <c r="BQ1751" s="6"/>
      <c r="BR1751" s="6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D1751" s="4">
        <v>190.33178238791771</v>
      </c>
      <c r="CE1751" s="4"/>
      <c r="CG1751" s="4"/>
      <c r="CH1751" s="4"/>
      <c r="CI1751" s="4"/>
    </row>
    <row r="1752" spans="1:158" x14ac:dyDescent="0.25">
      <c r="A1752" t="s">
        <v>55</v>
      </c>
      <c r="B1752" t="s">
        <v>192</v>
      </c>
      <c r="C1752" s="5">
        <v>39420</v>
      </c>
      <c r="D1752" s="4">
        <v>4</v>
      </c>
      <c r="E1752" t="s">
        <v>168</v>
      </c>
      <c r="F1752">
        <v>50</v>
      </c>
      <c r="G1752" t="s">
        <v>10</v>
      </c>
      <c r="H1752" s="6">
        <v>10</v>
      </c>
      <c r="I1752">
        <v>1000</v>
      </c>
      <c r="J1752" s="4">
        <f>1000000/H1752/I1752</f>
        <v>100</v>
      </c>
      <c r="K1752" s="4"/>
      <c r="L1752" s="7"/>
      <c r="M1752" s="7"/>
      <c r="N1752" s="7"/>
      <c r="O1752" s="7"/>
      <c r="P1752" s="7"/>
      <c r="Q1752" s="7"/>
      <c r="R1752" s="7"/>
      <c r="S1752" s="7"/>
      <c r="T1752" s="7"/>
      <c r="U1752" s="4"/>
      <c r="V1752" s="7"/>
      <c r="W1752" s="7"/>
      <c r="X1752" s="7"/>
      <c r="Y1752" s="7"/>
      <c r="Z1752" s="7"/>
      <c r="AA1752" s="7"/>
      <c r="AB1752" s="4"/>
      <c r="AC1752" s="7"/>
      <c r="AD1752" s="7"/>
      <c r="AE1752" s="7"/>
      <c r="AF1752" s="7"/>
      <c r="AG1752" s="7"/>
      <c r="AH1752" s="7"/>
      <c r="AI1752" s="8"/>
      <c r="AJ1752" s="7"/>
      <c r="AK1752" s="7"/>
      <c r="AL1752" s="7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7"/>
      <c r="BB1752" s="4"/>
      <c r="BC1752" s="4"/>
      <c r="BD1752" s="4"/>
      <c r="BE1752" s="7"/>
      <c r="BF1752" s="7"/>
      <c r="BG1752" s="6"/>
      <c r="BH1752" s="4"/>
      <c r="BI1752" s="4"/>
      <c r="BJ1752" s="4"/>
      <c r="BK1752" s="4"/>
      <c r="BL1752" s="6"/>
      <c r="BM1752" s="6"/>
      <c r="BN1752" s="6"/>
      <c r="BO1752" s="6"/>
      <c r="BP1752" s="6"/>
      <c r="BQ1752" s="6"/>
      <c r="BR1752" s="6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7"/>
      <c r="CD1752" s="4"/>
      <c r="CE1752" s="4"/>
      <c r="CF1752" s="7"/>
      <c r="CG1752" s="4"/>
      <c r="CH1752" s="4"/>
      <c r="CI1752" s="4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  <c r="DH1752" s="7"/>
      <c r="DI1752" s="7"/>
      <c r="DJ1752" s="7"/>
      <c r="DK1752" s="7"/>
      <c r="DL1752" s="7"/>
      <c r="DM1752" s="7"/>
      <c r="DN1752" s="7"/>
      <c r="DO1752" s="7"/>
      <c r="DP1752" s="7"/>
      <c r="DQ1752" s="7"/>
      <c r="DR1752" s="7"/>
      <c r="DS1752" s="7"/>
      <c r="DT1752" s="7"/>
      <c r="DU1752" s="7"/>
      <c r="DV1752" s="7"/>
      <c r="DW1752" s="7"/>
      <c r="DX1752" s="7"/>
      <c r="DY1752" s="7"/>
      <c r="DZ1752" s="7"/>
      <c r="EA1752" s="7"/>
      <c r="EB1752" s="7"/>
      <c r="EC1752" s="7"/>
      <c r="ED1752" s="7"/>
      <c r="EE1752" s="7"/>
      <c r="EF1752" s="7"/>
      <c r="EG1752" s="7"/>
      <c r="EH1752" s="7"/>
      <c r="EI1752" s="7"/>
      <c r="EJ1752" s="7"/>
      <c r="EK1752" s="7"/>
      <c r="EL1752" s="7"/>
      <c r="EM1752" s="7"/>
      <c r="EN1752" s="7"/>
      <c r="EO1752" s="7"/>
      <c r="EP1752" s="7"/>
      <c r="EQ1752" s="7"/>
      <c r="ER1752" s="7"/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</row>
    <row r="1753" spans="1:158" x14ac:dyDescent="0.25">
      <c r="A1753" t="s">
        <v>55</v>
      </c>
      <c r="B1753" t="s">
        <v>192</v>
      </c>
      <c r="C1753" s="5">
        <v>39421</v>
      </c>
      <c r="D1753" s="4"/>
      <c r="G1753" t="s">
        <v>10</v>
      </c>
      <c r="H1753" s="6">
        <v>10</v>
      </c>
      <c r="I1753">
        <v>1000</v>
      </c>
      <c r="J1753" s="4">
        <f>1000000/H1753/I1753</f>
        <v>100</v>
      </c>
      <c r="U1753" s="4"/>
      <c r="W1753" s="7"/>
      <c r="X1753" s="7"/>
      <c r="Y1753" s="7"/>
      <c r="Z1753" s="7"/>
      <c r="AA1753" s="7"/>
      <c r="AB1753" s="4"/>
      <c r="AC1753" s="7"/>
      <c r="AD1753" s="7"/>
      <c r="AE1753" s="7"/>
      <c r="AF1753" s="7"/>
      <c r="AG1753" s="7"/>
      <c r="AH1753" s="7"/>
      <c r="AI1753" s="8"/>
      <c r="AK1753" s="7"/>
      <c r="AL1753" s="7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B1753" s="4"/>
      <c r="BC1753" s="4"/>
      <c r="BD1753" s="4"/>
      <c r="BG1753" s="6"/>
      <c r="BH1753" s="4"/>
      <c r="BI1753" s="4"/>
      <c r="BJ1753" s="4"/>
      <c r="BK1753" s="4"/>
      <c r="BL1753" s="6"/>
      <c r="BM1753" s="6"/>
      <c r="BN1753" s="6"/>
      <c r="BO1753" s="6"/>
      <c r="BP1753" s="6"/>
      <c r="BQ1753" s="6"/>
      <c r="BR1753" s="6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D1753" s="4">
        <v>205.58078479133189</v>
      </c>
      <c r="CE1753" s="4"/>
      <c r="CG1753" s="4"/>
      <c r="CH1753" s="4"/>
      <c r="CI1753" s="4"/>
    </row>
    <row r="1754" spans="1:158" x14ac:dyDescent="0.25">
      <c r="A1754" t="s">
        <v>55</v>
      </c>
      <c r="B1754" t="s">
        <v>192</v>
      </c>
      <c r="C1754" s="5">
        <v>39427</v>
      </c>
      <c r="D1754" s="4"/>
      <c r="G1754" t="s">
        <v>10</v>
      </c>
      <c r="H1754" s="6">
        <v>10</v>
      </c>
      <c r="I1754">
        <v>1000</v>
      </c>
      <c r="J1754" s="4">
        <f>1000000/H1754/I1754</f>
        <v>100</v>
      </c>
      <c r="U1754" s="4"/>
      <c r="W1754" s="7"/>
      <c r="X1754" s="7"/>
      <c r="Y1754" s="7"/>
      <c r="Z1754" s="7"/>
      <c r="AA1754" s="7"/>
      <c r="AB1754" s="4"/>
      <c r="AC1754" s="7"/>
      <c r="AD1754" s="7"/>
      <c r="AE1754" s="7"/>
      <c r="AF1754" s="7"/>
      <c r="AG1754" s="7"/>
      <c r="AH1754" s="7"/>
      <c r="AI1754" s="8"/>
      <c r="AK1754" s="7"/>
      <c r="AL1754" s="7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B1754" s="4"/>
      <c r="BC1754" s="4"/>
      <c r="BD1754" s="4"/>
      <c r="BG1754" s="6"/>
      <c r="BH1754" s="4"/>
      <c r="BI1754" s="4"/>
      <c r="BJ1754" s="4"/>
      <c r="BK1754" s="4"/>
      <c r="BL1754" s="6"/>
      <c r="BM1754" s="6"/>
      <c r="BN1754" s="6"/>
      <c r="BO1754" s="6"/>
      <c r="BP1754" s="6"/>
      <c r="BQ1754" s="6"/>
      <c r="BR1754" s="6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D1754" s="4">
        <v>179.05186240666711</v>
      </c>
      <c r="CE1754" s="4"/>
      <c r="CG1754" s="4"/>
      <c r="CH1754" s="4"/>
      <c r="CI1754" s="4"/>
    </row>
    <row r="1755" spans="1:158" x14ac:dyDescent="0.25">
      <c r="A1755" t="s">
        <v>55</v>
      </c>
      <c r="B1755" t="s">
        <v>192</v>
      </c>
      <c r="C1755" s="5">
        <v>39429</v>
      </c>
      <c r="D1755" s="4"/>
      <c r="G1755" t="s">
        <v>10</v>
      </c>
      <c r="H1755" s="6">
        <v>10</v>
      </c>
      <c r="I1755">
        <v>1000</v>
      </c>
      <c r="J1755" s="4">
        <f>1000000/H1755/I1755</f>
        <v>100</v>
      </c>
      <c r="U1755" s="4"/>
      <c r="W1755" s="7"/>
      <c r="X1755" s="7"/>
      <c r="Y1755" s="7"/>
      <c r="Z1755" s="7"/>
      <c r="AA1755" s="7"/>
      <c r="AB1755" s="4"/>
      <c r="AC1755" s="7"/>
      <c r="AD1755" s="7"/>
      <c r="AE1755" s="7"/>
      <c r="AF1755" s="7"/>
      <c r="AG1755" s="7"/>
      <c r="AH1755" s="7"/>
      <c r="AI1755" s="8"/>
      <c r="AK1755" s="7"/>
      <c r="AL1755" s="7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B1755" s="4"/>
      <c r="BC1755" s="4"/>
      <c r="BD1755" s="4"/>
      <c r="BG1755" s="6"/>
      <c r="BH1755" s="4"/>
      <c r="BI1755" s="4"/>
      <c r="BJ1755" s="4"/>
      <c r="BK1755" s="4"/>
      <c r="BL1755" s="6"/>
      <c r="BM1755" s="6"/>
      <c r="BN1755" s="6"/>
      <c r="BO1755" s="6"/>
      <c r="BP1755" s="6"/>
      <c r="BQ1755" s="6"/>
      <c r="BR1755" s="6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D1755" s="4">
        <v>178.54396587675589</v>
      </c>
      <c r="CE1755" s="4"/>
      <c r="CG1755" s="4"/>
      <c r="CH1755" s="4"/>
      <c r="CI1755" s="4"/>
    </row>
    <row r="1756" spans="1:158" x14ac:dyDescent="0.25">
      <c r="A1756" t="s">
        <v>55</v>
      </c>
      <c r="B1756" t="s">
        <v>192</v>
      </c>
      <c r="C1756" s="5">
        <v>39432</v>
      </c>
      <c r="D1756" s="4"/>
      <c r="G1756" t="s">
        <v>10</v>
      </c>
      <c r="H1756" s="6">
        <v>10</v>
      </c>
      <c r="I1756">
        <v>1000</v>
      </c>
      <c r="J1756" s="4">
        <f>1000000/H1756/I1756</f>
        <v>100</v>
      </c>
      <c r="U1756" s="4"/>
      <c r="W1756" s="7"/>
      <c r="X1756" s="7"/>
      <c r="Y1756" s="7"/>
      <c r="Z1756" s="7"/>
      <c r="AA1756" s="7"/>
      <c r="AB1756" s="4"/>
      <c r="AC1756" s="7"/>
      <c r="AD1756" s="7"/>
      <c r="AE1756" s="7"/>
      <c r="AF1756" s="7"/>
      <c r="AG1756" s="7"/>
      <c r="AH1756" s="7"/>
      <c r="AI1756" s="8"/>
      <c r="AK1756" s="7"/>
      <c r="AL1756" s="7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B1756" s="4"/>
      <c r="BC1756" s="4"/>
      <c r="BD1756" s="4"/>
      <c r="BG1756" s="6"/>
      <c r="BH1756" s="4"/>
      <c r="BI1756" s="4"/>
      <c r="BJ1756" s="4"/>
      <c r="BK1756" s="4"/>
      <c r="BL1756" s="6"/>
      <c r="BM1756" s="6"/>
      <c r="BN1756" s="6"/>
      <c r="BO1756" s="6"/>
      <c r="BP1756" s="6"/>
      <c r="BQ1756" s="6"/>
      <c r="BR1756" s="6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D1756" s="4">
        <v>217.6922908191394</v>
      </c>
      <c r="CE1756" s="4"/>
      <c r="CG1756" s="4"/>
      <c r="CH1756" s="4"/>
      <c r="CI1756" s="4"/>
    </row>
    <row r="1757" spans="1:158" x14ac:dyDescent="0.25">
      <c r="A1757" t="s">
        <v>55</v>
      </c>
      <c r="B1757" t="s">
        <v>192</v>
      </c>
      <c r="C1757" s="5">
        <v>39434</v>
      </c>
      <c r="D1757" s="4"/>
      <c r="G1757" t="s">
        <v>10</v>
      </c>
      <c r="H1757" s="6">
        <v>10</v>
      </c>
      <c r="I1757">
        <v>1000</v>
      </c>
      <c r="J1757" s="4">
        <f>1000000/H1757/I1757</f>
        <v>100</v>
      </c>
      <c r="U1757" s="4"/>
      <c r="W1757" s="7"/>
      <c r="X1757" s="7"/>
      <c r="Y1757" s="7"/>
      <c r="Z1757" s="7"/>
      <c r="AA1757" s="7"/>
      <c r="AB1757" s="4"/>
      <c r="AC1757" s="7"/>
      <c r="AD1757" s="7"/>
      <c r="AE1757" s="7"/>
      <c r="AF1757" s="7"/>
      <c r="AG1757" s="7"/>
      <c r="AH1757" s="7"/>
      <c r="AI1757" s="8"/>
      <c r="AK1757" s="7"/>
      <c r="AL1757" s="7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B1757" s="4"/>
      <c r="BC1757" s="4"/>
      <c r="BD1757" s="4"/>
      <c r="BG1757" s="6"/>
      <c r="BH1757" s="4"/>
      <c r="BI1757" s="4"/>
      <c r="BJ1757" s="4"/>
      <c r="BK1757" s="4"/>
      <c r="BL1757" s="6"/>
      <c r="BM1757" s="6"/>
      <c r="BN1757" s="6"/>
      <c r="BO1757" s="6"/>
      <c r="BP1757" s="6"/>
      <c r="BQ1757" s="6"/>
      <c r="BR1757" s="6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D1757" s="4">
        <v>211.71234214586869</v>
      </c>
      <c r="CE1757" s="4"/>
      <c r="CG1757" s="4"/>
      <c r="CH1757" s="4"/>
      <c r="CI1757" s="4"/>
    </row>
    <row r="1758" spans="1:158" x14ac:dyDescent="0.25">
      <c r="A1758" t="s">
        <v>55</v>
      </c>
      <c r="B1758" t="s">
        <v>192</v>
      </c>
      <c r="C1758" s="5">
        <v>39443</v>
      </c>
      <c r="D1758" s="4">
        <v>5</v>
      </c>
      <c r="E1758" t="s">
        <v>164</v>
      </c>
      <c r="F1758">
        <v>73</v>
      </c>
      <c r="G1758" t="s">
        <v>10</v>
      </c>
      <c r="H1758" s="6">
        <v>10</v>
      </c>
      <c r="I1758">
        <v>1000</v>
      </c>
      <c r="J1758" s="4">
        <f>1000000/H1758/I1758</f>
        <v>100</v>
      </c>
      <c r="K1758" s="4"/>
      <c r="L1758" s="7"/>
      <c r="M1758" s="7"/>
      <c r="N1758" s="7"/>
      <c r="O1758" s="7"/>
      <c r="P1758" s="7"/>
      <c r="Q1758" s="7"/>
      <c r="R1758" s="7"/>
      <c r="S1758" s="7"/>
      <c r="T1758" s="7"/>
      <c r="U1758" s="4"/>
      <c r="V1758" s="7"/>
      <c r="W1758" s="7"/>
      <c r="X1758" s="7"/>
      <c r="Y1758" s="7"/>
      <c r="Z1758" s="7"/>
      <c r="AA1758" s="7"/>
      <c r="AB1758" s="4"/>
      <c r="AC1758" s="7"/>
      <c r="AD1758" s="7"/>
      <c r="AE1758" s="7"/>
      <c r="AF1758" s="7"/>
      <c r="AG1758" s="7"/>
      <c r="AH1758" s="7"/>
      <c r="AI1758" s="8"/>
      <c r="AJ1758" s="7"/>
      <c r="AK1758" s="7"/>
      <c r="AL1758" s="7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7"/>
      <c r="BB1758" s="4"/>
      <c r="BC1758" s="4"/>
      <c r="BD1758" s="4"/>
      <c r="BE1758" s="7"/>
      <c r="BF1758" s="7"/>
      <c r="BG1758" s="6"/>
      <c r="BH1758" s="4"/>
      <c r="BI1758" s="4"/>
      <c r="BJ1758" s="4"/>
      <c r="BK1758" s="4"/>
      <c r="BL1758" s="6"/>
      <c r="BM1758" s="6"/>
      <c r="BN1758" s="6"/>
      <c r="BO1758" s="6"/>
      <c r="BP1758" s="6"/>
      <c r="BQ1758" s="6"/>
      <c r="BR1758" s="6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7"/>
      <c r="CD1758" s="4"/>
      <c r="CE1758" s="4"/>
      <c r="CF1758" s="7"/>
      <c r="CG1758" s="4"/>
      <c r="CH1758" s="4"/>
      <c r="CI1758" s="4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  <c r="DH1758" s="7"/>
      <c r="DI1758" s="7"/>
      <c r="DJ1758" s="7"/>
      <c r="DK1758" s="7"/>
      <c r="DL1758" s="7"/>
      <c r="DM1758" s="7"/>
      <c r="DN1758" s="7"/>
      <c r="DO1758" s="7"/>
      <c r="DP1758" s="7"/>
      <c r="DQ1758" s="7"/>
      <c r="DR1758" s="7"/>
      <c r="DS1758" s="7"/>
      <c r="DT1758" s="7"/>
      <c r="DU1758" s="7"/>
      <c r="DV1758" s="7"/>
      <c r="DW1758" s="7"/>
      <c r="DX1758" s="7"/>
      <c r="DY1758" s="7"/>
      <c r="DZ1758" s="7"/>
      <c r="EA1758" s="7"/>
      <c r="EB1758" s="7"/>
      <c r="EC1758" s="7"/>
      <c r="ED1758" s="7"/>
      <c r="EE1758" s="7"/>
      <c r="EF1758" s="7"/>
      <c r="EG1758" s="7"/>
      <c r="EH1758" s="7"/>
      <c r="EI1758" s="7"/>
      <c r="EJ1758" s="7"/>
      <c r="EK1758" s="7"/>
      <c r="EL1758" s="7"/>
      <c r="EM1758" s="7"/>
      <c r="EN1758" s="7"/>
      <c r="EO1758" s="7"/>
      <c r="EP1758" s="7"/>
      <c r="EQ1758" s="7"/>
      <c r="ER1758" s="7"/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</row>
    <row r="1759" spans="1:158" x14ac:dyDescent="0.25">
      <c r="A1759" t="s">
        <v>55</v>
      </c>
      <c r="B1759" t="s">
        <v>192</v>
      </c>
      <c r="C1759" s="5">
        <v>39444</v>
      </c>
      <c r="D1759" s="4"/>
      <c r="G1759" t="s">
        <v>10</v>
      </c>
      <c r="H1759" s="6">
        <v>10</v>
      </c>
      <c r="I1759">
        <v>1000</v>
      </c>
      <c r="J1759" s="4">
        <f>1000000/H1759/I1759</f>
        <v>100</v>
      </c>
      <c r="U1759" s="4"/>
      <c r="W1759" s="7"/>
      <c r="X1759" s="7"/>
      <c r="Y1759" s="7"/>
      <c r="Z1759" s="7"/>
      <c r="AA1759" s="7"/>
      <c r="AB1759" s="4"/>
      <c r="AC1759" s="7"/>
      <c r="AD1759" s="7"/>
      <c r="AE1759" s="7"/>
      <c r="AF1759" s="7"/>
      <c r="AG1759" s="7"/>
      <c r="AH1759" s="7"/>
      <c r="AI1759" s="8"/>
      <c r="AK1759" s="7"/>
      <c r="AL1759" s="7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B1759" s="4"/>
      <c r="BC1759" s="4"/>
      <c r="BD1759" s="4"/>
      <c r="BG1759" s="6"/>
      <c r="BH1759" s="4"/>
      <c r="BI1759" s="4"/>
      <c r="BJ1759" s="4"/>
      <c r="BK1759" s="4"/>
      <c r="BL1759" s="6"/>
      <c r="BM1759" s="6"/>
      <c r="BN1759" s="6"/>
      <c r="BO1759" s="6"/>
      <c r="BP1759" s="6"/>
      <c r="BQ1759" s="6"/>
      <c r="BR1759" s="6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D1759" s="4">
        <v>207.37091636855411</v>
      </c>
      <c r="CE1759" s="4"/>
      <c r="CG1759" s="4"/>
      <c r="CH1759" s="4"/>
      <c r="CI1759" s="4"/>
    </row>
    <row r="1760" spans="1:158" x14ac:dyDescent="0.25">
      <c r="A1760" t="s">
        <v>55</v>
      </c>
      <c r="B1760" t="s">
        <v>192</v>
      </c>
      <c r="C1760" s="5">
        <v>39449</v>
      </c>
      <c r="D1760" s="4"/>
      <c r="E1760" s="5"/>
      <c r="F1760">
        <v>79</v>
      </c>
      <c r="G1760" t="s">
        <v>10</v>
      </c>
      <c r="H1760" s="6">
        <v>10</v>
      </c>
      <c r="I1760">
        <v>1000</v>
      </c>
      <c r="J1760" s="4">
        <f>1000000/H1760/I1760</f>
        <v>100</v>
      </c>
      <c r="K1760" s="4"/>
      <c r="L1760" s="7"/>
      <c r="M1760" s="7"/>
      <c r="N1760" s="7"/>
      <c r="O1760" s="7"/>
      <c r="P1760" s="7"/>
      <c r="Q1760" s="7"/>
      <c r="R1760" s="7"/>
      <c r="S1760" s="7"/>
      <c r="T1760" s="7"/>
      <c r="U1760" s="4"/>
      <c r="V1760" s="7"/>
      <c r="W1760" s="7"/>
      <c r="X1760" s="7"/>
      <c r="Y1760" s="7"/>
      <c r="Z1760" s="7"/>
      <c r="AA1760" s="7"/>
      <c r="AB1760" s="4"/>
      <c r="AC1760" s="7">
        <v>2.14</v>
      </c>
      <c r="AD1760" s="7"/>
      <c r="AE1760" s="7"/>
      <c r="AF1760" s="7"/>
      <c r="AG1760" s="7"/>
      <c r="AH1760" s="7"/>
      <c r="AI1760" s="8"/>
      <c r="AJ1760" s="7"/>
      <c r="AK1760" s="7"/>
      <c r="AL1760" s="7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7"/>
      <c r="BB1760" s="4"/>
      <c r="BC1760" s="4"/>
      <c r="BD1760" s="4"/>
      <c r="BE1760" s="7"/>
      <c r="BF1760" s="7"/>
      <c r="BG1760" s="6"/>
      <c r="BH1760" s="4"/>
      <c r="BI1760" s="4"/>
      <c r="BJ1760" s="4"/>
      <c r="BK1760" s="4"/>
      <c r="BL1760" s="6"/>
      <c r="BM1760" s="6"/>
      <c r="BN1760" s="6"/>
      <c r="BO1760" s="6"/>
      <c r="BP1760" s="6"/>
      <c r="BQ1760" s="6"/>
      <c r="BR1760" s="6"/>
      <c r="BS1760" s="4"/>
      <c r="BT1760" s="4">
        <v>131.07</v>
      </c>
      <c r="BU1760" s="4">
        <v>14.99</v>
      </c>
      <c r="BV1760" s="4"/>
      <c r="BW1760" s="4"/>
      <c r="BX1760" s="4"/>
      <c r="BY1760" s="4"/>
      <c r="BZ1760" s="4"/>
      <c r="CA1760" s="4"/>
      <c r="CB1760" s="4"/>
      <c r="CC1760" s="7"/>
      <c r="CD1760" s="4">
        <v>181.83127756466081</v>
      </c>
      <c r="CE1760" s="4"/>
      <c r="CF1760" s="7"/>
      <c r="CG1760" s="4"/>
      <c r="CH1760" s="4"/>
      <c r="CI1760" s="4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  <c r="DH1760" s="7"/>
      <c r="DI1760" s="7"/>
      <c r="DJ1760" s="7"/>
      <c r="DK1760" s="7"/>
      <c r="DL1760" s="7"/>
      <c r="DM1760" s="7"/>
      <c r="DN1760" s="7"/>
      <c r="DO1760" s="7"/>
      <c r="DP1760" s="7"/>
      <c r="DQ1760" s="7"/>
      <c r="DR1760" s="7"/>
      <c r="DS1760" s="7"/>
      <c r="DT1760" s="7"/>
      <c r="DU1760" s="7"/>
      <c r="DV1760" s="7"/>
      <c r="DW1760" s="7"/>
      <c r="DX1760" s="7"/>
      <c r="DY1760" s="7"/>
      <c r="DZ1760" s="7"/>
      <c r="EA1760" s="7"/>
      <c r="EB1760" s="7"/>
      <c r="EC1760" s="7"/>
      <c r="ED1760" s="7"/>
      <c r="EE1760" s="7"/>
      <c r="EF1760" s="7"/>
      <c r="EG1760" s="7"/>
      <c r="EH1760" s="7"/>
      <c r="EI1760" s="7"/>
      <c r="EJ1760" s="7"/>
      <c r="EK1760" s="7"/>
      <c r="EL1760" s="7"/>
      <c r="EM1760" s="7"/>
      <c r="EN1760" s="7"/>
      <c r="EO1760" s="7"/>
      <c r="EP1760" s="7"/>
      <c r="EQ1760" s="7"/>
      <c r="ER1760" s="7"/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</row>
    <row r="1761" spans="1:158" x14ac:dyDescent="0.25">
      <c r="A1761" t="s">
        <v>55</v>
      </c>
      <c r="B1761" t="s">
        <v>192</v>
      </c>
      <c r="C1761" s="5">
        <v>39454</v>
      </c>
      <c r="D1761" s="4"/>
      <c r="G1761" t="s">
        <v>10</v>
      </c>
      <c r="H1761" s="6">
        <v>10</v>
      </c>
      <c r="I1761">
        <v>1000</v>
      </c>
      <c r="J1761" s="4">
        <f>1000000/H1761/I1761</f>
        <v>100</v>
      </c>
      <c r="U1761" s="4"/>
      <c r="W1761" s="7"/>
      <c r="X1761" s="7"/>
      <c r="Y1761" s="7"/>
      <c r="Z1761" s="7"/>
      <c r="AA1761" s="7"/>
      <c r="AB1761" s="4"/>
      <c r="AC1761" s="7"/>
      <c r="AD1761" s="7"/>
      <c r="AE1761" s="7"/>
      <c r="AF1761" s="7"/>
      <c r="AG1761" s="7"/>
      <c r="AH1761" s="7"/>
      <c r="AI1761" s="8"/>
      <c r="AK1761" s="7"/>
      <c r="AL1761" s="7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B1761" s="4"/>
      <c r="BC1761" s="4"/>
      <c r="BD1761" s="4"/>
      <c r="BG1761" s="6"/>
      <c r="BH1761" s="4"/>
      <c r="BI1761" s="4"/>
      <c r="BJ1761" s="4"/>
      <c r="BK1761" s="4"/>
      <c r="BL1761" s="6"/>
      <c r="BM1761" s="6"/>
      <c r="BN1761" s="6"/>
      <c r="BO1761" s="6"/>
      <c r="BP1761" s="6"/>
      <c r="BQ1761" s="6"/>
      <c r="BR1761" s="6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D1761" s="4">
        <v>173.15816882796199</v>
      </c>
      <c r="CE1761" s="4"/>
      <c r="CG1761" s="4"/>
      <c r="CH1761" s="4"/>
      <c r="CI1761" s="4"/>
    </row>
    <row r="1762" spans="1:158" x14ac:dyDescent="0.25">
      <c r="A1762" t="s">
        <v>55</v>
      </c>
      <c r="B1762" t="s">
        <v>192</v>
      </c>
      <c r="C1762" s="5">
        <v>39457</v>
      </c>
      <c r="D1762" s="4"/>
      <c r="G1762" t="s">
        <v>10</v>
      </c>
      <c r="H1762" s="6">
        <v>10</v>
      </c>
      <c r="I1762">
        <v>1000</v>
      </c>
      <c r="J1762" s="4">
        <f>1000000/H1762/I1762</f>
        <v>100</v>
      </c>
      <c r="U1762" s="4"/>
      <c r="W1762" s="7"/>
      <c r="X1762" s="7"/>
      <c r="Y1762" s="7"/>
      <c r="Z1762" s="7"/>
      <c r="AA1762" s="7"/>
      <c r="AB1762" s="4"/>
      <c r="AC1762" s="7"/>
      <c r="AD1762" s="7"/>
      <c r="AE1762" s="7"/>
      <c r="AF1762" s="7"/>
      <c r="AG1762" s="7"/>
      <c r="AH1762" s="7"/>
      <c r="AI1762" s="8"/>
      <c r="AK1762" s="7"/>
      <c r="AL1762" s="7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B1762" s="4"/>
      <c r="BC1762" s="4"/>
      <c r="BD1762" s="4"/>
      <c r="BG1762" s="6"/>
      <c r="BH1762" s="4"/>
      <c r="BI1762" s="4"/>
      <c r="BJ1762" s="4"/>
      <c r="BK1762" s="4"/>
      <c r="BL1762" s="6"/>
      <c r="BM1762" s="6"/>
      <c r="BN1762" s="6"/>
      <c r="BO1762" s="6"/>
      <c r="BP1762" s="6"/>
      <c r="BQ1762" s="6"/>
      <c r="BR1762" s="6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D1762" s="4">
        <v>160.97282091602301</v>
      </c>
      <c r="CE1762" s="4"/>
      <c r="CG1762" s="4"/>
      <c r="CH1762" s="4"/>
      <c r="CI1762" s="4"/>
    </row>
    <row r="1763" spans="1:158" x14ac:dyDescent="0.25">
      <c r="A1763" t="s">
        <v>55</v>
      </c>
      <c r="B1763" t="s">
        <v>192</v>
      </c>
      <c r="C1763" s="5">
        <v>39460</v>
      </c>
      <c r="D1763" s="4"/>
      <c r="G1763" t="s">
        <v>10</v>
      </c>
      <c r="H1763" s="6">
        <v>10</v>
      </c>
      <c r="I1763">
        <v>1000</v>
      </c>
      <c r="J1763" s="4">
        <f>1000000/H1763/I1763</f>
        <v>100</v>
      </c>
      <c r="U1763" s="4"/>
      <c r="W1763" s="7"/>
      <c r="X1763" s="7"/>
      <c r="Y1763" s="7"/>
      <c r="Z1763" s="7"/>
      <c r="AA1763" s="7"/>
      <c r="AB1763" s="4"/>
      <c r="AC1763" s="7"/>
      <c r="AD1763" s="7"/>
      <c r="AE1763" s="7"/>
      <c r="AF1763" s="7"/>
      <c r="AG1763" s="7"/>
      <c r="AH1763" s="7"/>
      <c r="AI1763" s="8"/>
      <c r="AK1763" s="7"/>
      <c r="AL1763" s="7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B1763" s="4"/>
      <c r="BC1763" s="4"/>
      <c r="BD1763" s="4"/>
      <c r="BG1763" s="6"/>
      <c r="BH1763" s="4"/>
      <c r="BI1763" s="4"/>
      <c r="BJ1763" s="4"/>
      <c r="BK1763" s="4"/>
      <c r="BL1763" s="6"/>
      <c r="BM1763" s="6"/>
      <c r="BN1763" s="6"/>
      <c r="BO1763" s="6"/>
      <c r="BP1763" s="6"/>
      <c r="BQ1763" s="6"/>
      <c r="BR1763" s="6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D1763" s="4">
        <v>214.84016589243831</v>
      </c>
      <c r="CE1763" s="4"/>
      <c r="CG1763" s="4"/>
      <c r="CH1763" s="4"/>
      <c r="CI1763" s="4"/>
    </row>
    <row r="1764" spans="1:158" x14ac:dyDescent="0.25">
      <c r="A1764" t="s">
        <v>55</v>
      </c>
      <c r="B1764" t="s">
        <v>192</v>
      </c>
      <c r="C1764" s="5">
        <v>39462</v>
      </c>
      <c r="D1764" s="4"/>
      <c r="E1764" s="5"/>
      <c r="F1764">
        <v>92</v>
      </c>
      <c r="G1764" t="s">
        <v>10</v>
      </c>
      <c r="H1764" s="6">
        <v>10</v>
      </c>
      <c r="I1764">
        <v>1000</v>
      </c>
      <c r="J1764" s="4">
        <f>1000000/H1764/I1764</f>
        <v>100</v>
      </c>
      <c r="K1764" s="4"/>
      <c r="L1764" s="7"/>
      <c r="M1764" s="7"/>
      <c r="N1764" s="7"/>
      <c r="O1764" s="7"/>
      <c r="P1764" s="7"/>
      <c r="Q1764" s="7"/>
      <c r="R1764" s="7"/>
      <c r="S1764" s="7"/>
      <c r="T1764" s="7"/>
      <c r="U1764" s="4"/>
      <c r="V1764" s="7"/>
      <c r="W1764" s="7"/>
      <c r="X1764" s="7"/>
      <c r="Y1764" s="7"/>
      <c r="Z1764" s="7"/>
      <c r="AA1764" s="7"/>
      <c r="AB1764" s="4"/>
      <c r="AC1764" s="7">
        <v>2.73</v>
      </c>
      <c r="AD1764" s="7"/>
      <c r="AE1764" s="7"/>
      <c r="AF1764" s="7"/>
      <c r="AG1764" s="7"/>
      <c r="AH1764" s="7"/>
      <c r="AI1764" s="8"/>
      <c r="AJ1764" s="7"/>
      <c r="AK1764" s="7"/>
      <c r="AL1764" s="7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7"/>
      <c r="BB1764" s="4"/>
      <c r="BC1764" s="4"/>
      <c r="BD1764" s="4"/>
      <c r="BE1764" s="7"/>
      <c r="BF1764" s="7"/>
      <c r="BG1764" s="6"/>
      <c r="BH1764" s="4"/>
      <c r="BI1764" s="4"/>
      <c r="BJ1764" s="4"/>
      <c r="BK1764" s="4"/>
      <c r="BL1764" s="6"/>
      <c r="BM1764" s="6"/>
      <c r="BN1764" s="6"/>
      <c r="BO1764" s="6"/>
      <c r="BP1764" s="6"/>
      <c r="BQ1764" s="6"/>
      <c r="BR1764" s="6"/>
      <c r="BS1764" s="4"/>
      <c r="BT1764" s="4">
        <v>164.05</v>
      </c>
      <c r="BU1764" s="4">
        <v>84.2</v>
      </c>
      <c r="BV1764" s="4"/>
      <c r="BW1764" s="4"/>
      <c r="BX1764" s="4"/>
      <c r="BY1764" s="4"/>
      <c r="BZ1764" s="4"/>
      <c r="CA1764" s="4"/>
      <c r="CB1764" s="4"/>
      <c r="CC1764" s="7"/>
      <c r="CD1764" s="4"/>
      <c r="CE1764" s="4"/>
      <c r="CF1764" s="7"/>
      <c r="CG1764" s="4"/>
      <c r="CH1764" s="4"/>
      <c r="CI1764" s="4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  <c r="DH1764" s="7"/>
      <c r="DI1764" s="7"/>
      <c r="DJ1764" s="7"/>
      <c r="DK1764" s="7"/>
      <c r="DL1764" s="7"/>
      <c r="DM1764" s="7"/>
      <c r="DN1764" s="7"/>
      <c r="DO1764" s="7"/>
      <c r="DP1764" s="7"/>
      <c r="DQ1764" s="7"/>
      <c r="DR1764" s="7"/>
      <c r="DS1764" s="7"/>
      <c r="DT1764" s="7"/>
      <c r="DU1764" s="7"/>
      <c r="DV1764" s="7"/>
      <c r="DW1764" s="7"/>
      <c r="DX1764" s="7"/>
      <c r="DY1764" s="7"/>
      <c r="DZ1764" s="7"/>
      <c r="EA1764" s="7"/>
      <c r="EB1764" s="7"/>
      <c r="EC1764" s="7"/>
      <c r="ED1764" s="7"/>
      <c r="EE1764" s="7"/>
      <c r="EF1764" s="7"/>
      <c r="EG1764" s="7"/>
      <c r="EH1764" s="7"/>
      <c r="EI1764" s="7"/>
      <c r="EJ1764" s="7"/>
      <c r="EK1764" s="7"/>
      <c r="EL1764" s="7"/>
      <c r="EM1764" s="7"/>
      <c r="EN1764" s="7"/>
      <c r="EO1764" s="7"/>
      <c r="EP1764" s="7"/>
      <c r="EQ1764" s="7"/>
      <c r="ER1764" s="7"/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</row>
    <row r="1765" spans="1:158" x14ac:dyDescent="0.25">
      <c r="A1765" t="s">
        <v>55</v>
      </c>
      <c r="B1765" t="s">
        <v>192</v>
      </c>
      <c r="C1765" s="5">
        <v>39468</v>
      </c>
      <c r="D1765" s="4"/>
      <c r="G1765" t="s">
        <v>10</v>
      </c>
      <c r="H1765" s="6">
        <v>10</v>
      </c>
      <c r="I1765">
        <v>1000</v>
      </c>
      <c r="J1765" s="4">
        <f>1000000/H1765/I1765</f>
        <v>100</v>
      </c>
      <c r="U1765" s="4"/>
      <c r="W1765" s="7"/>
      <c r="X1765" s="7"/>
      <c r="Y1765" s="7"/>
      <c r="Z1765" s="7"/>
      <c r="AA1765" s="7"/>
      <c r="AB1765" s="4"/>
      <c r="AC1765" s="7"/>
      <c r="AD1765" s="7"/>
      <c r="AE1765" s="7"/>
      <c r="AF1765" s="7"/>
      <c r="AG1765" s="7"/>
      <c r="AH1765" s="7"/>
      <c r="AI1765" s="8"/>
      <c r="AK1765" s="7"/>
      <c r="AL1765" s="7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B1765" s="4"/>
      <c r="BC1765" s="4"/>
      <c r="BD1765" s="4"/>
      <c r="BG1765" s="6"/>
      <c r="BH1765" s="4"/>
      <c r="BI1765" s="4"/>
      <c r="BJ1765" s="4"/>
      <c r="BK1765" s="4"/>
      <c r="BL1765" s="6"/>
      <c r="BM1765" s="6"/>
      <c r="BN1765" s="6"/>
      <c r="BO1765" s="6"/>
      <c r="BP1765" s="6"/>
      <c r="BQ1765" s="6"/>
      <c r="BR1765" s="6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D1765" s="4">
        <v>221.31758686952011</v>
      </c>
      <c r="CE1765" s="4"/>
      <c r="CG1765" s="4"/>
      <c r="CH1765" s="4"/>
      <c r="CI1765" s="4"/>
    </row>
    <row r="1766" spans="1:158" x14ac:dyDescent="0.25">
      <c r="A1766" t="s">
        <v>55</v>
      </c>
      <c r="B1766" t="s">
        <v>192</v>
      </c>
      <c r="C1766" s="5">
        <v>39476</v>
      </c>
      <c r="D1766" s="4"/>
      <c r="E1766" s="5"/>
      <c r="F1766">
        <v>106</v>
      </c>
      <c r="G1766" t="s">
        <v>10</v>
      </c>
      <c r="H1766" s="6">
        <v>10</v>
      </c>
      <c r="I1766">
        <v>1000</v>
      </c>
      <c r="J1766" s="4">
        <f>1000000/H1766/I1766</f>
        <v>100</v>
      </c>
      <c r="K1766" s="4"/>
      <c r="L1766" s="7"/>
      <c r="M1766" s="7"/>
      <c r="N1766" s="7"/>
      <c r="O1766" s="7"/>
      <c r="P1766" s="7"/>
      <c r="Q1766" s="7"/>
      <c r="R1766" s="7"/>
      <c r="S1766" s="7"/>
      <c r="T1766" s="7"/>
      <c r="U1766" s="4"/>
      <c r="V1766" s="7"/>
      <c r="W1766" s="7"/>
      <c r="X1766" s="7"/>
      <c r="Y1766" s="7"/>
      <c r="Z1766" s="7"/>
      <c r="AA1766" s="7"/>
      <c r="AB1766" s="4"/>
      <c r="AC1766" s="7"/>
      <c r="AD1766" s="7"/>
      <c r="AE1766" s="7"/>
      <c r="AF1766" s="7"/>
      <c r="AG1766" s="7"/>
      <c r="AH1766" s="7"/>
      <c r="AI1766" s="8"/>
      <c r="AJ1766" s="7"/>
      <c r="AK1766" s="7"/>
      <c r="AL1766" s="7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7"/>
      <c r="BB1766" s="4"/>
      <c r="BC1766" s="4"/>
      <c r="BD1766" s="4"/>
      <c r="BE1766" s="7"/>
      <c r="BF1766" s="7"/>
      <c r="BG1766" s="6"/>
      <c r="BH1766" s="4"/>
      <c r="BI1766" s="4"/>
      <c r="BJ1766" s="4"/>
      <c r="BK1766" s="4"/>
      <c r="BL1766" s="6"/>
      <c r="BM1766" s="6"/>
      <c r="BN1766" s="6"/>
      <c r="BO1766" s="6"/>
      <c r="BP1766" s="6"/>
      <c r="BQ1766" s="6"/>
      <c r="BR1766" s="6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7"/>
      <c r="CD1766" s="4"/>
      <c r="CE1766" s="4"/>
      <c r="CF1766" s="7"/>
      <c r="CG1766" s="4"/>
      <c r="CH1766" s="4"/>
      <c r="CI1766" s="4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/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</row>
    <row r="1767" spans="1:158" x14ac:dyDescent="0.25">
      <c r="A1767" t="s">
        <v>55</v>
      </c>
      <c r="B1767" t="s">
        <v>192</v>
      </c>
      <c r="C1767" s="5">
        <v>39478</v>
      </c>
      <c r="D1767" s="4"/>
      <c r="G1767" t="s">
        <v>10</v>
      </c>
      <c r="H1767" s="6">
        <v>10</v>
      </c>
      <c r="I1767">
        <v>1000</v>
      </c>
      <c r="J1767" s="4">
        <f>1000000/H1767/I1767</f>
        <v>100</v>
      </c>
      <c r="U1767" s="4"/>
      <c r="W1767" s="7"/>
      <c r="X1767" s="7"/>
      <c r="Y1767" s="7"/>
      <c r="Z1767" s="7"/>
      <c r="AA1767" s="7"/>
      <c r="AB1767" s="4"/>
      <c r="AC1767" s="7"/>
      <c r="AD1767" s="7"/>
      <c r="AE1767" s="7"/>
      <c r="AF1767" s="7"/>
      <c r="AG1767" s="7"/>
      <c r="AH1767" s="7"/>
      <c r="AI1767" s="8"/>
      <c r="AK1767" s="7"/>
      <c r="AL1767" s="7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B1767" s="4"/>
      <c r="BC1767" s="4"/>
      <c r="BD1767" s="4"/>
      <c r="BG1767" s="6"/>
      <c r="BH1767" s="4"/>
      <c r="BI1767" s="4"/>
      <c r="BJ1767" s="4"/>
      <c r="BK1767" s="4"/>
      <c r="BL1767" s="6"/>
      <c r="BM1767" s="6"/>
      <c r="BN1767" s="6"/>
      <c r="BO1767" s="6"/>
      <c r="BP1767" s="6"/>
      <c r="BQ1767" s="6"/>
      <c r="BR1767" s="6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D1767" s="4">
        <v>163.6609652841102</v>
      </c>
      <c r="CE1767" s="4"/>
      <c r="CG1767" s="4"/>
      <c r="CH1767" s="4"/>
      <c r="CI1767" s="4"/>
    </row>
    <row r="1768" spans="1:158" x14ac:dyDescent="0.25">
      <c r="A1768" t="s">
        <v>55</v>
      </c>
      <c r="B1768" t="s">
        <v>192</v>
      </c>
      <c r="C1768" s="5">
        <v>39481</v>
      </c>
      <c r="D1768" s="4"/>
      <c r="G1768" t="s">
        <v>10</v>
      </c>
      <c r="H1768" s="6">
        <v>10</v>
      </c>
      <c r="I1768">
        <v>1000</v>
      </c>
      <c r="J1768" s="4">
        <f>1000000/H1768/I1768</f>
        <v>100</v>
      </c>
      <c r="U1768" s="4"/>
      <c r="W1768" s="7"/>
      <c r="X1768" s="7"/>
      <c r="Y1768" s="7"/>
      <c r="Z1768" s="7"/>
      <c r="AA1768" s="7"/>
      <c r="AB1768" s="4"/>
      <c r="AC1768" s="7"/>
      <c r="AD1768" s="7"/>
      <c r="AE1768" s="7"/>
      <c r="AF1768" s="7"/>
      <c r="AG1768" s="7"/>
      <c r="AH1768" s="7"/>
      <c r="AI1768" s="8"/>
      <c r="AK1768" s="7"/>
      <c r="AL1768" s="7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B1768" s="4"/>
      <c r="BC1768" s="4"/>
      <c r="BD1768" s="4"/>
      <c r="BG1768" s="6"/>
      <c r="BH1768" s="4"/>
      <c r="BI1768" s="4"/>
      <c r="BJ1768" s="4"/>
      <c r="BK1768" s="4"/>
      <c r="BL1768" s="6"/>
      <c r="BM1768" s="6"/>
      <c r="BN1768" s="6"/>
      <c r="BO1768" s="6"/>
      <c r="BP1768" s="6"/>
      <c r="BQ1768" s="6"/>
      <c r="BR1768" s="6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D1768" s="4">
        <v>164.33680203974399</v>
      </c>
      <c r="CE1768" s="4"/>
      <c r="CG1768" s="4"/>
      <c r="CH1768" s="4"/>
      <c r="CI1768" s="4"/>
    </row>
    <row r="1769" spans="1:158" x14ac:dyDescent="0.25">
      <c r="A1769" t="s">
        <v>55</v>
      </c>
      <c r="B1769" t="s">
        <v>192</v>
      </c>
      <c r="C1769" s="5">
        <v>39485</v>
      </c>
      <c r="D1769" s="4"/>
      <c r="E1769" s="5"/>
      <c r="F1769">
        <v>115</v>
      </c>
      <c r="G1769" t="s">
        <v>10</v>
      </c>
      <c r="H1769" s="6">
        <v>10</v>
      </c>
      <c r="I1769">
        <v>1000</v>
      </c>
      <c r="J1769" s="4">
        <f>1000000/H1769/I1769</f>
        <v>100</v>
      </c>
      <c r="K1769" s="4"/>
      <c r="L1769" s="7"/>
      <c r="M1769" s="7"/>
      <c r="N1769" s="7"/>
      <c r="O1769" s="7"/>
      <c r="P1769" s="7"/>
      <c r="Q1769" s="7"/>
      <c r="R1769" s="7"/>
      <c r="S1769" s="7"/>
      <c r="T1769" s="7"/>
      <c r="U1769" s="4"/>
      <c r="V1769" s="7"/>
      <c r="W1769" s="7"/>
      <c r="X1769" s="7"/>
      <c r="Y1769" s="7"/>
      <c r="Z1769" s="7"/>
      <c r="AA1769" s="7"/>
      <c r="AB1769" s="4"/>
      <c r="AC1769" s="7">
        <v>2.89</v>
      </c>
      <c r="AD1769" s="7"/>
      <c r="AE1769" s="7"/>
      <c r="AF1769" s="7"/>
      <c r="AG1769" s="7"/>
      <c r="AH1769" s="7"/>
      <c r="AI1769" s="8"/>
      <c r="AJ1769" s="7"/>
      <c r="AK1769" s="7"/>
      <c r="AL1769" s="7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7"/>
      <c r="BB1769" s="4"/>
      <c r="BC1769" s="4"/>
      <c r="BD1769" s="4"/>
      <c r="BE1769" s="7"/>
      <c r="BF1769" s="7"/>
      <c r="BG1769" s="6"/>
      <c r="BH1769" s="4"/>
      <c r="BI1769" s="4"/>
      <c r="BJ1769" s="4"/>
      <c r="BK1769" s="4"/>
      <c r="BL1769" s="6"/>
      <c r="BM1769" s="6"/>
      <c r="BN1769" s="6"/>
      <c r="BO1769" s="6"/>
      <c r="BP1769" s="6"/>
      <c r="BQ1769" s="6"/>
      <c r="BR1769" s="6"/>
      <c r="BS1769" s="4"/>
      <c r="BT1769" s="4">
        <v>25.82</v>
      </c>
      <c r="BU1769" s="4">
        <v>149.21</v>
      </c>
      <c r="BV1769" s="4"/>
      <c r="BW1769" s="4"/>
      <c r="BX1769" s="4"/>
      <c r="BY1769" s="4"/>
      <c r="BZ1769" s="4"/>
      <c r="CA1769" s="4"/>
      <c r="CB1769" s="4"/>
      <c r="CC1769" s="7"/>
      <c r="CD1769" s="4"/>
      <c r="CE1769" s="4"/>
      <c r="CF1769" s="7"/>
      <c r="CG1769" s="4"/>
      <c r="CH1769" s="4"/>
      <c r="CI1769" s="4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/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</row>
    <row r="1770" spans="1:158" x14ac:dyDescent="0.25">
      <c r="A1770" t="s">
        <v>55</v>
      </c>
      <c r="B1770" t="s">
        <v>192</v>
      </c>
      <c r="C1770" s="5">
        <v>39486</v>
      </c>
      <c r="D1770" s="4"/>
      <c r="G1770" t="s">
        <v>10</v>
      </c>
      <c r="H1770" s="6">
        <v>10</v>
      </c>
      <c r="I1770">
        <v>1000</v>
      </c>
      <c r="J1770" s="4">
        <f>1000000/H1770/I1770</f>
        <v>100</v>
      </c>
      <c r="U1770" s="4"/>
      <c r="W1770" s="7"/>
      <c r="X1770" s="7"/>
      <c r="Y1770" s="7"/>
      <c r="Z1770" s="7"/>
      <c r="AA1770" s="7"/>
      <c r="AB1770" s="4"/>
      <c r="AC1770" s="7"/>
      <c r="AD1770" s="7"/>
      <c r="AE1770" s="7"/>
      <c r="AF1770" s="7"/>
      <c r="AG1770" s="7"/>
      <c r="AH1770" s="7"/>
      <c r="AI1770" s="8"/>
      <c r="AK1770" s="7"/>
      <c r="AL1770" s="7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B1770" s="4"/>
      <c r="BC1770" s="4"/>
      <c r="BD1770" s="4"/>
      <c r="BG1770" s="6"/>
      <c r="BH1770" s="4"/>
      <c r="BI1770" s="4"/>
      <c r="BJ1770" s="4"/>
      <c r="BK1770" s="4"/>
      <c r="BL1770" s="6"/>
      <c r="BM1770" s="6"/>
      <c r="BN1770" s="6"/>
      <c r="BO1770" s="6"/>
      <c r="BP1770" s="6"/>
      <c r="BQ1770" s="6"/>
      <c r="BR1770" s="6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D1770" s="4">
        <v>155.17188835185681</v>
      </c>
      <c r="CE1770" s="4"/>
      <c r="CG1770" s="4"/>
      <c r="CH1770" s="4"/>
      <c r="CI1770" s="4"/>
    </row>
    <row r="1771" spans="1:158" x14ac:dyDescent="0.25">
      <c r="A1771" t="s">
        <v>55</v>
      </c>
      <c r="B1771" t="s">
        <v>192</v>
      </c>
      <c r="C1771" s="5">
        <v>39488</v>
      </c>
      <c r="D1771" s="4"/>
      <c r="G1771" t="s">
        <v>10</v>
      </c>
      <c r="H1771" s="6">
        <v>10</v>
      </c>
      <c r="I1771">
        <v>1000</v>
      </c>
      <c r="J1771" s="4">
        <f>1000000/H1771/I1771</f>
        <v>100</v>
      </c>
      <c r="U1771" s="4"/>
      <c r="W1771" s="7"/>
      <c r="X1771" s="7"/>
      <c r="Y1771" s="7"/>
      <c r="Z1771" s="7"/>
      <c r="AA1771" s="7"/>
      <c r="AB1771" s="4"/>
      <c r="AC1771" s="7"/>
      <c r="AD1771" s="7"/>
      <c r="AE1771" s="7"/>
      <c r="AF1771" s="7"/>
      <c r="AG1771" s="7"/>
      <c r="AH1771" s="7"/>
      <c r="AI1771" s="8"/>
      <c r="AK1771" s="7"/>
      <c r="AL1771" s="7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B1771" s="4"/>
      <c r="BC1771" s="4"/>
      <c r="BD1771" s="4"/>
      <c r="BG1771" s="6"/>
      <c r="BH1771" s="4"/>
      <c r="BI1771" s="4"/>
      <c r="BJ1771" s="4"/>
      <c r="BK1771" s="4"/>
      <c r="BL1771" s="6"/>
      <c r="BM1771" s="6"/>
      <c r="BN1771" s="6"/>
      <c r="BO1771" s="6"/>
      <c r="BP1771" s="6"/>
      <c r="BQ1771" s="6"/>
      <c r="BR1771" s="6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D1771" s="4">
        <v>148.64995359749449</v>
      </c>
      <c r="CE1771" s="4"/>
      <c r="CG1771" s="4"/>
      <c r="CH1771" s="4"/>
      <c r="CI1771" s="4"/>
    </row>
    <row r="1772" spans="1:158" x14ac:dyDescent="0.25">
      <c r="A1772" t="s">
        <v>55</v>
      </c>
      <c r="B1772" t="s">
        <v>192</v>
      </c>
      <c r="C1772" s="5">
        <v>39491</v>
      </c>
      <c r="D1772" s="4"/>
      <c r="G1772" t="s">
        <v>10</v>
      </c>
      <c r="H1772" s="6">
        <v>10</v>
      </c>
      <c r="I1772">
        <v>1000</v>
      </c>
      <c r="J1772" s="4">
        <f>1000000/H1772/I1772</f>
        <v>100</v>
      </c>
      <c r="U1772" s="4"/>
      <c r="W1772" s="7"/>
      <c r="X1772" s="7"/>
      <c r="Y1772" s="7"/>
      <c r="Z1772" s="7"/>
      <c r="AA1772" s="7"/>
      <c r="AB1772" s="4"/>
      <c r="AC1772" s="7"/>
      <c r="AD1772" s="7"/>
      <c r="AE1772" s="7"/>
      <c r="AF1772" s="7"/>
      <c r="AG1772" s="7"/>
      <c r="AH1772" s="7"/>
      <c r="AI1772" s="8"/>
      <c r="AK1772" s="7"/>
      <c r="AL1772" s="7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B1772" s="4"/>
      <c r="BC1772" s="4"/>
      <c r="BD1772" s="4"/>
      <c r="BG1772" s="6"/>
      <c r="BH1772" s="4"/>
      <c r="BI1772" s="4"/>
      <c r="BJ1772" s="4"/>
      <c r="BK1772" s="4"/>
      <c r="BL1772" s="6"/>
      <c r="BM1772" s="6"/>
      <c r="BN1772" s="6"/>
      <c r="BO1772" s="6"/>
      <c r="BP1772" s="6"/>
      <c r="BQ1772" s="6"/>
      <c r="BR1772" s="6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D1772" s="4">
        <v>221.7659537451033</v>
      </c>
      <c r="CE1772" s="4"/>
      <c r="CG1772" s="4"/>
      <c r="CH1772" s="4"/>
      <c r="CI1772" s="4"/>
    </row>
    <row r="1773" spans="1:158" x14ac:dyDescent="0.25">
      <c r="A1773" t="s">
        <v>55</v>
      </c>
      <c r="B1773" t="s">
        <v>192</v>
      </c>
      <c r="C1773" s="5">
        <v>39493</v>
      </c>
      <c r="D1773" s="4"/>
      <c r="G1773" t="s">
        <v>10</v>
      </c>
      <c r="H1773" s="6">
        <v>10</v>
      </c>
      <c r="I1773">
        <v>1000</v>
      </c>
      <c r="J1773" s="4">
        <f>1000000/H1773/I1773</f>
        <v>100</v>
      </c>
      <c r="U1773" s="4"/>
      <c r="W1773" s="7"/>
      <c r="X1773" s="7"/>
      <c r="Y1773" s="7"/>
      <c r="Z1773" s="7"/>
      <c r="AA1773" s="7"/>
      <c r="AB1773" s="4"/>
      <c r="AC1773" s="7"/>
      <c r="AD1773" s="7"/>
      <c r="AE1773" s="7"/>
      <c r="AF1773" s="7"/>
      <c r="AG1773" s="7"/>
      <c r="AH1773" s="7"/>
      <c r="AI1773" s="8"/>
      <c r="AK1773" s="7"/>
      <c r="AL1773" s="7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B1773" s="4"/>
      <c r="BC1773" s="4"/>
      <c r="BD1773" s="4"/>
      <c r="BG1773" s="6"/>
      <c r="BH1773" s="4"/>
      <c r="BI1773" s="4"/>
      <c r="BJ1773" s="4"/>
      <c r="BK1773" s="4"/>
      <c r="BL1773" s="6"/>
      <c r="BM1773" s="6"/>
      <c r="BN1773" s="6"/>
      <c r="BO1773" s="6"/>
      <c r="BP1773" s="6"/>
      <c r="BQ1773" s="6"/>
      <c r="BR1773" s="6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D1773" s="4">
        <v>209.88490905116029</v>
      </c>
      <c r="CE1773" s="4"/>
      <c r="CG1773" s="4"/>
      <c r="CH1773" s="4"/>
      <c r="CI1773" s="4"/>
    </row>
    <row r="1774" spans="1:158" x14ac:dyDescent="0.25">
      <c r="A1774" t="s">
        <v>55</v>
      </c>
      <c r="B1774" t="s">
        <v>192</v>
      </c>
      <c r="C1774" s="5">
        <v>39500</v>
      </c>
      <c r="D1774" s="4"/>
      <c r="G1774" t="s">
        <v>10</v>
      </c>
      <c r="H1774" s="6">
        <v>10</v>
      </c>
      <c r="I1774">
        <v>1000</v>
      </c>
      <c r="J1774" s="4">
        <f>1000000/H1774/I1774</f>
        <v>100</v>
      </c>
      <c r="U1774" s="4"/>
      <c r="W1774" s="7"/>
      <c r="X1774" s="7"/>
      <c r="Y1774" s="7"/>
      <c r="Z1774" s="7"/>
      <c r="AA1774" s="7"/>
      <c r="AB1774" s="4"/>
      <c r="AC1774" s="7"/>
      <c r="AD1774" s="7"/>
      <c r="AE1774" s="7"/>
      <c r="AF1774" s="7"/>
      <c r="AG1774" s="7"/>
      <c r="AH1774" s="7"/>
      <c r="AI1774" s="8"/>
      <c r="AK1774" s="7"/>
      <c r="AL1774" s="7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B1774" s="4"/>
      <c r="BC1774" s="4"/>
      <c r="BD1774" s="4"/>
      <c r="BG1774" s="6"/>
      <c r="BH1774" s="4"/>
      <c r="BI1774" s="4"/>
      <c r="BJ1774" s="4"/>
      <c r="BK1774" s="4"/>
      <c r="BL1774" s="6"/>
      <c r="BM1774" s="6"/>
      <c r="BN1774" s="6"/>
      <c r="BO1774" s="6"/>
      <c r="BP1774" s="6"/>
      <c r="BQ1774" s="6"/>
      <c r="BR1774" s="6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D1774" s="4">
        <v>167.45774445548571</v>
      </c>
      <c r="CE1774" s="4"/>
      <c r="CG1774" s="4"/>
      <c r="CH1774" s="4"/>
      <c r="CI1774" s="4"/>
    </row>
    <row r="1775" spans="1:158" x14ac:dyDescent="0.25">
      <c r="A1775" t="s">
        <v>55</v>
      </c>
      <c r="B1775" t="s">
        <v>192</v>
      </c>
      <c r="C1775" s="5">
        <v>39502</v>
      </c>
      <c r="D1775" s="4"/>
      <c r="G1775" t="s">
        <v>10</v>
      </c>
      <c r="H1775" s="6">
        <v>10</v>
      </c>
      <c r="I1775">
        <v>1000</v>
      </c>
      <c r="J1775" s="4">
        <f>1000000/H1775/I1775</f>
        <v>100</v>
      </c>
      <c r="U1775" s="4"/>
      <c r="W1775" s="7"/>
      <c r="X1775" s="7"/>
      <c r="Y1775" s="7"/>
      <c r="Z1775" s="7"/>
      <c r="AA1775" s="7"/>
      <c r="AB1775" s="4"/>
      <c r="AC1775" s="7"/>
      <c r="AD1775" s="7"/>
      <c r="AE1775" s="7"/>
      <c r="AF1775" s="7"/>
      <c r="AG1775" s="7"/>
      <c r="AH1775" s="7"/>
      <c r="AI1775" s="8"/>
      <c r="AK1775" s="7"/>
      <c r="AL1775" s="7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B1775" s="4"/>
      <c r="BC1775" s="4"/>
      <c r="BD1775" s="4"/>
      <c r="BG1775" s="6"/>
      <c r="BH1775" s="4"/>
      <c r="BI1775" s="4"/>
      <c r="BJ1775" s="4"/>
      <c r="BK1775" s="4"/>
      <c r="BL1775" s="6"/>
      <c r="BM1775" s="6"/>
      <c r="BN1775" s="6"/>
      <c r="BO1775" s="6"/>
      <c r="BP1775" s="6"/>
      <c r="BQ1775" s="6"/>
      <c r="BR1775" s="6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D1775" s="4">
        <v>150.6549312549032</v>
      </c>
      <c r="CE1775" s="4"/>
      <c r="CG1775" s="4"/>
      <c r="CH1775" s="4"/>
      <c r="CI1775" s="4"/>
    </row>
    <row r="1776" spans="1:158" x14ac:dyDescent="0.25">
      <c r="A1776" t="s">
        <v>55</v>
      </c>
      <c r="B1776" t="s">
        <v>192</v>
      </c>
      <c r="C1776" s="5">
        <v>39505</v>
      </c>
      <c r="D1776" s="4"/>
      <c r="E1776" s="5"/>
      <c r="F1776">
        <v>135</v>
      </c>
      <c r="G1776" t="s">
        <v>10</v>
      </c>
      <c r="H1776" s="6">
        <v>10</v>
      </c>
      <c r="I1776">
        <v>1000</v>
      </c>
      <c r="J1776" s="4">
        <f>1000000/H1776/I1776</f>
        <v>100</v>
      </c>
      <c r="K1776" s="4"/>
      <c r="L1776" s="7"/>
      <c r="M1776" s="7"/>
      <c r="N1776" s="7"/>
      <c r="O1776" s="7"/>
      <c r="P1776" s="7"/>
      <c r="Q1776" s="7"/>
      <c r="R1776" s="7"/>
      <c r="S1776" s="7"/>
      <c r="T1776" s="7"/>
      <c r="U1776" s="4"/>
      <c r="V1776" s="7"/>
      <c r="W1776" s="7"/>
      <c r="X1776" s="7"/>
      <c r="Y1776" s="7"/>
      <c r="Z1776" s="7"/>
      <c r="AA1776" s="7"/>
      <c r="AB1776" s="4"/>
      <c r="AC1776" s="7">
        <v>3.13</v>
      </c>
      <c r="AD1776" s="7"/>
      <c r="AE1776" s="7"/>
      <c r="AF1776" s="7"/>
      <c r="AG1776" s="7"/>
      <c r="AH1776" s="7"/>
      <c r="AI1776" s="8"/>
      <c r="AJ1776" s="7"/>
      <c r="AK1776" s="7"/>
      <c r="AL1776" s="7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7"/>
      <c r="BB1776" s="4"/>
      <c r="BC1776" s="4"/>
      <c r="BD1776" s="4"/>
      <c r="BE1776" s="7"/>
      <c r="BF1776" s="7"/>
      <c r="BG1776" s="6"/>
      <c r="BH1776" s="4"/>
      <c r="BI1776" s="4"/>
      <c r="BJ1776" s="4"/>
      <c r="BK1776" s="4"/>
      <c r="BL1776" s="6"/>
      <c r="BM1776" s="6"/>
      <c r="BN1776" s="6"/>
      <c r="BO1776" s="6"/>
      <c r="BP1776" s="6"/>
      <c r="BQ1776" s="6"/>
      <c r="BR1776" s="6"/>
      <c r="BS1776" s="4"/>
      <c r="BT1776" s="4">
        <v>2.1800000000000002</v>
      </c>
      <c r="BU1776" s="4">
        <v>177.66</v>
      </c>
      <c r="BV1776" s="4">
        <v>0.57412369242062766</v>
      </c>
      <c r="BW1776" s="4"/>
      <c r="BX1776" s="4"/>
      <c r="BY1776" s="4"/>
      <c r="BZ1776" s="4"/>
      <c r="CA1776" s="4"/>
      <c r="CB1776" s="4"/>
      <c r="CC1776" s="7"/>
      <c r="CD1776" s="4">
        <v>211.05424198968669</v>
      </c>
      <c r="CE1776" s="4"/>
      <c r="CF1776" s="7"/>
      <c r="CG1776" s="4"/>
      <c r="CH1776" s="4"/>
      <c r="CI1776" s="4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  <c r="DH1776" s="7"/>
      <c r="DI1776" s="7"/>
      <c r="DJ1776" s="7"/>
      <c r="DK1776" s="7"/>
      <c r="DL1776" s="7"/>
      <c r="DM1776" s="7"/>
      <c r="DN1776" s="7"/>
      <c r="DO1776" s="7"/>
      <c r="DP1776" s="7"/>
      <c r="DQ1776" s="7"/>
      <c r="DR1776" s="7"/>
      <c r="DS1776" s="7"/>
      <c r="DT1776" s="7"/>
      <c r="DU1776" s="7"/>
      <c r="DV1776" s="7"/>
      <c r="DW1776" s="7"/>
      <c r="DX1776" s="7"/>
      <c r="DY1776" s="7"/>
      <c r="DZ1776" s="7"/>
      <c r="EA1776" s="7"/>
      <c r="EB1776" s="7"/>
      <c r="EC1776" s="7"/>
      <c r="ED1776" s="7"/>
      <c r="EE1776" s="7"/>
      <c r="EF1776" s="7"/>
      <c r="EG1776" s="7"/>
      <c r="EH1776" s="7"/>
      <c r="EI1776" s="7"/>
      <c r="EJ1776" s="7"/>
      <c r="EK1776" s="7"/>
      <c r="EL1776" s="7"/>
      <c r="EM1776" s="7"/>
      <c r="EN1776" s="7"/>
      <c r="EO1776" s="7"/>
      <c r="EP1776" s="7"/>
      <c r="EQ1776" s="7"/>
      <c r="ER1776" s="7"/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</row>
    <row r="1777" spans="1:158" x14ac:dyDescent="0.25">
      <c r="A1777" t="s">
        <v>55</v>
      </c>
      <c r="B1777" t="s">
        <v>192</v>
      </c>
      <c r="C1777" s="5">
        <v>39508</v>
      </c>
      <c r="D1777" s="4">
        <v>7</v>
      </c>
      <c r="E1777" t="s">
        <v>166</v>
      </c>
      <c r="F1777">
        <v>138</v>
      </c>
      <c r="G1777" t="s">
        <v>10</v>
      </c>
      <c r="H1777" s="6">
        <v>10</v>
      </c>
      <c r="I1777">
        <v>1000</v>
      </c>
      <c r="J1777" s="4">
        <f>1000000/H1777/I1777</f>
        <v>100</v>
      </c>
      <c r="K1777" s="4"/>
      <c r="L1777" s="7"/>
      <c r="M1777" s="7"/>
      <c r="N1777" s="7"/>
      <c r="O1777" s="7"/>
      <c r="P1777" s="7"/>
      <c r="Q1777" s="7"/>
      <c r="R1777" s="7"/>
      <c r="S1777" s="7"/>
      <c r="T1777" s="7"/>
      <c r="U1777" s="4"/>
      <c r="V1777" s="7"/>
      <c r="W1777" s="7"/>
      <c r="X1777" s="7"/>
      <c r="Y1777" s="7"/>
      <c r="Z1777" s="7"/>
      <c r="AA1777" s="7"/>
      <c r="AB1777" s="4"/>
      <c r="AC1777" s="7"/>
      <c r="AD1777" s="7"/>
      <c r="AE1777" s="7"/>
      <c r="AF1777" s="7"/>
      <c r="AG1777" s="7"/>
      <c r="AH1777" s="7"/>
      <c r="AI1777" s="8"/>
      <c r="AJ1777" s="7"/>
      <c r="AK1777" s="7"/>
      <c r="AL1777" s="7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7"/>
      <c r="BB1777" s="4"/>
      <c r="BC1777" s="4"/>
      <c r="BD1777" s="4"/>
      <c r="BE1777" s="7"/>
      <c r="BF1777" s="7"/>
      <c r="BG1777" s="6"/>
      <c r="BH1777" s="4"/>
      <c r="BI1777" s="4"/>
      <c r="BJ1777" s="4"/>
      <c r="BK1777" s="4"/>
      <c r="BL1777" s="6"/>
      <c r="BM1777" s="6"/>
      <c r="BN1777" s="6"/>
      <c r="BO1777" s="6"/>
      <c r="BP1777" s="6"/>
      <c r="BQ1777" s="6"/>
      <c r="BR1777" s="6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7"/>
      <c r="CD1777" s="4"/>
      <c r="CE1777" s="4"/>
      <c r="CF1777" s="7"/>
      <c r="CG1777" s="4"/>
      <c r="CH1777" s="4"/>
      <c r="CI1777" s="4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  <c r="DH1777" s="7"/>
      <c r="DI1777" s="7"/>
      <c r="DJ1777" s="7"/>
      <c r="DK1777" s="7"/>
      <c r="DL1777" s="7"/>
      <c r="DM1777" s="7"/>
      <c r="DN1777" s="7"/>
      <c r="DO1777" s="7"/>
      <c r="DP1777" s="7"/>
      <c r="DQ1777" s="7"/>
      <c r="DR1777" s="7"/>
      <c r="DS1777" s="7"/>
      <c r="DT1777" s="7"/>
      <c r="DU1777" s="7"/>
      <c r="DV1777" s="7"/>
      <c r="DW1777" s="7"/>
      <c r="DX1777" s="7"/>
      <c r="DY1777" s="7"/>
      <c r="DZ1777" s="7"/>
      <c r="EA1777" s="7"/>
      <c r="EB1777" s="7"/>
      <c r="EC1777" s="7"/>
      <c r="ED1777" s="7"/>
      <c r="EE1777" s="7"/>
      <c r="EF1777" s="7"/>
      <c r="EG1777" s="7"/>
      <c r="EH1777" s="7"/>
      <c r="EI1777" s="7"/>
      <c r="EJ1777" s="7"/>
      <c r="EK1777" s="7"/>
      <c r="EL1777" s="7"/>
      <c r="EM1777" s="7"/>
      <c r="EN1777" s="7"/>
      <c r="EO1777" s="7"/>
      <c r="EP1777" s="7"/>
      <c r="EQ1777" s="7"/>
      <c r="ER1777" s="7"/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</row>
    <row r="1778" spans="1:158" x14ac:dyDescent="0.25">
      <c r="A1778" t="s">
        <v>55</v>
      </c>
      <c r="B1778" t="s">
        <v>192</v>
      </c>
      <c r="C1778" s="5">
        <v>39511</v>
      </c>
      <c r="D1778" s="4"/>
      <c r="G1778" t="s">
        <v>10</v>
      </c>
      <c r="H1778" s="6">
        <v>10</v>
      </c>
      <c r="I1778">
        <v>1000</v>
      </c>
      <c r="J1778" s="4">
        <f>1000000/H1778/I1778</f>
        <v>100</v>
      </c>
      <c r="U1778" s="4"/>
      <c r="W1778" s="7"/>
      <c r="X1778" s="7"/>
      <c r="Y1778" s="7"/>
      <c r="Z1778" s="7"/>
      <c r="AA1778" s="7"/>
      <c r="AB1778" s="4"/>
      <c r="AC1778" s="7"/>
      <c r="AD1778" s="7"/>
      <c r="AE1778" s="7"/>
      <c r="AF1778" s="7"/>
      <c r="AG1778" s="7"/>
      <c r="AH1778" s="7"/>
      <c r="AI1778" s="8"/>
      <c r="AK1778" s="7"/>
      <c r="AL1778" s="7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B1778" s="4"/>
      <c r="BC1778" s="4"/>
      <c r="BD1778" s="4"/>
      <c r="BG1778" s="6"/>
      <c r="BH1778" s="4"/>
      <c r="BI1778" s="4"/>
      <c r="BJ1778" s="4"/>
      <c r="BK1778" s="4"/>
      <c r="BL1778" s="6"/>
      <c r="BM1778" s="6"/>
      <c r="BN1778" s="6"/>
      <c r="BO1778" s="6"/>
      <c r="BP1778" s="6"/>
      <c r="BQ1778" s="6"/>
      <c r="BR1778" s="6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D1778" s="4">
        <v>193.2220875931535</v>
      </c>
      <c r="CE1778" s="4"/>
      <c r="CG1778" s="4"/>
      <c r="CH1778" s="4"/>
      <c r="CI1778" s="4"/>
    </row>
    <row r="1779" spans="1:158" x14ac:dyDescent="0.25">
      <c r="A1779" t="s">
        <v>55</v>
      </c>
      <c r="B1779" t="s">
        <v>192</v>
      </c>
      <c r="C1779" s="5">
        <v>39519</v>
      </c>
      <c r="D1779" s="4"/>
      <c r="G1779" t="s">
        <v>10</v>
      </c>
      <c r="H1779" s="6">
        <v>10</v>
      </c>
      <c r="I1779">
        <v>1000</v>
      </c>
      <c r="J1779" s="4">
        <f>1000000/H1779/I1779</f>
        <v>100</v>
      </c>
      <c r="U1779" s="4"/>
      <c r="W1779" s="7"/>
      <c r="X1779" s="7"/>
      <c r="Y1779" s="7"/>
      <c r="Z1779" s="7"/>
      <c r="AA1779" s="7"/>
      <c r="AB1779" s="4"/>
      <c r="AC1779" s="7"/>
      <c r="AD1779" s="7"/>
      <c r="AE1779" s="7"/>
      <c r="AF1779" s="7"/>
      <c r="AG1779" s="7"/>
      <c r="AH1779" s="7"/>
      <c r="AI1779" s="8"/>
      <c r="AK1779" s="7"/>
      <c r="AL1779" s="7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B1779" s="4"/>
      <c r="BC1779" s="4"/>
      <c r="BD1779" s="4"/>
      <c r="BG1779" s="6"/>
      <c r="BH1779" s="4"/>
      <c r="BI1779" s="4"/>
      <c r="BJ1779" s="4"/>
      <c r="BK1779" s="4"/>
      <c r="BL1779" s="6"/>
      <c r="BM1779" s="6"/>
      <c r="BN1779" s="6"/>
      <c r="BO1779" s="6"/>
      <c r="BP1779" s="6"/>
      <c r="BQ1779" s="6"/>
      <c r="BR1779" s="6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D1779" s="4">
        <v>150.30173279875081</v>
      </c>
      <c r="CE1779" s="4"/>
      <c r="CG1779" s="4"/>
      <c r="CH1779" s="4"/>
      <c r="CI1779" s="4"/>
    </row>
    <row r="1780" spans="1:158" x14ac:dyDescent="0.25">
      <c r="A1780" t="s">
        <v>55</v>
      </c>
      <c r="B1780" t="s">
        <v>192</v>
      </c>
      <c r="C1780" s="5">
        <v>39525</v>
      </c>
      <c r="D1780" s="4"/>
      <c r="G1780" t="s">
        <v>10</v>
      </c>
      <c r="H1780" s="6">
        <v>10</v>
      </c>
      <c r="I1780">
        <v>1000</v>
      </c>
      <c r="J1780" s="4">
        <f>1000000/H1780/I1780</f>
        <v>100</v>
      </c>
      <c r="U1780" s="4"/>
      <c r="W1780" s="7"/>
      <c r="X1780" s="7"/>
      <c r="Y1780" s="7"/>
      <c r="Z1780" s="7"/>
      <c r="AA1780" s="7"/>
      <c r="AB1780" s="4"/>
      <c r="AC1780" s="7"/>
      <c r="AD1780" s="7"/>
      <c r="AE1780" s="7"/>
      <c r="AF1780" s="7"/>
      <c r="AG1780" s="7"/>
      <c r="AH1780" s="7"/>
      <c r="AI1780" s="8"/>
      <c r="AK1780" s="7"/>
      <c r="AL1780" s="7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B1780" s="4"/>
      <c r="BC1780" s="4"/>
      <c r="BD1780" s="4"/>
      <c r="BG1780" s="6"/>
      <c r="BH1780" s="4"/>
      <c r="BI1780" s="4"/>
      <c r="BJ1780" s="4"/>
      <c r="BK1780" s="4"/>
      <c r="BL1780" s="6"/>
      <c r="BM1780" s="6"/>
      <c r="BN1780" s="6"/>
      <c r="BO1780" s="6"/>
      <c r="BP1780" s="6"/>
      <c r="BQ1780" s="6"/>
      <c r="BR1780" s="6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D1780" s="4">
        <v>118.01838266119211</v>
      </c>
      <c r="CE1780" s="4"/>
      <c r="CG1780" s="4"/>
      <c r="CH1780" s="4"/>
      <c r="CI1780" s="4"/>
    </row>
    <row r="1781" spans="1:158" x14ac:dyDescent="0.25">
      <c r="A1781" t="s">
        <v>55</v>
      </c>
      <c r="B1781" t="s">
        <v>192</v>
      </c>
      <c r="C1781" s="5">
        <v>39532</v>
      </c>
      <c r="D1781" s="4"/>
      <c r="G1781" t="s">
        <v>10</v>
      </c>
      <c r="H1781" s="6">
        <v>10</v>
      </c>
      <c r="I1781">
        <v>1000</v>
      </c>
      <c r="J1781" s="4">
        <f>1000000/H1781/I1781</f>
        <v>100</v>
      </c>
      <c r="U1781" s="4"/>
      <c r="W1781" s="7"/>
      <c r="X1781" s="7"/>
      <c r="Y1781" s="7"/>
      <c r="Z1781" s="7"/>
      <c r="AA1781" s="7"/>
      <c r="AB1781" s="4"/>
      <c r="AC1781" s="7"/>
      <c r="AD1781" s="7"/>
      <c r="AE1781" s="7"/>
      <c r="AF1781" s="7"/>
      <c r="AG1781" s="7"/>
      <c r="AH1781" s="7"/>
      <c r="AI1781" s="8"/>
      <c r="AK1781" s="7"/>
      <c r="AL1781" s="7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B1781" s="4"/>
      <c r="BC1781" s="4"/>
      <c r="BD1781" s="4"/>
      <c r="BG1781" s="6"/>
      <c r="BH1781" s="4"/>
      <c r="BI1781" s="4"/>
      <c r="BJ1781" s="4"/>
      <c r="BK1781" s="4"/>
      <c r="BL1781" s="6"/>
      <c r="BM1781" s="6"/>
      <c r="BN1781" s="6"/>
      <c r="BO1781" s="6"/>
      <c r="BP1781" s="6"/>
      <c r="BQ1781" s="6"/>
      <c r="BR1781" s="6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D1781" s="4">
        <v>92.439372340925019</v>
      </c>
      <c r="CE1781" s="4"/>
      <c r="CG1781" s="4"/>
      <c r="CH1781" s="4"/>
      <c r="CI1781" s="4"/>
    </row>
    <row r="1782" spans="1:158" x14ac:dyDescent="0.25">
      <c r="A1782" t="s">
        <v>55</v>
      </c>
      <c r="B1782" t="s">
        <v>192</v>
      </c>
      <c r="C1782" s="5">
        <v>39535</v>
      </c>
      <c r="D1782" s="4">
        <v>8</v>
      </c>
      <c r="E1782" s="5" t="s">
        <v>165</v>
      </c>
      <c r="F1782">
        <v>165</v>
      </c>
      <c r="G1782" t="s">
        <v>10</v>
      </c>
      <c r="H1782" s="6">
        <v>10</v>
      </c>
      <c r="I1782">
        <v>1000</v>
      </c>
      <c r="J1782" s="4">
        <f>1000000/H1782/I1782</f>
        <v>100</v>
      </c>
      <c r="K1782" s="4"/>
      <c r="L1782" s="7"/>
      <c r="M1782" s="7"/>
      <c r="N1782" s="7"/>
      <c r="O1782" s="7"/>
      <c r="P1782" s="7"/>
      <c r="Q1782" s="7"/>
      <c r="R1782" s="7"/>
      <c r="S1782" s="7"/>
      <c r="T1782" s="7"/>
      <c r="U1782" s="4"/>
      <c r="V1782" s="7"/>
      <c r="W1782" s="7"/>
      <c r="X1782" s="7"/>
      <c r="Y1782" s="7"/>
      <c r="Z1782" s="7"/>
      <c r="AA1782" s="7"/>
      <c r="AB1782" s="4"/>
      <c r="AC1782" s="7"/>
      <c r="AD1782" s="7"/>
      <c r="AE1782" s="7"/>
      <c r="AF1782" s="7"/>
      <c r="AG1782" s="7"/>
      <c r="AH1782" s="7"/>
      <c r="AI1782" s="8"/>
      <c r="AJ1782" s="7"/>
      <c r="AK1782" s="7"/>
      <c r="AL1782" s="7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7"/>
      <c r="BB1782" s="4"/>
      <c r="BC1782" s="4"/>
      <c r="BD1782" s="4"/>
      <c r="BE1782" s="7"/>
      <c r="BF1782" s="7"/>
      <c r="BG1782" s="6"/>
      <c r="BH1782" s="4"/>
      <c r="BI1782" s="4"/>
      <c r="BJ1782" s="4"/>
      <c r="BK1782" s="4"/>
      <c r="BL1782" s="6"/>
      <c r="BM1782" s="6"/>
      <c r="BN1782" s="6"/>
      <c r="BO1782" s="6"/>
      <c r="BP1782" s="6"/>
      <c r="BQ1782" s="6"/>
      <c r="BR1782" s="6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7"/>
      <c r="CD1782" s="4"/>
      <c r="CE1782" s="4"/>
      <c r="CF1782" s="7"/>
      <c r="CG1782" s="4"/>
      <c r="CH1782" s="4"/>
      <c r="CI1782" s="4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  <c r="DH1782" s="7"/>
      <c r="DI1782" s="7"/>
      <c r="DJ1782" s="7"/>
      <c r="DK1782" s="7"/>
      <c r="DL1782" s="7"/>
      <c r="DM1782" s="7"/>
      <c r="DN1782" s="7"/>
      <c r="DO1782" s="7"/>
      <c r="DP1782" s="7"/>
      <c r="DQ1782" s="7"/>
      <c r="DR1782" s="7"/>
      <c r="DS1782" s="7"/>
      <c r="DT1782" s="7"/>
      <c r="DU1782" s="7"/>
      <c r="DV1782" s="7"/>
      <c r="DW1782" s="7"/>
      <c r="DX1782" s="7"/>
      <c r="DY1782" s="7"/>
      <c r="DZ1782" s="7"/>
      <c r="EA1782" s="7"/>
      <c r="EB1782" s="7"/>
      <c r="EC1782" s="7"/>
      <c r="ED1782" s="7"/>
      <c r="EE1782" s="7"/>
      <c r="EF1782" s="7"/>
      <c r="EG1782" s="7"/>
      <c r="EH1782" s="7"/>
      <c r="EI1782" s="7"/>
      <c r="EJ1782" s="7"/>
      <c r="EK1782" s="7"/>
      <c r="EL1782" s="7"/>
      <c r="EM1782" s="7"/>
      <c r="EN1782" s="7"/>
      <c r="EO1782" s="7"/>
      <c r="EP1782" s="7"/>
      <c r="EQ1782" s="7"/>
      <c r="ER1782" s="7"/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</row>
    <row r="1783" spans="1:158" x14ac:dyDescent="0.25">
      <c r="A1783" t="s">
        <v>55</v>
      </c>
      <c r="B1783" t="s">
        <v>192</v>
      </c>
      <c r="C1783" s="5">
        <v>39539</v>
      </c>
      <c r="D1783" s="4"/>
      <c r="G1783" t="s">
        <v>10</v>
      </c>
      <c r="H1783" s="6">
        <v>10</v>
      </c>
      <c r="I1783">
        <v>1000</v>
      </c>
      <c r="J1783" s="4">
        <f>1000000/H1783/I1783</f>
        <v>100</v>
      </c>
      <c r="U1783" s="4"/>
      <c r="W1783" s="7"/>
      <c r="X1783" s="7"/>
      <c r="Y1783" s="7"/>
      <c r="Z1783" s="7"/>
      <c r="AA1783" s="7"/>
      <c r="AB1783" s="4"/>
      <c r="AC1783" s="7"/>
      <c r="AD1783" s="7"/>
      <c r="AE1783" s="7"/>
      <c r="AF1783" s="7"/>
      <c r="AG1783" s="7"/>
      <c r="AH1783" s="7"/>
      <c r="AI1783" s="8"/>
      <c r="AK1783" s="7"/>
      <c r="AL1783" s="7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B1783" s="4"/>
      <c r="BC1783" s="4"/>
      <c r="BD1783" s="4"/>
      <c r="BG1783" s="6"/>
      <c r="BH1783" s="4"/>
      <c r="BI1783" s="4"/>
      <c r="BJ1783" s="4"/>
      <c r="BK1783" s="4"/>
      <c r="BL1783" s="6"/>
      <c r="BM1783" s="6"/>
      <c r="BN1783" s="6"/>
      <c r="BO1783" s="6"/>
      <c r="BP1783" s="6"/>
      <c r="BQ1783" s="6"/>
      <c r="BR1783" s="6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D1783" s="4">
        <v>81.622383887089683</v>
      </c>
      <c r="CE1783" s="4"/>
      <c r="CG1783" s="4"/>
      <c r="CH1783" s="4"/>
      <c r="CI1783" s="4"/>
    </row>
    <row r="1784" spans="1:158" x14ac:dyDescent="0.25">
      <c r="A1784" t="s">
        <v>55</v>
      </c>
      <c r="B1784" t="s">
        <v>192</v>
      </c>
      <c r="C1784" s="5">
        <v>39540</v>
      </c>
      <c r="D1784" s="4"/>
      <c r="E1784" s="5"/>
      <c r="F1784">
        <v>170</v>
      </c>
      <c r="G1784" t="s">
        <v>10</v>
      </c>
      <c r="H1784" s="6">
        <v>10</v>
      </c>
      <c r="I1784">
        <v>1000</v>
      </c>
      <c r="J1784" s="4">
        <f>1000000/H1784/I1784</f>
        <v>100</v>
      </c>
      <c r="K1784" s="4"/>
      <c r="L1784" s="7"/>
      <c r="M1784" s="7"/>
      <c r="N1784" s="7"/>
      <c r="O1784" s="7"/>
      <c r="P1784" s="7"/>
      <c r="Q1784" s="7"/>
      <c r="R1784" s="7"/>
      <c r="S1784" s="7"/>
      <c r="T1784" s="7"/>
      <c r="U1784" s="4"/>
      <c r="V1784" s="7"/>
      <c r="W1784" s="7"/>
      <c r="X1784" s="7"/>
      <c r="Y1784" s="7"/>
      <c r="Z1784" s="7"/>
      <c r="AA1784" s="7"/>
      <c r="AB1784" s="4"/>
      <c r="AC1784" s="7">
        <v>1.53</v>
      </c>
      <c r="AD1784" s="7"/>
      <c r="AE1784" s="7"/>
      <c r="AF1784" s="7"/>
      <c r="AG1784" s="7"/>
      <c r="AH1784" s="7"/>
      <c r="AI1784" s="8"/>
      <c r="AJ1784" s="7"/>
      <c r="AK1784" s="7"/>
      <c r="AL1784" s="7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7"/>
      <c r="BB1784" s="4"/>
      <c r="BC1784" s="4"/>
      <c r="BD1784" s="4"/>
      <c r="BE1784" s="7"/>
      <c r="BF1784" s="7"/>
      <c r="BG1784" s="6"/>
      <c r="BH1784" s="4"/>
      <c r="BI1784" s="4"/>
      <c r="BJ1784" s="4"/>
      <c r="BK1784" s="4"/>
      <c r="BL1784" s="6"/>
      <c r="BM1784" s="6"/>
      <c r="BN1784" s="6"/>
      <c r="BO1784" s="6"/>
      <c r="BP1784" s="6"/>
      <c r="BQ1784" s="6"/>
      <c r="BR1784" s="6"/>
      <c r="BS1784" s="4"/>
      <c r="BT1784" s="4">
        <v>0</v>
      </c>
      <c r="BU1784" s="4">
        <v>168.69</v>
      </c>
      <c r="BV1784" s="4">
        <v>123.11270229621782</v>
      </c>
      <c r="BW1784" s="4"/>
      <c r="BX1784" s="4"/>
      <c r="BY1784" s="4"/>
      <c r="BZ1784" s="4"/>
      <c r="CA1784" s="4"/>
      <c r="CB1784" s="4"/>
      <c r="CC1784" s="7"/>
      <c r="CD1784" s="4"/>
      <c r="CE1784" s="4"/>
      <c r="CF1784" s="7"/>
      <c r="CG1784" s="4"/>
      <c r="CH1784" s="4"/>
      <c r="CI1784" s="4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  <c r="DH1784" s="7"/>
      <c r="DI1784" s="7"/>
      <c r="DJ1784" s="7"/>
      <c r="DK1784" s="7"/>
      <c r="DL1784" s="7"/>
      <c r="DM1784" s="7"/>
      <c r="DN1784" s="7"/>
      <c r="DO1784" s="7"/>
      <c r="DP1784" s="7"/>
      <c r="DQ1784" s="7"/>
      <c r="DR1784" s="7"/>
      <c r="DS1784" s="7"/>
      <c r="DT1784" s="7"/>
      <c r="DU1784" s="7"/>
      <c r="DV1784" s="7"/>
      <c r="DW1784" s="7"/>
      <c r="DX1784" s="7"/>
      <c r="DY1784" s="7"/>
      <c r="DZ1784" s="7"/>
      <c r="EA1784" s="7"/>
      <c r="EB1784" s="7"/>
      <c r="EC1784" s="7"/>
      <c r="ED1784" s="7"/>
      <c r="EE1784" s="7"/>
      <c r="EF1784" s="7"/>
      <c r="EG1784" s="7"/>
      <c r="EH1784" s="7"/>
      <c r="EI1784" s="7"/>
      <c r="EJ1784" s="7"/>
      <c r="EK1784" s="7"/>
      <c r="EL1784" s="7"/>
      <c r="EM1784" s="7"/>
      <c r="EN1784" s="7"/>
      <c r="EO1784" s="7"/>
      <c r="EP1784" s="7"/>
      <c r="EQ1784" s="7"/>
      <c r="ER1784" s="7"/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</row>
    <row r="1785" spans="1:158" x14ac:dyDescent="0.25">
      <c r="A1785" t="s">
        <v>55</v>
      </c>
      <c r="B1785" t="s">
        <v>192</v>
      </c>
      <c r="C1785" s="5">
        <v>39548</v>
      </c>
      <c r="D1785" s="4"/>
      <c r="G1785" t="s">
        <v>10</v>
      </c>
      <c r="H1785" s="6">
        <v>10</v>
      </c>
      <c r="I1785">
        <v>1000</v>
      </c>
      <c r="J1785" s="4">
        <f>1000000/H1785/I1785</f>
        <v>100</v>
      </c>
      <c r="U1785" s="4"/>
      <c r="W1785" s="7"/>
      <c r="X1785" s="7"/>
      <c r="Y1785" s="7"/>
      <c r="Z1785" s="7"/>
      <c r="AA1785" s="7"/>
      <c r="AB1785" s="4"/>
      <c r="AC1785" s="7"/>
      <c r="AD1785" s="7"/>
      <c r="AE1785" s="7"/>
      <c r="AF1785" s="7"/>
      <c r="AG1785" s="7"/>
      <c r="AH1785" s="7"/>
      <c r="AI1785" s="8"/>
      <c r="AK1785" s="7"/>
      <c r="AL1785" s="7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B1785" s="4"/>
      <c r="BC1785" s="4"/>
      <c r="BD1785" s="4"/>
      <c r="BG1785" s="6"/>
      <c r="BH1785" s="4"/>
      <c r="BI1785" s="4"/>
      <c r="BJ1785" s="4"/>
      <c r="BK1785" s="4"/>
      <c r="BL1785" s="6"/>
      <c r="BM1785" s="6"/>
      <c r="BN1785" s="6"/>
      <c r="BO1785" s="6"/>
      <c r="BP1785" s="6"/>
      <c r="BQ1785" s="6"/>
      <c r="BR1785" s="6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D1785" s="4">
        <v>73.335407425059316</v>
      </c>
      <c r="CE1785" s="4"/>
      <c r="CG1785" s="4"/>
      <c r="CH1785" s="4"/>
      <c r="CI1785" s="4"/>
    </row>
    <row r="1786" spans="1:158" x14ac:dyDescent="0.25">
      <c r="A1786" t="s">
        <v>55</v>
      </c>
      <c r="B1786" t="s">
        <v>192</v>
      </c>
      <c r="C1786" s="5"/>
      <c r="D1786" s="4">
        <v>9</v>
      </c>
      <c r="E1786" t="s">
        <v>70</v>
      </c>
      <c r="G1786" t="s">
        <v>10</v>
      </c>
      <c r="H1786" s="6">
        <v>10</v>
      </c>
      <c r="I1786">
        <v>1000</v>
      </c>
      <c r="J1786" s="4">
        <f>1000000/H1786/I1786</f>
        <v>100</v>
      </c>
      <c r="K1786" s="4"/>
      <c r="L1786" s="7"/>
      <c r="M1786" s="7"/>
      <c r="N1786" s="7"/>
      <c r="O1786" s="7"/>
      <c r="P1786" s="7"/>
      <c r="Q1786" s="7"/>
      <c r="R1786" s="7"/>
      <c r="S1786" s="7"/>
      <c r="T1786" s="7"/>
      <c r="U1786" s="4"/>
      <c r="V1786" s="7"/>
      <c r="W1786" s="7"/>
      <c r="X1786" s="7"/>
      <c r="Y1786" s="7"/>
      <c r="Z1786" s="7"/>
      <c r="AA1786" s="7"/>
      <c r="AB1786" s="4"/>
      <c r="AC1786" s="7"/>
      <c r="AD1786" s="7"/>
      <c r="AE1786" s="7"/>
      <c r="AF1786" s="7"/>
      <c r="AG1786" s="7"/>
      <c r="AH1786" s="7"/>
      <c r="AI1786" s="8"/>
      <c r="AJ1786" s="7"/>
      <c r="AK1786" s="7"/>
      <c r="AL1786" s="7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7"/>
      <c r="BB1786" s="4"/>
      <c r="BC1786" s="4"/>
      <c r="BD1786" s="4"/>
      <c r="BE1786" s="7"/>
      <c r="BF1786" s="4">
        <f>BH1786*(1/(BG1786/100))</f>
        <v>721.80036586189158</v>
      </c>
      <c r="BG1786" s="6">
        <v>39.625915076735595</v>
      </c>
      <c r="BH1786" s="4">
        <v>286.02</v>
      </c>
      <c r="BI1786" s="4">
        <f>BF1786-BH1786</f>
        <v>435.7803658618916</v>
      </c>
      <c r="BJ1786" s="4"/>
      <c r="BK1786" s="4"/>
      <c r="BL1786" s="6">
        <v>12.6</v>
      </c>
      <c r="BM1786" s="6"/>
      <c r="BN1786" s="6"/>
      <c r="BO1786" s="6"/>
      <c r="BP1786" s="6"/>
      <c r="BQ1786" s="6"/>
      <c r="BR1786" s="6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7"/>
      <c r="CD1786" s="4"/>
      <c r="CE1786" s="4"/>
      <c r="CF1786" s="7"/>
      <c r="CG1786" s="4"/>
      <c r="CH1786" s="4"/>
      <c r="CI1786" s="4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  <c r="DH1786" s="7"/>
      <c r="DI1786" s="7"/>
      <c r="DJ1786" s="7"/>
      <c r="DK1786" s="7"/>
      <c r="DL1786" s="7"/>
      <c r="DM1786" s="7"/>
      <c r="DN1786" s="7"/>
      <c r="DO1786" s="7"/>
      <c r="DP1786" s="7"/>
      <c r="DQ1786" s="7"/>
      <c r="DR1786" s="7"/>
      <c r="DS1786" s="7"/>
      <c r="DT1786" s="7"/>
      <c r="DU1786" s="7"/>
      <c r="DV1786" s="7"/>
      <c r="DW1786" s="7"/>
      <c r="DX1786" s="7"/>
      <c r="DY1786" s="7"/>
      <c r="DZ1786" s="7"/>
      <c r="EA1786" s="7"/>
      <c r="EB1786" s="7"/>
      <c r="EC1786" s="7"/>
      <c r="ED1786" s="7"/>
      <c r="EE1786" s="7"/>
      <c r="EF1786" s="7"/>
      <c r="EG1786" s="7"/>
      <c r="EH1786" s="7"/>
      <c r="EI1786" s="7"/>
      <c r="EJ1786" s="7"/>
      <c r="EK1786" s="7"/>
      <c r="EL1786" s="7"/>
      <c r="EM1786" s="7"/>
      <c r="EN1786" s="7"/>
      <c r="EO1786" s="7"/>
      <c r="EP1786" s="7"/>
      <c r="EQ1786" s="7"/>
      <c r="ER1786" s="7"/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</row>
    <row r="1787" spans="1:158" x14ac:dyDescent="0.25">
      <c r="A1787" t="s">
        <v>57</v>
      </c>
      <c r="B1787" t="s">
        <v>193</v>
      </c>
      <c r="C1787" s="5">
        <v>39370</v>
      </c>
      <c r="D1787" s="4">
        <v>1</v>
      </c>
      <c r="E1787" s="5" t="s">
        <v>167</v>
      </c>
      <c r="F1787">
        <v>0</v>
      </c>
      <c r="G1787" t="s">
        <v>10</v>
      </c>
      <c r="H1787" s="6">
        <v>10</v>
      </c>
      <c r="I1787">
        <v>1000</v>
      </c>
      <c r="J1787" s="4">
        <f>1000000/H1787/I1787</f>
        <v>100</v>
      </c>
      <c r="K1787" s="4"/>
      <c r="L1787" s="7"/>
      <c r="M1787" s="7"/>
      <c r="N1787" s="7"/>
      <c r="O1787" s="7"/>
      <c r="P1787" s="7"/>
      <c r="Q1787" s="7"/>
      <c r="R1787" s="7"/>
      <c r="S1787" s="7"/>
      <c r="T1787" s="7"/>
      <c r="U1787" s="4"/>
      <c r="V1787" s="7"/>
      <c r="W1787" s="7"/>
      <c r="X1787" s="7"/>
      <c r="Y1787" s="7"/>
      <c r="Z1787" s="7"/>
      <c r="AA1787" s="7"/>
      <c r="AB1787" s="4"/>
      <c r="AC1787" s="7"/>
      <c r="AD1787" s="7"/>
      <c r="AE1787" s="7"/>
      <c r="AF1787" s="7"/>
      <c r="AG1787" s="7"/>
      <c r="AH1787" s="7"/>
      <c r="AI1787" s="8"/>
      <c r="AJ1787" s="7"/>
      <c r="AK1787" s="7"/>
      <c r="AL1787" s="7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7"/>
      <c r="BB1787" s="4"/>
      <c r="BC1787" s="4"/>
      <c r="BD1787" s="4"/>
      <c r="BE1787" s="7"/>
      <c r="BF1787" s="7"/>
      <c r="BG1787" s="6"/>
      <c r="BH1787" s="4"/>
      <c r="BI1787" s="4"/>
      <c r="BJ1787" s="4"/>
      <c r="BK1787" s="4"/>
      <c r="BL1787" s="6"/>
      <c r="BM1787" s="6"/>
      <c r="BN1787" s="6"/>
      <c r="BO1787" s="6"/>
      <c r="BP1787" s="6"/>
      <c r="BQ1787" s="6"/>
      <c r="BR1787" s="6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7"/>
      <c r="CD1787" s="4"/>
      <c r="CE1787" s="4"/>
      <c r="CF1787" s="7"/>
      <c r="CG1787" s="4"/>
      <c r="CH1787" s="4"/>
      <c r="CI1787" s="4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  <c r="DH1787" s="7"/>
      <c r="DI1787" s="7"/>
      <c r="DJ1787" s="7"/>
      <c r="DK1787" s="7"/>
      <c r="DL1787" s="7"/>
      <c r="DM1787" s="7"/>
      <c r="DN1787" s="7"/>
      <c r="DO1787" s="7"/>
      <c r="DP1787" s="7"/>
      <c r="DQ1787" s="7"/>
      <c r="DR1787" s="7"/>
      <c r="DS1787" s="7"/>
      <c r="DT1787" s="7"/>
      <c r="DU1787" s="7"/>
      <c r="DV1787" s="7"/>
      <c r="DW1787" s="7"/>
      <c r="DX1787" s="7"/>
      <c r="DY1787" s="7"/>
      <c r="DZ1787" s="7"/>
      <c r="EA1787" s="7"/>
      <c r="EB1787" s="7"/>
      <c r="EC1787" s="7"/>
      <c r="ED1787" s="7"/>
      <c r="EE1787" s="7"/>
      <c r="EF1787" s="7"/>
      <c r="EG1787" s="7"/>
      <c r="EH1787" s="7"/>
      <c r="EI1787" s="7"/>
      <c r="EJ1787" s="7"/>
      <c r="EK1787" s="7"/>
      <c r="EL1787" s="7"/>
      <c r="EM1787" s="7"/>
      <c r="EN1787" s="7"/>
      <c r="EO1787" s="7"/>
      <c r="EP1787" s="7"/>
      <c r="EQ1787" s="7"/>
      <c r="ER1787" s="7"/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</row>
    <row r="1788" spans="1:158" x14ac:dyDescent="0.25">
      <c r="A1788" t="s">
        <v>57</v>
      </c>
      <c r="B1788" t="s">
        <v>193</v>
      </c>
      <c r="C1788" s="5">
        <v>39377</v>
      </c>
      <c r="D1788" s="4">
        <v>3</v>
      </c>
      <c r="E1788" s="5" t="s">
        <v>163</v>
      </c>
      <c r="F1788">
        <v>7</v>
      </c>
      <c r="G1788" t="s">
        <v>10</v>
      </c>
      <c r="H1788" s="6">
        <v>10</v>
      </c>
      <c r="I1788">
        <v>1000</v>
      </c>
      <c r="J1788" s="4">
        <f>1000000/H1788/I1788</f>
        <v>100</v>
      </c>
      <c r="K1788" s="4"/>
      <c r="L1788" s="7"/>
      <c r="M1788" s="7"/>
      <c r="N1788" s="7"/>
      <c r="O1788" s="7"/>
      <c r="P1788" s="7"/>
      <c r="Q1788" s="7"/>
      <c r="R1788" s="7"/>
      <c r="S1788" s="7"/>
      <c r="T1788" s="7"/>
      <c r="U1788" s="4"/>
      <c r="V1788" s="7"/>
      <c r="W1788" s="7"/>
      <c r="X1788" s="7"/>
      <c r="Y1788" s="7"/>
      <c r="Z1788" s="7"/>
      <c r="AA1788" s="7"/>
      <c r="AB1788" s="4"/>
      <c r="AC1788" s="7"/>
      <c r="AD1788" s="7"/>
      <c r="AE1788" s="7"/>
      <c r="AF1788" s="7"/>
      <c r="AG1788" s="7"/>
      <c r="AH1788" s="7"/>
      <c r="AI1788" s="8"/>
      <c r="AJ1788" s="7"/>
      <c r="AK1788" s="7"/>
      <c r="AL1788" s="7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7"/>
      <c r="BB1788" s="4"/>
      <c r="BC1788" s="4"/>
      <c r="BD1788" s="4"/>
      <c r="BE1788" s="7"/>
      <c r="BF1788" s="7"/>
      <c r="BG1788" s="6"/>
      <c r="BH1788" s="4"/>
      <c r="BI1788" s="4"/>
      <c r="BJ1788" s="4"/>
      <c r="BK1788" s="4"/>
      <c r="BL1788" s="6"/>
      <c r="BM1788" s="6"/>
      <c r="BN1788" s="6"/>
      <c r="BO1788" s="6"/>
      <c r="BP1788" s="6"/>
      <c r="BQ1788" s="6"/>
      <c r="BR1788" s="6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7"/>
      <c r="CD1788" s="4"/>
      <c r="CE1788" s="4"/>
      <c r="CF1788" s="7"/>
      <c r="CG1788" s="4"/>
      <c r="CH1788" s="4"/>
      <c r="CI1788" s="4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  <c r="DH1788" s="7"/>
      <c r="DI1788" s="7"/>
      <c r="DJ1788" s="7"/>
      <c r="DK1788" s="7"/>
      <c r="DL1788" s="7"/>
      <c r="DM1788" s="7"/>
      <c r="DN1788" s="7"/>
      <c r="DO1788" s="7"/>
      <c r="DP1788" s="7"/>
      <c r="DQ1788" s="7"/>
      <c r="DR1788" s="7"/>
      <c r="DS1788" s="7"/>
      <c r="DT1788" s="7"/>
      <c r="DU1788" s="7"/>
      <c r="DV1788" s="7"/>
      <c r="DW1788" s="7"/>
      <c r="DX1788" s="7"/>
      <c r="DY1788" s="7"/>
      <c r="DZ1788" s="7"/>
      <c r="EA1788" s="7"/>
      <c r="EB1788" s="7"/>
      <c r="EC1788" s="7"/>
      <c r="ED1788" s="7"/>
      <c r="EE1788" s="7"/>
      <c r="EF1788" s="7"/>
      <c r="EG1788" s="7"/>
      <c r="EH1788" s="7"/>
      <c r="EI1788" s="7"/>
      <c r="EJ1788" s="7"/>
      <c r="EK1788" s="7"/>
      <c r="EL1788" s="7"/>
      <c r="EM1788" s="7"/>
      <c r="EN1788" s="7"/>
      <c r="EO1788" s="7"/>
      <c r="EP1788" s="7"/>
      <c r="EQ1788" s="7"/>
      <c r="ER1788" s="7"/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</row>
    <row r="1789" spans="1:158" x14ac:dyDescent="0.25">
      <c r="A1789" t="s">
        <v>57</v>
      </c>
      <c r="B1789" t="s">
        <v>193</v>
      </c>
      <c r="C1789" s="5">
        <v>39413</v>
      </c>
      <c r="D1789" s="4"/>
      <c r="G1789" t="s">
        <v>10</v>
      </c>
      <c r="H1789" s="6">
        <v>10</v>
      </c>
      <c r="I1789">
        <v>1000</v>
      </c>
      <c r="J1789" s="4">
        <f>1000000/H1789/I1789</f>
        <v>100</v>
      </c>
      <c r="U1789" s="4"/>
      <c r="W1789" s="7"/>
      <c r="X1789" s="7"/>
      <c r="Y1789" s="7"/>
      <c r="Z1789" s="7"/>
      <c r="AA1789" s="7"/>
      <c r="AB1789" s="4"/>
      <c r="AC1789" s="7"/>
      <c r="AD1789" s="7"/>
      <c r="AE1789" s="7"/>
      <c r="AF1789" s="7"/>
      <c r="AG1789" s="7"/>
      <c r="AH1789" s="7"/>
      <c r="AI1789" s="8"/>
      <c r="AK1789" s="7"/>
      <c r="AL1789" s="7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B1789" s="4"/>
      <c r="BC1789" s="4"/>
      <c r="BD1789" s="4"/>
      <c r="BG1789" s="6"/>
      <c r="BH1789" s="4"/>
      <c r="BI1789" s="4"/>
      <c r="BJ1789" s="4"/>
      <c r="BK1789" s="4"/>
      <c r="BL1789" s="6"/>
      <c r="BM1789" s="6"/>
      <c r="BN1789" s="6"/>
      <c r="BO1789" s="6"/>
      <c r="BP1789" s="6"/>
      <c r="BQ1789" s="6"/>
      <c r="BR1789" s="6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D1789" s="4">
        <v>195.767692189889</v>
      </c>
      <c r="CE1789" s="4"/>
      <c r="CG1789" s="4"/>
      <c r="CH1789" s="4"/>
      <c r="CI1789" s="4"/>
    </row>
    <row r="1790" spans="1:158" x14ac:dyDescent="0.25">
      <c r="A1790" t="s">
        <v>57</v>
      </c>
      <c r="B1790" t="s">
        <v>193</v>
      </c>
      <c r="C1790" s="5">
        <v>39420</v>
      </c>
      <c r="D1790" s="4">
        <v>4</v>
      </c>
      <c r="E1790" t="s">
        <v>168</v>
      </c>
      <c r="F1790">
        <v>50</v>
      </c>
      <c r="G1790" t="s">
        <v>10</v>
      </c>
      <c r="H1790" s="6">
        <v>10</v>
      </c>
      <c r="I1790">
        <v>1000</v>
      </c>
      <c r="J1790" s="4">
        <f>1000000/H1790/I1790</f>
        <v>100</v>
      </c>
      <c r="K1790" s="4"/>
      <c r="L1790" s="7"/>
      <c r="M1790" s="7"/>
      <c r="N1790" s="7"/>
      <c r="O1790" s="7"/>
      <c r="P1790" s="7"/>
      <c r="Q1790" s="7"/>
      <c r="R1790" s="7"/>
      <c r="S1790" s="7"/>
      <c r="T1790" s="7"/>
      <c r="U1790" s="4"/>
      <c r="V1790" s="7"/>
      <c r="W1790" s="7"/>
      <c r="X1790" s="7"/>
      <c r="Y1790" s="7"/>
      <c r="Z1790" s="7"/>
      <c r="AA1790" s="7"/>
      <c r="AB1790" s="4"/>
      <c r="AC1790" s="7"/>
      <c r="AD1790" s="7"/>
      <c r="AE1790" s="7"/>
      <c r="AF1790" s="7"/>
      <c r="AG1790" s="7"/>
      <c r="AH1790" s="7"/>
      <c r="AI1790" s="8"/>
      <c r="AJ1790" s="7"/>
      <c r="AK1790" s="7"/>
      <c r="AL1790" s="7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7"/>
      <c r="BB1790" s="4"/>
      <c r="BC1790" s="4"/>
      <c r="BD1790" s="4"/>
      <c r="BE1790" s="7"/>
      <c r="BF1790" s="7"/>
      <c r="BG1790" s="6"/>
      <c r="BH1790" s="4"/>
      <c r="BI1790" s="4"/>
      <c r="BJ1790" s="4"/>
      <c r="BK1790" s="4"/>
      <c r="BL1790" s="6"/>
      <c r="BM1790" s="6"/>
      <c r="BN1790" s="6"/>
      <c r="BO1790" s="6"/>
      <c r="BP1790" s="6"/>
      <c r="BQ1790" s="6"/>
      <c r="BR1790" s="6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7"/>
      <c r="CD1790" s="4"/>
      <c r="CE1790" s="4"/>
      <c r="CF1790" s="7"/>
      <c r="CG1790" s="4"/>
      <c r="CH1790" s="4"/>
      <c r="CI1790" s="4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  <c r="DH1790" s="7"/>
      <c r="DI1790" s="7"/>
      <c r="DJ1790" s="7"/>
      <c r="DK1790" s="7"/>
      <c r="DL1790" s="7"/>
      <c r="DM1790" s="7"/>
      <c r="DN1790" s="7"/>
      <c r="DO1790" s="7"/>
      <c r="DP1790" s="7"/>
      <c r="DQ1790" s="7"/>
      <c r="DR1790" s="7"/>
      <c r="DS1790" s="7"/>
      <c r="DT1790" s="7"/>
      <c r="DU1790" s="7"/>
      <c r="DV1790" s="7"/>
      <c r="DW1790" s="7"/>
      <c r="DX1790" s="7"/>
      <c r="DY1790" s="7"/>
      <c r="DZ1790" s="7"/>
      <c r="EA1790" s="7"/>
      <c r="EB1790" s="7"/>
      <c r="EC1790" s="7"/>
      <c r="ED1790" s="7"/>
      <c r="EE1790" s="7"/>
      <c r="EF1790" s="7"/>
      <c r="EG1790" s="7"/>
      <c r="EH1790" s="7"/>
      <c r="EI1790" s="7"/>
      <c r="EJ1790" s="7"/>
      <c r="EK1790" s="7"/>
      <c r="EL1790" s="7"/>
      <c r="EM1790" s="7"/>
      <c r="EN1790" s="7"/>
      <c r="EO1790" s="7"/>
      <c r="EP1790" s="7"/>
      <c r="EQ1790" s="7"/>
      <c r="ER1790" s="7"/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</row>
    <row r="1791" spans="1:158" x14ac:dyDescent="0.25">
      <c r="A1791" t="s">
        <v>57</v>
      </c>
      <c r="B1791" t="s">
        <v>193</v>
      </c>
      <c r="C1791" s="5">
        <v>39421</v>
      </c>
      <c r="D1791" s="4"/>
      <c r="G1791" t="s">
        <v>10</v>
      </c>
      <c r="H1791" s="6">
        <v>10</v>
      </c>
      <c r="I1791">
        <v>1000</v>
      </c>
      <c r="J1791" s="4">
        <f>1000000/H1791/I1791</f>
        <v>100</v>
      </c>
      <c r="U1791" s="4"/>
      <c r="W1791" s="7"/>
      <c r="X1791" s="7"/>
      <c r="Y1791" s="7"/>
      <c r="Z1791" s="7"/>
      <c r="AA1791" s="7"/>
      <c r="AB1791" s="4"/>
      <c r="AC1791" s="7"/>
      <c r="AD1791" s="7"/>
      <c r="AE1791" s="7"/>
      <c r="AF1791" s="7"/>
      <c r="AG1791" s="7"/>
      <c r="AH1791" s="7"/>
      <c r="AI1791" s="8"/>
      <c r="AK1791" s="7"/>
      <c r="AL1791" s="7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B1791" s="4"/>
      <c r="BC1791" s="4"/>
      <c r="BD1791" s="4"/>
      <c r="BG1791" s="6"/>
      <c r="BH1791" s="4"/>
      <c r="BI1791" s="4"/>
      <c r="BJ1791" s="4"/>
      <c r="BK1791" s="4"/>
      <c r="BL1791" s="6"/>
      <c r="BM1791" s="6"/>
      <c r="BN1791" s="6"/>
      <c r="BO1791" s="6"/>
      <c r="BP1791" s="6"/>
      <c r="BQ1791" s="6"/>
      <c r="BR1791" s="6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D1791" s="4">
        <v>212.67578121304209</v>
      </c>
      <c r="CE1791" s="4"/>
      <c r="CG1791" s="4"/>
      <c r="CH1791" s="4"/>
      <c r="CI1791" s="4"/>
    </row>
    <row r="1792" spans="1:158" x14ac:dyDescent="0.25">
      <c r="A1792" t="s">
        <v>57</v>
      </c>
      <c r="B1792" t="s">
        <v>193</v>
      </c>
      <c r="C1792" s="5">
        <v>39427</v>
      </c>
      <c r="D1792" s="4"/>
      <c r="G1792" t="s">
        <v>10</v>
      </c>
      <c r="H1792" s="6">
        <v>10</v>
      </c>
      <c r="I1792">
        <v>1000</v>
      </c>
      <c r="J1792" s="4">
        <f>1000000/H1792/I1792</f>
        <v>100</v>
      </c>
      <c r="U1792" s="4"/>
      <c r="W1792" s="7"/>
      <c r="X1792" s="7"/>
      <c r="Y1792" s="7"/>
      <c r="Z1792" s="7"/>
      <c r="AA1792" s="7"/>
      <c r="AB1792" s="4"/>
      <c r="AC1792" s="7"/>
      <c r="AD1792" s="7"/>
      <c r="AE1792" s="7"/>
      <c r="AF1792" s="7"/>
      <c r="AG1792" s="7"/>
      <c r="AH1792" s="7"/>
      <c r="AI1792" s="8"/>
      <c r="AK1792" s="7"/>
      <c r="AL1792" s="7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B1792" s="4"/>
      <c r="BC1792" s="4"/>
      <c r="BD1792" s="4"/>
      <c r="BG1792" s="6"/>
      <c r="BH1792" s="4"/>
      <c r="BI1792" s="4"/>
      <c r="BJ1792" s="4"/>
      <c r="BK1792" s="4"/>
      <c r="BL1792" s="6"/>
      <c r="BM1792" s="6"/>
      <c r="BN1792" s="6"/>
      <c r="BO1792" s="6"/>
      <c r="BP1792" s="6"/>
      <c r="BQ1792" s="6"/>
      <c r="BR1792" s="6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D1792" s="4">
        <v>185.93559099424019</v>
      </c>
      <c r="CE1792" s="4"/>
      <c r="CG1792" s="4"/>
      <c r="CH1792" s="4"/>
      <c r="CI1792" s="4"/>
    </row>
    <row r="1793" spans="1:158" x14ac:dyDescent="0.25">
      <c r="A1793" t="s">
        <v>57</v>
      </c>
      <c r="B1793" t="s">
        <v>193</v>
      </c>
      <c r="C1793" s="5">
        <v>39430</v>
      </c>
      <c r="D1793" s="4"/>
      <c r="G1793" t="s">
        <v>10</v>
      </c>
      <c r="H1793" s="6">
        <v>10</v>
      </c>
      <c r="I1793">
        <v>1000</v>
      </c>
      <c r="J1793" s="4">
        <f>1000000/H1793/I1793</f>
        <v>100</v>
      </c>
      <c r="U1793" s="4"/>
      <c r="W1793" s="7"/>
      <c r="X1793" s="7"/>
      <c r="Y1793" s="7"/>
      <c r="Z1793" s="7"/>
      <c r="AA1793" s="7"/>
      <c r="AB1793" s="4"/>
      <c r="AC1793" s="7"/>
      <c r="AD1793" s="7"/>
      <c r="AE1793" s="7"/>
      <c r="AF1793" s="7"/>
      <c r="AG1793" s="7"/>
      <c r="AH1793" s="7"/>
      <c r="AI1793" s="8"/>
      <c r="AK1793" s="7"/>
      <c r="AL1793" s="7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B1793" s="4"/>
      <c r="BC1793" s="4"/>
      <c r="BD1793" s="4"/>
      <c r="BG1793" s="6"/>
      <c r="BH1793" s="4"/>
      <c r="BI1793" s="4"/>
      <c r="BJ1793" s="4"/>
      <c r="BK1793" s="4"/>
      <c r="BL1793" s="6"/>
      <c r="BM1793" s="6"/>
      <c r="BN1793" s="6"/>
      <c r="BO1793" s="6"/>
      <c r="BP1793" s="6"/>
      <c r="BQ1793" s="6"/>
      <c r="BR1793" s="6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D1793" s="4">
        <v>232.06148077096819</v>
      </c>
      <c r="CE1793" s="4"/>
      <c r="CG1793" s="4"/>
      <c r="CH1793" s="4"/>
      <c r="CI1793" s="4"/>
    </row>
    <row r="1794" spans="1:158" x14ac:dyDescent="0.25">
      <c r="A1794" t="s">
        <v>57</v>
      </c>
      <c r="B1794" t="s">
        <v>193</v>
      </c>
      <c r="C1794" s="5">
        <v>39434</v>
      </c>
      <c r="D1794" s="4"/>
      <c r="G1794" t="s">
        <v>10</v>
      </c>
      <c r="H1794" s="6">
        <v>10</v>
      </c>
      <c r="I1794">
        <v>1000</v>
      </c>
      <c r="J1794" s="4">
        <f>1000000/H1794/I1794</f>
        <v>100</v>
      </c>
      <c r="U1794" s="4"/>
      <c r="W1794" s="7"/>
      <c r="X1794" s="7"/>
      <c r="Y1794" s="7"/>
      <c r="Z1794" s="7"/>
      <c r="AA1794" s="7"/>
      <c r="AB1794" s="4"/>
      <c r="AC1794" s="7"/>
      <c r="AD1794" s="7"/>
      <c r="AE1794" s="7"/>
      <c r="AF1794" s="7"/>
      <c r="AG1794" s="7"/>
      <c r="AH1794" s="7"/>
      <c r="AI1794" s="8"/>
      <c r="AK1794" s="7"/>
      <c r="AL1794" s="7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B1794" s="4"/>
      <c r="BC1794" s="4"/>
      <c r="BD1794" s="4"/>
      <c r="BG1794" s="6"/>
      <c r="BH1794" s="4"/>
      <c r="BI1794" s="4"/>
      <c r="BJ1794" s="4"/>
      <c r="BK1794" s="4"/>
      <c r="BL1794" s="6"/>
      <c r="BM1794" s="6"/>
      <c r="BN1794" s="6"/>
      <c r="BO1794" s="6"/>
      <c r="BP1794" s="6"/>
      <c r="BQ1794" s="6"/>
      <c r="BR1794" s="6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D1794" s="4">
        <v>215.7549678495844</v>
      </c>
      <c r="CE1794" s="4"/>
      <c r="CG1794" s="4"/>
      <c r="CH1794" s="4"/>
      <c r="CI1794" s="4"/>
    </row>
    <row r="1795" spans="1:158" x14ac:dyDescent="0.25">
      <c r="A1795" t="s">
        <v>57</v>
      </c>
      <c r="B1795" t="s">
        <v>193</v>
      </c>
      <c r="C1795" s="5">
        <v>39436</v>
      </c>
      <c r="D1795" s="4"/>
      <c r="G1795" t="s">
        <v>10</v>
      </c>
      <c r="H1795" s="6">
        <v>10</v>
      </c>
      <c r="I1795">
        <v>1000</v>
      </c>
      <c r="J1795" s="4">
        <f>1000000/H1795/I1795</f>
        <v>100</v>
      </c>
      <c r="U1795" s="4"/>
      <c r="W1795" s="7"/>
      <c r="X1795" s="7"/>
      <c r="Y1795" s="7"/>
      <c r="Z1795" s="7"/>
      <c r="AA1795" s="7"/>
      <c r="AB1795" s="4"/>
      <c r="AC1795" s="7"/>
      <c r="AD1795" s="7"/>
      <c r="AE1795" s="7"/>
      <c r="AF1795" s="7"/>
      <c r="AG1795" s="7"/>
      <c r="AH1795" s="7"/>
      <c r="AI1795" s="8"/>
      <c r="AK1795" s="7"/>
      <c r="AL1795" s="7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B1795" s="4"/>
      <c r="BC1795" s="4"/>
      <c r="BD1795" s="4"/>
      <c r="BG1795" s="6"/>
      <c r="BH1795" s="4"/>
      <c r="BI1795" s="4"/>
      <c r="BJ1795" s="4"/>
      <c r="BK1795" s="4"/>
      <c r="BL1795" s="6"/>
      <c r="BM1795" s="6"/>
      <c r="BN1795" s="6"/>
      <c r="BO1795" s="6"/>
      <c r="BP1795" s="6"/>
      <c r="BQ1795" s="6"/>
      <c r="BR1795" s="6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D1795" s="4">
        <v>216.91744026960961</v>
      </c>
      <c r="CE1795" s="4"/>
      <c r="CG1795" s="4"/>
      <c r="CH1795" s="4"/>
      <c r="CI1795" s="4"/>
    </row>
    <row r="1796" spans="1:158" x14ac:dyDescent="0.25">
      <c r="A1796" t="s">
        <v>57</v>
      </c>
      <c r="B1796" t="s">
        <v>193</v>
      </c>
      <c r="C1796" s="5">
        <v>39443</v>
      </c>
      <c r="D1796" s="4">
        <v>5</v>
      </c>
      <c r="E1796" t="s">
        <v>164</v>
      </c>
      <c r="F1796">
        <v>73</v>
      </c>
      <c r="G1796" t="s">
        <v>10</v>
      </c>
      <c r="H1796" s="6">
        <v>10</v>
      </c>
      <c r="I1796">
        <v>1000</v>
      </c>
      <c r="J1796" s="4">
        <f>1000000/H1796/I1796</f>
        <v>100</v>
      </c>
      <c r="K1796" s="4"/>
      <c r="L1796" s="7"/>
      <c r="M1796" s="7"/>
      <c r="N1796" s="7"/>
      <c r="O1796" s="7"/>
      <c r="P1796" s="7"/>
      <c r="Q1796" s="7"/>
      <c r="R1796" s="7"/>
      <c r="S1796" s="7"/>
      <c r="T1796" s="7"/>
      <c r="U1796" s="4"/>
      <c r="V1796" s="7"/>
      <c r="W1796" s="7"/>
      <c r="X1796" s="7"/>
      <c r="Y1796" s="7"/>
      <c r="Z1796" s="7"/>
      <c r="AA1796" s="7"/>
      <c r="AB1796" s="4"/>
      <c r="AC1796" s="7"/>
      <c r="AD1796" s="7"/>
      <c r="AE1796" s="7"/>
      <c r="AF1796" s="7"/>
      <c r="AG1796" s="7"/>
      <c r="AH1796" s="7"/>
      <c r="AI1796" s="8"/>
      <c r="AJ1796" s="7"/>
      <c r="AK1796" s="7"/>
      <c r="AL1796" s="7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7"/>
      <c r="BB1796" s="4"/>
      <c r="BC1796" s="4"/>
      <c r="BD1796" s="4"/>
      <c r="BE1796" s="7"/>
      <c r="BF1796" s="7"/>
      <c r="BG1796" s="6"/>
      <c r="BH1796" s="4"/>
      <c r="BI1796" s="4"/>
      <c r="BJ1796" s="4"/>
      <c r="BK1796" s="4"/>
      <c r="BL1796" s="6"/>
      <c r="BM1796" s="6"/>
      <c r="BN1796" s="6"/>
      <c r="BO1796" s="6"/>
      <c r="BP1796" s="6"/>
      <c r="BQ1796" s="6"/>
      <c r="BR1796" s="6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7"/>
      <c r="CD1796" s="4"/>
      <c r="CE1796" s="4"/>
      <c r="CF1796" s="7"/>
      <c r="CG1796" s="4"/>
      <c r="CH1796" s="4"/>
      <c r="CI1796" s="4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  <c r="DH1796" s="7"/>
      <c r="DI1796" s="7"/>
      <c r="DJ1796" s="7"/>
      <c r="DK1796" s="7"/>
      <c r="DL1796" s="7"/>
      <c r="DM1796" s="7"/>
      <c r="DN1796" s="7"/>
      <c r="DO1796" s="7"/>
      <c r="DP1796" s="7"/>
      <c r="DQ1796" s="7"/>
      <c r="DR1796" s="7"/>
      <c r="DS1796" s="7"/>
      <c r="DT1796" s="7"/>
      <c r="DU1796" s="7"/>
      <c r="DV1796" s="7"/>
      <c r="DW1796" s="7"/>
      <c r="DX1796" s="7"/>
      <c r="DY1796" s="7"/>
      <c r="DZ1796" s="7"/>
      <c r="EA1796" s="7"/>
      <c r="EB1796" s="7"/>
      <c r="EC1796" s="7"/>
      <c r="ED1796" s="7"/>
      <c r="EE1796" s="7"/>
      <c r="EF1796" s="7"/>
      <c r="EG1796" s="7"/>
      <c r="EH1796" s="7"/>
      <c r="EI1796" s="7"/>
      <c r="EJ1796" s="7"/>
      <c r="EK1796" s="7"/>
      <c r="EL1796" s="7"/>
      <c r="EM1796" s="7"/>
      <c r="EN1796" s="7"/>
      <c r="EO1796" s="7"/>
      <c r="EP1796" s="7"/>
      <c r="EQ1796" s="7"/>
      <c r="ER1796" s="7"/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</row>
    <row r="1797" spans="1:158" x14ac:dyDescent="0.25">
      <c r="A1797" t="s">
        <v>57</v>
      </c>
      <c r="B1797" t="s">
        <v>193</v>
      </c>
      <c r="C1797" s="5">
        <v>39444</v>
      </c>
      <c r="D1797" s="4"/>
      <c r="G1797" t="s">
        <v>10</v>
      </c>
      <c r="H1797" s="6">
        <v>10</v>
      </c>
      <c r="I1797">
        <v>1000</v>
      </c>
      <c r="J1797" s="4">
        <f>1000000/H1797/I1797</f>
        <v>100</v>
      </c>
      <c r="U1797" s="4"/>
      <c r="W1797" s="7"/>
      <c r="X1797" s="7"/>
      <c r="Y1797" s="7"/>
      <c r="Z1797" s="7"/>
      <c r="AA1797" s="7"/>
      <c r="AB1797" s="4"/>
      <c r="AC1797" s="7"/>
      <c r="AD1797" s="7"/>
      <c r="AE1797" s="7"/>
      <c r="AF1797" s="7"/>
      <c r="AG1797" s="7"/>
      <c r="AH1797" s="7"/>
      <c r="AI1797" s="8"/>
      <c r="AK1797" s="7"/>
      <c r="AL1797" s="7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B1797" s="4"/>
      <c r="BC1797" s="4"/>
      <c r="BD1797" s="4"/>
      <c r="BG1797" s="6"/>
      <c r="BH1797" s="4"/>
      <c r="BI1797" s="4"/>
      <c r="BJ1797" s="4"/>
      <c r="BK1797" s="4"/>
      <c r="BL1797" s="6"/>
      <c r="BM1797" s="6"/>
      <c r="BN1797" s="6"/>
      <c r="BO1797" s="6"/>
      <c r="BP1797" s="6"/>
      <c r="BQ1797" s="6"/>
      <c r="BR1797" s="6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D1797" s="4">
        <v>212.08101224706539</v>
      </c>
      <c r="CE1797" s="4"/>
      <c r="CG1797" s="4"/>
      <c r="CH1797" s="4"/>
      <c r="CI1797" s="4"/>
    </row>
    <row r="1798" spans="1:158" x14ac:dyDescent="0.25">
      <c r="A1798" t="s">
        <v>57</v>
      </c>
      <c r="B1798" t="s">
        <v>193</v>
      </c>
      <c r="C1798" s="5">
        <v>39449</v>
      </c>
      <c r="D1798" s="4"/>
      <c r="E1798" s="5"/>
      <c r="F1798">
        <v>79</v>
      </c>
      <c r="G1798" t="s">
        <v>10</v>
      </c>
      <c r="H1798" s="6">
        <v>10</v>
      </c>
      <c r="I1798">
        <v>1000</v>
      </c>
      <c r="J1798" s="4">
        <f>1000000/H1798/I1798</f>
        <v>100</v>
      </c>
      <c r="K1798" s="4"/>
      <c r="L1798" s="7"/>
      <c r="M1798" s="7"/>
      <c r="N1798" s="7"/>
      <c r="O1798" s="7"/>
      <c r="P1798" s="7"/>
      <c r="Q1798" s="7"/>
      <c r="R1798" s="7"/>
      <c r="S1798" s="7"/>
      <c r="T1798" s="7"/>
      <c r="U1798" s="4"/>
      <c r="V1798" s="7"/>
      <c r="W1798" s="7"/>
      <c r="X1798" s="7"/>
      <c r="Y1798" s="7"/>
      <c r="Z1798" s="7"/>
      <c r="AA1798" s="7"/>
      <c r="AB1798" s="4"/>
      <c r="AC1798" s="7">
        <v>2.0299999999999998</v>
      </c>
      <c r="AD1798" s="7"/>
      <c r="AE1798" s="7"/>
      <c r="AF1798" s="7"/>
      <c r="AG1798" s="7"/>
      <c r="AH1798" s="7"/>
      <c r="AI1798" s="8"/>
      <c r="AJ1798" s="7"/>
      <c r="AK1798" s="7"/>
      <c r="AL1798" s="7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7"/>
      <c r="BB1798" s="4"/>
      <c r="BC1798" s="4"/>
      <c r="BD1798" s="4"/>
      <c r="BE1798" s="7"/>
      <c r="BF1798" s="7"/>
      <c r="BG1798" s="6"/>
      <c r="BH1798" s="4"/>
      <c r="BI1798" s="4"/>
      <c r="BJ1798" s="4"/>
      <c r="BK1798" s="4"/>
      <c r="BL1798" s="6"/>
      <c r="BM1798" s="6"/>
      <c r="BN1798" s="6"/>
      <c r="BO1798" s="6"/>
      <c r="BP1798" s="6"/>
      <c r="BQ1798" s="6"/>
      <c r="BR1798" s="6"/>
      <c r="BS1798" s="4"/>
      <c r="BT1798" s="4">
        <v>114.79</v>
      </c>
      <c r="BU1798" s="4">
        <v>14.06</v>
      </c>
      <c r="BV1798" s="4"/>
      <c r="BW1798" s="4"/>
      <c r="BX1798" s="4"/>
      <c r="BY1798" s="4"/>
      <c r="BZ1798" s="4"/>
      <c r="CA1798" s="4"/>
      <c r="CB1798" s="4"/>
      <c r="CC1798" s="7"/>
      <c r="CD1798" s="4">
        <v>189.39828630543099</v>
      </c>
      <c r="CE1798" s="4"/>
      <c r="CF1798" s="7"/>
      <c r="CG1798" s="4"/>
      <c r="CH1798" s="4"/>
      <c r="CI1798" s="4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  <c r="DH1798" s="7"/>
      <c r="DI1798" s="7"/>
      <c r="DJ1798" s="7"/>
      <c r="DK1798" s="7"/>
      <c r="DL1798" s="7"/>
      <c r="DM1798" s="7"/>
      <c r="DN1798" s="7"/>
      <c r="DO1798" s="7"/>
      <c r="DP1798" s="7"/>
      <c r="DQ1798" s="7"/>
      <c r="DR1798" s="7"/>
      <c r="DS1798" s="7"/>
      <c r="DT1798" s="7"/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</row>
    <row r="1799" spans="1:158" x14ac:dyDescent="0.25">
      <c r="A1799" t="s">
        <v>57</v>
      </c>
      <c r="B1799" t="s">
        <v>193</v>
      </c>
      <c r="C1799" s="5">
        <v>39454</v>
      </c>
      <c r="D1799" s="4"/>
      <c r="G1799" t="s">
        <v>10</v>
      </c>
      <c r="H1799" s="6">
        <v>10</v>
      </c>
      <c r="I1799">
        <v>1000</v>
      </c>
      <c r="J1799" s="4">
        <f>1000000/H1799/I1799</f>
        <v>100</v>
      </c>
      <c r="U1799" s="4"/>
      <c r="W1799" s="7"/>
      <c r="X1799" s="7"/>
      <c r="Y1799" s="7"/>
      <c r="Z1799" s="7"/>
      <c r="AA1799" s="7"/>
      <c r="AB1799" s="4"/>
      <c r="AC1799" s="7"/>
      <c r="AD1799" s="7"/>
      <c r="AE1799" s="7"/>
      <c r="AF1799" s="7"/>
      <c r="AG1799" s="7"/>
      <c r="AH1799" s="7"/>
      <c r="AI1799" s="8"/>
      <c r="AK1799" s="7"/>
      <c r="AL1799" s="7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B1799" s="4"/>
      <c r="BC1799" s="4"/>
      <c r="BD1799" s="4"/>
      <c r="BG1799" s="6"/>
      <c r="BH1799" s="4"/>
      <c r="BI1799" s="4"/>
      <c r="BJ1799" s="4"/>
      <c r="BK1799" s="4"/>
      <c r="BL1799" s="6"/>
      <c r="BM1799" s="6"/>
      <c r="BN1799" s="6"/>
      <c r="BO1799" s="6"/>
      <c r="BP1799" s="6"/>
      <c r="BQ1799" s="6"/>
      <c r="BR1799" s="6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D1799" s="4">
        <v>227.43764323424489</v>
      </c>
      <c r="CE1799" s="4"/>
      <c r="CG1799" s="4"/>
      <c r="CH1799" s="4"/>
      <c r="CI1799" s="4"/>
    </row>
    <row r="1800" spans="1:158" x14ac:dyDescent="0.25">
      <c r="A1800" t="s">
        <v>57</v>
      </c>
      <c r="B1800" t="s">
        <v>193</v>
      </c>
      <c r="C1800" s="5">
        <v>39460</v>
      </c>
      <c r="D1800" s="4"/>
      <c r="G1800" t="s">
        <v>10</v>
      </c>
      <c r="H1800" s="6">
        <v>10</v>
      </c>
      <c r="I1800">
        <v>1000</v>
      </c>
      <c r="J1800" s="4">
        <f>1000000/H1800/I1800</f>
        <v>100</v>
      </c>
      <c r="U1800" s="4"/>
      <c r="W1800" s="7"/>
      <c r="X1800" s="7"/>
      <c r="Y1800" s="7"/>
      <c r="Z1800" s="7"/>
      <c r="AA1800" s="7"/>
      <c r="AB1800" s="4"/>
      <c r="AC1800" s="7"/>
      <c r="AD1800" s="7"/>
      <c r="AE1800" s="7"/>
      <c r="AF1800" s="7"/>
      <c r="AG1800" s="7"/>
      <c r="AH1800" s="7"/>
      <c r="AI1800" s="8"/>
      <c r="AK1800" s="7"/>
      <c r="AL1800" s="7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B1800" s="4"/>
      <c r="BC1800" s="4"/>
      <c r="BD1800" s="4"/>
      <c r="BG1800" s="6"/>
      <c r="BH1800" s="4"/>
      <c r="BI1800" s="4"/>
      <c r="BJ1800" s="4"/>
      <c r="BK1800" s="4"/>
      <c r="BL1800" s="6"/>
      <c r="BM1800" s="6"/>
      <c r="BN1800" s="6"/>
      <c r="BO1800" s="6"/>
      <c r="BP1800" s="6"/>
      <c r="BQ1800" s="6"/>
      <c r="BR1800" s="6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D1800" s="4">
        <v>210.02939429042939</v>
      </c>
      <c r="CE1800" s="4"/>
      <c r="CG1800" s="4"/>
      <c r="CH1800" s="4"/>
      <c r="CI1800" s="4"/>
    </row>
    <row r="1801" spans="1:158" x14ac:dyDescent="0.25">
      <c r="A1801" t="s">
        <v>57</v>
      </c>
      <c r="B1801" t="s">
        <v>193</v>
      </c>
      <c r="C1801" s="5">
        <v>39462</v>
      </c>
      <c r="D1801" s="4"/>
      <c r="E1801" s="5"/>
      <c r="F1801">
        <v>92</v>
      </c>
      <c r="G1801" t="s">
        <v>10</v>
      </c>
      <c r="H1801" s="6">
        <v>10</v>
      </c>
      <c r="I1801">
        <v>1000</v>
      </c>
      <c r="J1801" s="4">
        <f>1000000/H1801/I1801</f>
        <v>100</v>
      </c>
      <c r="K1801" s="4"/>
      <c r="L1801" s="7"/>
      <c r="M1801" s="7"/>
      <c r="N1801" s="7"/>
      <c r="O1801" s="7"/>
      <c r="P1801" s="7"/>
      <c r="Q1801" s="7"/>
      <c r="R1801" s="7"/>
      <c r="S1801" s="7"/>
      <c r="T1801" s="7"/>
      <c r="U1801" s="4"/>
      <c r="V1801" s="7"/>
      <c r="W1801" s="7"/>
      <c r="X1801" s="7"/>
      <c r="Y1801" s="7"/>
      <c r="Z1801" s="7"/>
      <c r="AA1801" s="7"/>
      <c r="AB1801" s="4"/>
      <c r="AC1801" s="7">
        <v>3.19</v>
      </c>
      <c r="AD1801" s="7"/>
      <c r="AE1801" s="7"/>
      <c r="AF1801" s="7"/>
      <c r="AG1801" s="7"/>
      <c r="AH1801" s="7"/>
      <c r="AI1801" s="8"/>
      <c r="AJ1801" s="7"/>
      <c r="AK1801" s="7"/>
      <c r="AL1801" s="7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7"/>
      <c r="BB1801" s="4"/>
      <c r="BC1801" s="4"/>
      <c r="BD1801" s="4"/>
      <c r="BE1801" s="7"/>
      <c r="BF1801" s="7"/>
      <c r="BG1801" s="6"/>
      <c r="BH1801" s="4"/>
      <c r="BI1801" s="4"/>
      <c r="BJ1801" s="4"/>
      <c r="BK1801" s="4"/>
      <c r="BL1801" s="6"/>
      <c r="BM1801" s="6"/>
      <c r="BN1801" s="6"/>
      <c r="BO1801" s="6"/>
      <c r="BP1801" s="6"/>
      <c r="BQ1801" s="6"/>
      <c r="BR1801" s="6"/>
      <c r="BS1801" s="4"/>
      <c r="BT1801" s="4">
        <v>206</v>
      </c>
      <c r="BU1801" s="4">
        <v>79.239999999999995</v>
      </c>
      <c r="BV1801" s="4"/>
      <c r="BW1801" s="4"/>
      <c r="BX1801" s="4"/>
      <c r="BY1801" s="4"/>
      <c r="BZ1801" s="4"/>
      <c r="CA1801" s="4"/>
      <c r="CB1801" s="4"/>
      <c r="CC1801" s="7"/>
      <c r="CD1801" s="4"/>
      <c r="CE1801" s="4"/>
      <c r="CF1801" s="7"/>
      <c r="CG1801" s="4"/>
      <c r="CH1801" s="4"/>
      <c r="CI1801" s="4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  <c r="DH1801" s="7"/>
      <c r="DI1801" s="7"/>
      <c r="DJ1801" s="7"/>
      <c r="DK1801" s="7"/>
      <c r="DL1801" s="7"/>
      <c r="DM1801" s="7"/>
      <c r="DN1801" s="7"/>
      <c r="DO1801" s="7"/>
      <c r="DP1801" s="7"/>
      <c r="DQ1801" s="7"/>
      <c r="DR1801" s="7"/>
      <c r="DS1801" s="7"/>
      <c r="DT1801" s="7"/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</row>
    <row r="1802" spans="1:158" x14ac:dyDescent="0.25">
      <c r="A1802" t="s">
        <v>57</v>
      </c>
      <c r="B1802" t="s">
        <v>193</v>
      </c>
      <c r="C1802" s="5">
        <v>39463</v>
      </c>
      <c r="D1802" s="4"/>
      <c r="G1802" t="s">
        <v>10</v>
      </c>
      <c r="H1802" s="6">
        <v>10</v>
      </c>
      <c r="I1802">
        <v>1000</v>
      </c>
      <c r="J1802" s="4">
        <f>1000000/H1802/I1802</f>
        <v>100</v>
      </c>
      <c r="U1802" s="4"/>
      <c r="W1802" s="7"/>
      <c r="X1802" s="7"/>
      <c r="Y1802" s="7"/>
      <c r="Z1802" s="7"/>
      <c r="AA1802" s="7"/>
      <c r="AB1802" s="4"/>
      <c r="AC1802" s="7"/>
      <c r="AD1802" s="7"/>
      <c r="AE1802" s="7"/>
      <c r="AF1802" s="7"/>
      <c r="AG1802" s="7"/>
      <c r="AH1802" s="7"/>
      <c r="AI1802" s="8"/>
      <c r="AK1802" s="7"/>
      <c r="AL1802" s="7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B1802" s="4"/>
      <c r="BC1802" s="4"/>
      <c r="BD1802" s="4"/>
      <c r="BG1802" s="6"/>
      <c r="BH1802" s="4"/>
      <c r="BI1802" s="4"/>
      <c r="BJ1802" s="4"/>
      <c r="BK1802" s="4"/>
      <c r="BL1802" s="6"/>
      <c r="BM1802" s="6"/>
      <c r="BN1802" s="6"/>
      <c r="BO1802" s="6"/>
      <c r="BP1802" s="6"/>
      <c r="BQ1802" s="6"/>
      <c r="BR1802" s="6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D1802" s="4">
        <v>175.33164776543731</v>
      </c>
      <c r="CE1802" s="4"/>
      <c r="CG1802" s="4"/>
      <c r="CH1802" s="4"/>
      <c r="CI1802" s="4"/>
    </row>
    <row r="1803" spans="1:158" x14ac:dyDescent="0.25">
      <c r="A1803" t="s">
        <v>57</v>
      </c>
      <c r="B1803" t="s">
        <v>193</v>
      </c>
      <c r="C1803" s="5">
        <v>39468</v>
      </c>
      <c r="D1803" s="4"/>
      <c r="G1803" t="s">
        <v>10</v>
      </c>
      <c r="H1803" s="6">
        <v>10</v>
      </c>
      <c r="I1803">
        <v>1000</v>
      </c>
      <c r="J1803" s="4">
        <f>1000000/H1803/I1803</f>
        <v>100</v>
      </c>
      <c r="U1803" s="4"/>
      <c r="W1803" s="7"/>
      <c r="X1803" s="7"/>
      <c r="Y1803" s="7"/>
      <c r="Z1803" s="7"/>
      <c r="AA1803" s="7"/>
      <c r="AB1803" s="4"/>
      <c r="AC1803" s="7"/>
      <c r="AD1803" s="7"/>
      <c r="AE1803" s="7"/>
      <c r="AF1803" s="7"/>
      <c r="AG1803" s="7"/>
      <c r="AH1803" s="7"/>
      <c r="AI1803" s="8"/>
      <c r="AK1803" s="7"/>
      <c r="AL1803" s="7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B1803" s="4"/>
      <c r="BC1803" s="4"/>
      <c r="BD1803" s="4"/>
      <c r="BG1803" s="6"/>
      <c r="BH1803" s="4"/>
      <c r="BI1803" s="4"/>
      <c r="BJ1803" s="4"/>
      <c r="BK1803" s="4"/>
      <c r="BL1803" s="6"/>
      <c r="BM1803" s="6"/>
      <c r="BN1803" s="6"/>
      <c r="BO1803" s="6"/>
      <c r="BP1803" s="6"/>
      <c r="BQ1803" s="6"/>
      <c r="BR1803" s="6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D1803" s="4">
        <v>233.6876291006443</v>
      </c>
      <c r="CE1803" s="4"/>
      <c r="CG1803" s="4"/>
      <c r="CH1803" s="4"/>
      <c r="CI1803" s="4"/>
    </row>
    <row r="1804" spans="1:158" x14ac:dyDescent="0.25">
      <c r="A1804" t="s">
        <v>57</v>
      </c>
      <c r="B1804" t="s">
        <v>193</v>
      </c>
      <c r="C1804" s="5">
        <v>39472</v>
      </c>
      <c r="D1804" s="4"/>
      <c r="G1804" t="s">
        <v>10</v>
      </c>
      <c r="H1804" s="6">
        <v>10</v>
      </c>
      <c r="I1804">
        <v>1000</v>
      </c>
      <c r="J1804" s="4">
        <f>1000000/H1804/I1804</f>
        <v>100</v>
      </c>
      <c r="U1804" s="4"/>
      <c r="W1804" s="7"/>
      <c r="X1804" s="7"/>
      <c r="Y1804" s="7"/>
      <c r="Z1804" s="7"/>
      <c r="AA1804" s="7"/>
      <c r="AB1804" s="4"/>
      <c r="AC1804" s="7"/>
      <c r="AD1804" s="7"/>
      <c r="AE1804" s="7"/>
      <c r="AF1804" s="7"/>
      <c r="AG1804" s="7"/>
      <c r="AH1804" s="7"/>
      <c r="AI1804" s="8"/>
      <c r="AK1804" s="7"/>
      <c r="AL1804" s="7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B1804" s="4"/>
      <c r="BC1804" s="4"/>
      <c r="BD1804" s="4"/>
      <c r="BG1804" s="6"/>
      <c r="BH1804" s="4"/>
      <c r="BI1804" s="4"/>
      <c r="BJ1804" s="4"/>
      <c r="BK1804" s="4"/>
      <c r="BL1804" s="6"/>
      <c r="BM1804" s="6"/>
      <c r="BN1804" s="6"/>
      <c r="BO1804" s="6"/>
      <c r="BP1804" s="6"/>
      <c r="BQ1804" s="6"/>
      <c r="BR1804" s="6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D1804" s="4">
        <v>224.80380216749859</v>
      </c>
      <c r="CE1804" s="4"/>
      <c r="CG1804" s="4"/>
      <c r="CH1804" s="4"/>
      <c r="CI1804" s="4"/>
    </row>
    <row r="1805" spans="1:158" x14ac:dyDescent="0.25">
      <c r="A1805" t="s">
        <v>57</v>
      </c>
      <c r="B1805" t="s">
        <v>193</v>
      </c>
      <c r="C1805" s="5">
        <v>39476</v>
      </c>
      <c r="D1805" s="4"/>
      <c r="E1805" s="5"/>
      <c r="F1805">
        <v>106</v>
      </c>
      <c r="G1805" t="s">
        <v>10</v>
      </c>
      <c r="H1805" s="6">
        <v>10</v>
      </c>
      <c r="I1805">
        <v>1000</v>
      </c>
      <c r="J1805" s="4">
        <f>1000000/H1805/I1805</f>
        <v>100</v>
      </c>
      <c r="K1805" s="4"/>
      <c r="L1805" s="7"/>
      <c r="M1805" s="7"/>
      <c r="N1805" s="7"/>
      <c r="O1805" s="7"/>
      <c r="P1805" s="7"/>
      <c r="Q1805" s="7"/>
      <c r="R1805" s="7"/>
      <c r="S1805" s="7"/>
      <c r="T1805" s="7"/>
      <c r="U1805" s="4"/>
      <c r="V1805" s="7"/>
      <c r="W1805" s="7"/>
      <c r="X1805" s="7"/>
      <c r="Y1805" s="7"/>
      <c r="Z1805" s="7"/>
      <c r="AA1805" s="7"/>
      <c r="AB1805" s="4"/>
      <c r="AC1805" s="7"/>
      <c r="AD1805" s="7"/>
      <c r="AE1805" s="7"/>
      <c r="AF1805" s="7"/>
      <c r="AG1805" s="7"/>
      <c r="AH1805" s="7"/>
      <c r="AI1805" s="8"/>
      <c r="AJ1805" s="7"/>
      <c r="AK1805" s="7"/>
      <c r="AL1805" s="7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7"/>
      <c r="BB1805" s="4"/>
      <c r="BC1805" s="4"/>
      <c r="BD1805" s="4"/>
      <c r="BE1805" s="7"/>
      <c r="BF1805" s="7"/>
      <c r="BG1805" s="6"/>
      <c r="BH1805" s="4"/>
      <c r="BI1805" s="4"/>
      <c r="BJ1805" s="4"/>
      <c r="BK1805" s="4"/>
      <c r="BL1805" s="6"/>
      <c r="BM1805" s="6"/>
      <c r="BN1805" s="6"/>
      <c r="BO1805" s="6"/>
      <c r="BP1805" s="6"/>
      <c r="BQ1805" s="6"/>
      <c r="BR1805" s="6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7"/>
      <c r="CD1805" s="4"/>
      <c r="CE1805" s="4"/>
      <c r="CF1805" s="7"/>
      <c r="CG1805" s="4"/>
      <c r="CH1805" s="4"/>
      <c r="CI1805" s="4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  <c r="DH1805" s="7"/>
      <c r="DI1805" s="7"/>
      <c r="DJ1805" s="7"/>
      <c r="DK1805" s="7"/>
      <c r="DL1805" s="7"/>
      <c r="DM1805" s="7"/>
      <c r="DN1805" s="7"/>
      <c r="DO1805" s="7"/>
      <c r="DP1805" s="7"/>
      <c r="DQ1805" s="7"/>
      <c r="DR1805" s="7"/>
      <c r="DS1805" s="7"/>
      <c r="DT1805" s="7"/>
      <c r="DU1805" s="7"/>
      <c r="DV1805" s="7"/>
      <c r="DW1805" s="7"/>
      <c r="DX1805" s="7"/>
      <c r="DY1805" s="7"/>
      <c r="DZ1805" s="7"/>
      <c r="EA1805" s="7"/>
      <c r="EB1805" s="7"/>
      <c r="EC1805" s="7"/>
      <c r="ED1805" s="7"/>
      <c r="EE1805" s="7"/>
      <c r="EF1805" s="7"/>
      <c r="EG1805" s="7"/>
      <c r="EH1805" s="7"/>
      <c r="EI1805" s="7"/>
      <c r="EJ1805" s="7"/>
      <c r="EK1805" s="7"/>
      <c r="EL1805" s="7"/>
      <c r="EM1805" s="7"/>
      <c r="EN1805" s="7"/>
      <c r="EO1805" s="7"/>
      <c r="EP1805" s="7"/>
      <c r="EQ1805" s="7"/>
      <c r="ER1805" s="7"/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</row>
    <row r="1806" spans="1:158" x14ac:dyDescent="0.25">
      <c r="A1806" t="s">
        <v>57</v>
      </c>
      <c r="B1806" t="s">
        <v>193</v>
      </c>
      <c r="C1806" s="5">
        <v>39478</v>
      </c>
      <c r="D1806" s="4"/>
      <c r="G1806" t="s">
        <v>10</v>
      </c>
      <c r="H1806" s="6">
        <v>10</v>
      </c>
      <c r="I1806">
        <v>1000</v>
      </c>
      <c r="J1806" s="4">
        <f>1000000/H1806/I1806</f>
        <v>100</v>
      </c>
      <c r="U1806" s="4"/>
      <c r="W1806" s="7"/>
      <c r="X1806" s="7"/>
      <c r="Y1806" s="7"/>
      <c r="Z1806" s="7"/>
      <c r="AA1806" s="7"/>
      <c r="AB1806" s="4"/>
      <c r="AC1806" s="7"/>
      <c r="AD1806" s="7"/>
      <c r="AE1806" s="7"/>
      <c r="AF1806" s="7"/>
      <c r="AG1806" s="7"/>
      <c r="AH1806" s="7"/>
      <c r="AI1806" s="8"/>
      <c r="AK1806" s="7"/>
      <c r="AL1806" s="7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B1806" s="4"/>
      <c r="BC1806" s="4"/>
      <c r="BD1806" s="4"/>
      <c r="BG1806" s="6"/>
      <c r="BH1806" s="4"/>
      <c r="BI1806" s="4"/>
      <c r="BJ1806" s="4"/>
      <c r="BK1806" s="4"/>
      <c r="BL1806" s="6"/>
      <c r="BM1806" s="6"/>
      <c r="BN1806" s="6"/>
      <c r="BO1806" s="6"/>
      <c r="BP1806" s="6"/>
      <c r="BQ1806" s="6"/>
      <c r="BR1806" s="6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D1806" s="4">
        <v>182.0216180732607</v>
      </c>
      <c r="CE1806" s="4"/>
      <c r="CG1806" s="4"/>
      <c r="CH1806" s="4"/>
      <c r="CI1806" s="4"/>
    </row>
    <row r="1807" spans="1:158" x14ac:dyDescent="0.25">
      <c r="A1807" t="s">
        <v>57</v>
      </c>
      <c r="B1807" t="s">
        <v>193</v>
      </c>
      <c r="C1807" s="5">
        <v>39481</v>
      </c>
      <c r="D1807" s="4"/>
      <c r="G1807" t="s">
        <v>10</v>
      </c>
      <c r="H1807" s="6">
        <v>10</v>
      </c>
      <c r="I1807">
        <v>1000</v>
      </c>
      <c r="J1807" s="4">
        <f>1000000/H1807/I1807</f>
        <v>100</v>
      </c>
      <c r="U1807" s="4"/>
      <c r="W1807" s="7"/>
      <c r="X1807" s="7"/>
      <c r="Y1807" s="7"/>
      <c r="Z1807" s="7"/>
      <c r="AA1807" s="7"/>
      <c r="AB1807" s="4"/>
      <c r="AC1807" s="7"/>
      <c r="AD1807" s="7"/>
      <c r="AE1807" s="7"/>
      <c r="AF1807" s="7"/>
      <c r="AG1807" s="7"/>
      <c r="AH1807" s="7"/>
      <c r="AI1807" s="8"/>
      <c r="AK1807" s="7"/>
      <c r="AL1807" s="7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B1807" s="4"/>
      <c r="BC1807" s="4"/>
      <c r="BD1807" s="4"/>
      <c r="BG1807" s="6"/>
      <c r="BH1807" s="4"/>
      <c r="BI1807" s="4"/>
      <c r="BJ1807" s="4"/>
      <c r="BK1807" s="4"/>
      <c r="BL1807" s="6"/>
      <c r="BM1807" s="6"/>
      <c r="BN1807" s="6"/>
      <c r="BO1807" s="6"/>
      <c r="BP1807" s="6"/>
      <c r="BQ1807" s="6"/>
      <c r="BR1807" s="6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D1807" s="4">
        <v>226.7438409962121</v>
      </c>
      <c r="CE1807" s="4"/>
      <c r="CG1807" s="4"/>
      <c r="CH1807" s="4"/>
      <c r="CI1807" s="4"/>
    </row>
    <row r="1808" spans="1:158" x14ac:dyDescent="0.25">
      <c r="A1808" t="s">
        <v>57</v>
      </c>
      <c r="B1808" t="s">
        <v>193</v>
      </c>
      <c r="C1808" s="5">
        <v>39485</v>
      </c>
      <c r="D1808" s="4"/>
      <c r="E1808" s="5"/>
      <c r="F1808">
        <v>115</v>
      </c>
      <c r="G1808" t="s">
        <v>10</v>
      </c>
      <c r="H1808" s="6">
        <v>10</v>
      </c>
      <c r="I1808">
        <v>1000</v>
      </c>
      <c r="J1808" s="4">
        <f>1000000/H1808/I1808</f>
        <v>100</v>
      </c>
      <c r="K1808" s="4"/>
      <c r="L1808" s="7"/>
      <c r="M1808" s="7"/>
      <c r="N1808" s="7"/>
      <c r="O1808" s="7"/>
      <c r="P1808" s="7"/>
      <c r="Q1808" s="7"/>
      <c r="R1808" s="7"/>
      <c r="S1808" s="7"/>
      <c r="T1808" s="7"/>
      <c r="U1808" s="4"/>
      <c r="V1808" s="7"/>
      <c r="W1808" s="7"/>
      <c r="X1808" s="7"/>
      <c r="Y1808" s="7"/>
      <c r="Z1808" s="7"/>
      <c r="AA1808" s="7"/>
      <c r="AB1808" s="4"/>
      <c r="AC1808" s="7">
        <v>3.58</v>
      </c>
      <c r="AD1808" s="7"/>
      <c r="AE1808" s="7"/>
      <c r="AF1808" s="7"/>
      <c r="AG1808" s="7"/>
      <c r="AH1808" s="7"/>
      <c r="AI1808" s="8"/>
      <c r="AJ1808" s="7"/>
      <c r="AK1808" s="7"/>
      <c r="AL1808" s="7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7"/>
      <c r="BB1808" s="4"/>
      <c r="BC1808" s="4"/>
      <c r="BD1808" s="4"/>
      <c r="BE1808" s="7"/>
      <c r="BF1808" s="7"/>
      <c r="BG1808" s="6"/>
      <c r="BH1808" s="4"/>
      <c r="BI1808" s="4"/>
      <c r="BJ1808" s="4"/>
      <c r="BK1808" s="4"/>
      <c r="BL1808" s="6"/>
      <c r="BM1808" s="6"/>
      <c r="BN1808" s="6"/>
      <c r="BO1808" s="6"/>
      <c r="BP1808" s="6"/>
      <c r="BQ1808" s="6"/>
      <c r="BR1808" s="6"/>
      <c r="BS1808" s="4"/>
      <c r="BT1808" s="4">
        <v>46.2</v>
      </c>
      <c r="BU1808" s="4">
        <v>179.95</v>
      </c>
      <c r="BV1808" s="4"/>
      <c r="BW1808" s="4"/>
      <c r="BX1808" s="4"/>
      <c r="BY1808" s="4"/>
      <c r="BZ1808" s="4"/>
      <c r="CA1808" s="4"/>
      <c r="CB1808" s="4"/>
      <c r="CC1808" s="7"/>
      <c r="CD1808" s="4"/>
      <c r="CE1808" s="4"/>
      <c r="CF1808" s="7"/>
      <c r="CG1808" s="4"/>
      <c r="CH1808" s="4"/>
      <c r="CI1808" s="4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  <c r="DH1808" s="7"/>
      <c r="DI1808" s="7"/>
      <c r="DJ1808" s="7"/>
      <c r="DK1808" s="7"/>
      <c r="DL1808" s="7"/>
      <c r="DM1808" s="7"/>
      <c r="DN1808" s="7"/>
      <c r="DO1808" s="7"/>
      <c r="DP1808" s="7"/>
      <c r="DQ1808" s="7"/>
      <c r="DR1808" s="7"/>
      <c r="DS1808" s="7"/>
      <c r="DT1808" s="7"/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</row>
    <row r="1809" spans="1:158" x14ac:dyDescent="0.25">
      <c r="A1809" t="s">
        <v>57</v>
      </c>
      <c r="B1809" t="s">
        <v>193</v>
      </c>
      <c r="C1809" s="5">
        <v>39486</v>
      </c>
      <c r="D1809" s="4"/>
      <c r="G1809" t="s">
        <v>10</v>
      </c>
      <c r="H1809" s="6">
        <v>10</v>
      </c>
      <c r="I1809">
        <v>1000</v>
      </c>
      <c r="J1809" s="4">
        <f>1000000/H1809/I1809</f>
        <v>100</v>
      </c>
      <c r="U1809" s="4"/>
      <c r="W1809" s="7"/>
      <c r="X1809" s="7"/>
      <c r="Y1809" s="7"/>
      <c r="Z1809" s="7"/>
      <c r="AA1809" s="7"/>
      <c r="AB1809" s="4"/>
      <c r="AC1809" s="7"/>
      <c r="AD1809" s="7"/>
      <c r="AE1809" s="7"/>
      <c r="AF1809" s="7"/>
      <c r="AG1809" s="7"/>
      <c r="AH1809" s="7"/>
      <c r="AI1809" s="8"/>
      <c r="AK1809" s="7"/>
      <c r="AL1809" s="7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B1809" s="4"/>
      <c r="BC1809" s="4"/>
      <c r="BD1809" s="4"/>
      <c r="BG1809" s="6"/>
      <c r="BH1809" s="4"/>
      <c r="BI1809" s="4"/>
      <c r="BJ1809" s="4"/>
      <c r="BK1809" s="4"/>
      <c r="BL1809" s="6"/>
      <c r="BM1809" s="6"/>
      <c r="BN1809" s="6"/>
      <c r="BO1809" s="6"/>
      <c r="BP1809" s="6"/>
      <c r="BQ1809" s="6"/>
      <c r="BR1809" s="6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D1809" s="4">
        <v>214.5275640271758</v>
      </c>
      <c r="CE1809" s="4"/>
      <c r="CG1809" s="4"/>
      <c r="CH1809" s="4"/>
      <c r="CI1809" s="4"/>
    </row>
    <row r="1810" spans="1:158" x14ac:dyDescent="0.25">
      <c r="A1810" t="s">
        <v>57</v>
      </c>
      <c r="B1810" t="s">
        <v>193</v>
      </c>
      <c r="C1810" s="5">
        <v>39493</v>
      </c>
      <c r="D1810" s="4"/>
      <c r="G1810" t="s">
        <v>10</v>
      </c>
      <c r="H1810" s="6">
        <v>10</v>
      </c>
      <c r="I1810">
        <v>1000</v>
      </c>
      <c r="J1810" s="4">
        <f>1000000/H1810/I1810</f>
        <v>100</v>
      </c>
      <c r="U1810" s="4"/>
      <c r="W1810" s="7"/>
      <c r="X1810" s="7"/>
      <c r="Y1810" s="7"/>
      <c r="Z1810" s="7"/>
      <c r="AA1810" s="7"/>
      <c r="AB1810" s="4"/>
      <c r="AC1810" s="7"/>
      <c r="AD1810" s="7"/>
      <c r="AE1810" s="7"/>
      <c r="AF1810" s="7"/>
      <c r="AG1810" s="7"/>
      <c r="AH1810" s="7"/>
      <c r="AI1810" s="8"/>
      <c r="AK1810" s="7"/>
      <c r="AL1810" s="7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B1810" s="4"/>
      <c r="BC1810" s="4"/>
      <c r="BD1810" s="4"/>
      <c r="BG1810" s="6"/>
      <c r="BH1810" s="4"/>
      <c r="BI1810" s="4"/>
      <c r="BJ1810" s="4"/>
      <c r="BK1810" s="4"/>
      <c r="BL1810" s="6"/>
      <c r="BM1810" s="6"/>
      <c r="BN1810" s="6"/>
      <c r="BO1810" s="6"/>
      <c r="BP1810" s="6"/>
      <c r="BQ1810" s="6"/>
      <c r="BR1810" s="6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D1810" s="4">
        <v>212.93715207362359</v>
      </c>
      <c r="CE1810" s="4"/>
      <c r="CG1810" s="4"/>
      <c r="CH1810" s="4"/>
      <c r="CI1810" s="4"/>
    </row>
    <row r="1811" spans="1:158" x14ac:dyDescent="0.25">
      <c r="A1811" t="s">
        <v>57</v>
      </c>
      <c r="B1811" t="s">
        <v>193</v>
      </c>
      <c r="C1811" s="5">
        <v>39498</v>
      </c>
      <c r="D1811" s="4"/>
      <c r="G1811" t="s">
        <v>10</v>
      </c>
      <c r="H1811" s="6">
        <v>10</v>
      </c>
      <c r="I1811">
        <v>1000</v>
      </c>
      <c r="J1811" s="4">
        <f>1000000/H1811/I1811</f>
        <v>100</v>
      </c>
      <c r="U1811" s="4"/>
      <c r="W1811" s="7"/>
      <c r="X1811" s="7"/>
      <c r="Y1811" s="7"/>
      <c r="Z1811" s="7"/>
      <c r="AA1811" s="7"/>
      <c r="AB1811" s="4"/>
      <c r="AC1811" s="7"/>
      <c r="AD1811" s="7"/>
      <c r="AE1811" s="7"/>
      <c r="AF1811" s="7"/>
      <c r="AG1811" s="7"/>
      <c r="AH1811" s="7"/>
      <c r="AI1811" s="8"/>
      <c r="AK1811" s="7"/>
      <c r="AL1811" s="7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B1811" s="4"/>
      <c r="BC1811" s="4"/>
      <c r="BD1811" s="4"/>
      <c r="BG1811" s="6"/>
      <c r="BH1811" s="4"/>
      <c r="BI1811" s="4"/>
      <c r="BJ1811" s="4"/>
      <c r="BK1811" s="4"/>
      <c r="BL1811" s="6"/>
      <c r="BM1811" s="6"/>
      <c r="BN1811" s="6"/>
      <c r="BO1811" s="6"/>
      <c r="BP1811" s="6"/>
      <c r="BQ1811" s="6"/>
      <c r="BR1811" s="6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D1811" s="4">
        <v>179.21050475858641</v>
      </c>
      <c r="CE1811" s="4"/>
      <c r="CG1811" s="4"/>
      <c r="CH1811" s="4"/>
      <c r="CI1811" s="4"/>
    </row>
    <row r="1812" spans="1:158" x14ac:dyDescent="0.25">
      <c r="A1812" t="s">
        <v>57</v>
      </c>
      <c r="B1812" t="s">
        <v>193</v>
      </c>
      <c r="C1812" s="5">
        <v>39501</v>
      </c>
      <c r="D1812" s="4"/>
      <c r="G1812" t="s">
        <v>10</v>
      </c>
      <c r="H1812" s="6">
        <v>10</v>
      </c>
      <c r="I1812">
        <v>1000</v>
      </c>
      <c r="J1812" s="4">
        <f>1000000/H1812/I1812</f>
        <v>100</v>
      </c>
      <c r="U1812" s="4"/>
      <c r="W1812" s="7"/>
      <c r="X1812" s="7"/>
      <c r="Y1812" s="7"/>
      <c r="Z1812" s="7"/>
      <c r="AA1812" s="7"/>
      <c r="AB1812" s="4"/>
      <c r="AC1812" s="7"/>
      <c r="AD1812" s="7"/>
      <c r="AE1812" s="7"/>
      <c r="AF1812" s="7"/>
      <c r="AG1812" s="7"/>
      <c r="AH1812" s="7"/>
      <c r="AI1812" s="8"/>
      <c r="AK1812" s="7"/>
      <c r="AL1812" s="7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B1812" s="4"/>
      <c r="BC1812" s="4"/>
      <c r="BD1812" s="4"/>
      <c r="BG1812" s="6"/>
      <c r="BH1812" s="4"/>
      <c r="BI1812" s="4"/>
      <c r="BJ1812" s="4"/>
      <c r="BK1812" s="4"/>
      <c r="BL1812" s="6"/>
      <c r="BM1812" s="6"/>
      <c r="BN1812" s="6"/>
      <c r="BO1812" s="6"/>
      <c r="BP1812" s="6"/>
      <c r="BQ1812" s="6"/>
      <c r="BR1812" s="6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D1812" s="4">
        <v>216.1593532847032</v>
      </c>
      <c r="CE1812" s="4"/>
      <c r="CG1812" s="4"/>
      <c r="CH1812" s="4"/>
      <c r="CI1812" s="4"/>
    </row>
    <row r="1813" spans="1:158" x14ac:dyDescent="0.25">
      <c r="A1813" t="s">
        <v>57</v>
      </c>
      <c r="B1813" t="s">
        <v>193</v>
      </c>
      <c r="C1813" s="5">
        <v>39505</v>
      </c>
      <c r="D1813" s="4"/>
      <c r="E1813" s="5"/>
      <c r="F1813">
        <v>135</v>
      </c>
      <c r="G1813" t="s">
        <v>10</v>
      </c>
      <c r="H1813" s="6">
        <v>10</v>
      </c>
      <c r="I1813">
        <v>1000</v>
      </c>
      <c r="J1813" s="4">
        <f>1000000/H1813/I1813</f>
        <v>100</v>
      </c>
      <c r="K1813" s="4"/>
      <c r="L1813" s="7"/>
      <c r="M1813" s="7"/>
      <c r="N1813" s="7"/>
      <c r="O1813" s="7"/>
      <c r="P1813" s="7"/>
      <c r="Q1813" s="7"/>
      <c r="R1813" s="7"/>
      <c r="S1813" s="7"/>
      <c r="T1813" s="7"/>
      <c r="U1813" s="4"/>
      <c r="V1813" s="7"/>
      <c r="W1813" s="7"/>
      <c r="X1813" s="7"/>
      <c r="Y1813" s="7"/>
      <c r="Z1813" s="7"/>
      <c r="AA1813" s="7"/>
      <c r="AB1813" s="4"/>
      <c r="AC1813" s="7">
        <v>3.72</v>
      </c>
      <c r="AD1813" s="7"/>
      <c r="AE1813" s="7"/>
      <c r="AF1813" s="7"/>
      <c r="AG1813" s="7"/>
      <c r="AH1813" s="7"/>
      <c r="AI1813" s="8"/>
      <c r="AJ1813" s="7"/>
      <c r="AK1813" s="7"/>
      <c r="AL1813" s="7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7"/>
      <c r="BB1813" s="4"/>
      <c r="BC1813" s="4"/>
      <c r="BD1813" s="4"/>
      <c r="BE1813" s="7"/>
      <c r="BF1813" s="7"/>
      <c r="BG1813" s="6"/>
      <c r="BH1813" s="4"/>
      <c r="BI1813" s="4"/>
      <c r="BJ1813" s="4"/>
      <c r="BK1813" s="4"/>
      <c r="BL1813" s="6"/>
      <c r="BM1813" s="6"/>
      <c r="BN1813" s="6"/>
      <c r="BO1813" s="6"/>
      <c r="BP1813" s="6"/>
      <c r="BQ1813" s="6"/>
      <c r="BR1813" s="6"/>
      <c r="BS1813" s="4"/>
      <c r="BT1813" s="4">
        <v>6.72</v>
      </c>
      <c r="BU1813" s="4">
        <v>200.12</v>
      </c>
      <c r="BV1813" s="4">
        <v>0</v>
      </c>
      <c r="BW1813" s="4"/>
      <c r="BX1813" s="4"/>
      <c r="BY1813" s="4"/>
      <c r="BZ1813" s="4"/>
      <c r="CA1813" s="4"/>
      <c r="CB1813" s="4"/>
      <c r="CC1813" s="7"/>
      <c r="CD1813" s="4"/>
      <c r="CE1813" s="4"/>
      <c r="CF1813" s="7"/>
      <c r="CG1813" s="4"/>
      <c r="CH1813" s="4"/>
      <c r="CI1813" s="4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  <c r="DH1813" s="7"/>
      <c r="DI1813" s="7"/>
      <c r="DJ1813" s="7"/>
      <c r="DK1813" s="7"/>
      <c r="DL1813" s="7"/>
      <c r="DM1813" s="7"/>
      <c r="DN1813" s="7"/>
      <c r="DO1813" s="7"/>
      <c r="DP1813" s="7"/>
      <c r="DQ1813" s="7"/>
      <c r="DR1813" s="7"/>
      <c r="DS1813" s="7"/>
      <c r="DT1813" s="7"/>
      <c r="DU1813" s="7"/>
      <c r="DV1813" s="7"/>
      <c r="DW1813" s="7"/>
      <c r="DX1813" s="7"/>
      <c r="DY1813" s="7"/>
      <c r="DZ1813" s="7"/>
      <c r="EA1813" s="7"/>
      <c r="EB1813" s="7"/>
      <c r="EC1813" s="7"/>
      <c r="ED1813" s="7"/>
      <c r="EE1813" s="7"/>
      <c r="EF1813" s="7"/>
      <c r="EG1813" s="7"/>
      <c r="EH1813" s="7"/>
      <c r="EI1813" s="7"/>
      <c r="EJ1813" s="7"/>
      <c r="EK1813" s="7"/>
      <c r="EL1813" s="7"/>
      <c r="EM1813" s="7"/>
      <c r="EN1813" s="7"/>
      <c r="EO1813" s="7"/>
      <c r="EP1813" s="7"/>
      <c r="EQ1813" s="7"/>
      <c r="ER1813" s="7"/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</row>
    <row r="1814" spans="1:158" x14ac:dyDescent="0.25">
      <c r="A1814" t="s">
        <v>57</v>
      </c>
      <c r="B1814" t="s">
        <v>193</v>
      </c>
      <c r="C1814" s="5">
        <v>39511</v>
      </c>
      <c r="D1814" s="4"/>
      <c r="G1814" t="s">
        <v>10</v>
      </c>
      <c r="H1814" s="6">
        <v>10</v>
      </c>
      <c r="I1814">
        <v>1000</v>
      </c>
      <c r="J1814" s="4">
        <f>1000000/H1814/I1814</f>
        <v>100</v>
      </c>
      <c r="U1814" s="4"/>
      <c r="W1814" s="7"/>
      <c r="X1814" s="7"/>
      <c r="Y1814" s="7"/>
      <c r="Z1814" s="7"/>
      <c r="AA1814" s="7"/>
      <c r="AB1814" s="4"/>
      <c r="AC1814" s="7"/>
      <c r="AD1814" s="7"/>
      <c r="AE1814" s="7"/>
      <c r="AF1814" s="7"/>
      <c r="AG1814" s="7"/>
      <c r="AH1814" s="7"/>
      <c r="AI1814" s="8"/>
      <c r="AK1814" s="7"/>
      <c r="AL1814" s="7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B1814" s="4"/>
      <c r="BC1814" s="4"/>
      <c r="BD1814" s="4"/>
      <c r="BG1814" s="6"/>
      <c r="BH1814" s="4"/>
      <c r="BI1814" s="4"/>
      <c r="BJ1814" s="4"/>
      <c r="BK1814" s="4"/>
      <c r="BL1814" s="6"/>
      <c r="BM1814" s="6"/>
      <c r="BN1814" s="6"/>
      <c r="BO1814" s="6"/>
      <c r="BP1814" s="6"/>
      <c r="BQ1814" s="6"/>
      <c r="BR1814" s="6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D1814" s="4">
        <v>182.1228643461416</v>
      </c>
      <c r="CE1814" s="4"/>
      <c r="CG1814" s="4"/>
      <c r="CH1814" s="4"/>
      <c r="CI1814" s="4"/>
    </row>
    <row r="1815" spans="1:158" x14ac:dyDescent="0.25">
      <c r="A1815" t="s">
        <v>57</v>
      </c>
      <c r="B1815" t="s">
        <v>193</v>
      </c>
      <c r="C1815" s="5">
        <v>39513</v>
      </c>
      <c r="D1815" s="4">
        <v>7</v>
      </c>
      <c r="E1815" t="s">
        <v>166</v>
      </c>
      <c r="F1815">
        <v>143</v>
      </c>
      <c r="G1815" t="s">
        <v>10</v>
      </c>
      <c r="H1815" s="6">
        <v>10</v>
      </c>
      <c r="I1815">
        <v>1000</v>
      </c>
      <c r="J1815" s="4">
        <f>1000000/H1815/I1815</f>
        <v>100</v>
      </c>
      <c r="K1815" s="4"/>
      <c r="L1815" s="7"/>
      <c r="M1815" s="7"/>
      <c r="N1815" s="7"/>
      <c r="O1815" s="7"/>
      <c r="P1815" s="7"/>
      <c r="Q1815" s="7"/>
      <c r="R1815" s="7"/>
      <c r="S1815" s="7"/>
      <c r="T1815" s="7"/>
      <c r="U1815" s="4"/>
      <c r="V1815" s="7"/>
      <c r="W1815" s="7"/>
      <c r="X1815" s="7"/>
      <c r="Y1815" s="7"/>
      <c r="Z1815" s="7"/>
      <c r="AA1815" s="7"/>
      <c r="AB1815" s="4"/>
      <c r="AC1815" s="7"/>
      <c r="AD1815" s="7"/>
      <c r="AE1815" s="7"/>
      <c r="AF1815" s="7"/>
      <c r="AG1815" s="7"/>
      <c r="AH1815" s="7"/>
      <c r="AI1815" s="8"/>
      <c r="AJ1815" s="7"/>
      <c r="AK1815" s="7"/>
      <c r="AL1815" s="7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7"/>
      <c r="BB1815" s="4"/>
      <c r="BC1815" s="4"/>
      <c r="BD1815" s="4"/>
      <c r="BE1815" s="7"/>
      <c r="BF1815" s="7"/>
      <c r="BG1815" s="6"/>
      <c r="BH1815" s="4"/>
      <c r="BI1815" s="4"/>
      <c r="BJ1815" s="4"/>
      <c r="BK1815" s="4"/>
      <c r="BL1815" s="6"/>
      <c r="BM1815" s="6"/>
      <c r="BN1815" s="6"/>
      <c r="BO1815" s="6"/>
      <c r="BP1815" s="6"/>
      <c r="BQ1815" s="6"/>
      <c r="BR1815" s="6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7"/>
      <c r="CD1815" s="4"/>
      <c r="CE1815" s="4"/>
      <c r="CF1815" s="7"/>
      <c r="CG1815" s="4"/>
      <c r="CH1815" s="4"/>
      <c r="CI1815" s="4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  <c r="DH1815" s="7"/>
      <c r="DI1815" s="7"/>
      <c r="DJ1815" s="7"/>
      <c r="DK1815" s="7"/>
      <c r="DL1815" s="7"/>
      <c r="DM1815" s="7"/>
      <c r="DN1815" s="7"/>
      <c r="DO1815" s="7"/>
      <c r="DP1815" s="7"/>
      <c r="DQ1815" s="7"/>
      <c r="DR1815" s="7"/>
      <c r="DS1815" s="7"/>
      <c r="DT1815" s="7"/>
      <c r="DU1815" s="7"/>
      <c r="DV1815" s="7"/>
      <c r="DW1815" s="7"/>
      <c r="DX1815" s="7"/>
      <c r="DY1815" s="7"/>
      <c r="DZ1815" s="7"/>
      <c r="EA1815" s="7"/>
      <c r="EB1815" s="7"/>
      <c r="EC1815" s="7"/>
      <c r="ED1815" s="7"/>
      <c r="EE1815" s="7"/>
      <c r="EF1815" s="7"/>
      <c r="EG1815" s="7"/>
      <c r="EH1815" s="7"/>
      <c r="EI1815" s="7"/>
      <c r="EJ1815" s="7"/>
      <c r="EK1815" s="7"/>
      <c r="EL1815" s="7"/>
      <c r="EM1815" s="7"/>
      <c r="EN1815" s="7"/>
      <c r="EO1815" s="7"/>
      <c r="EP1815" s="7"/>
      <c r="EQ1815" s="7"/>
      <c r="ER1815" s="7"/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</row>
    <row r="1816" spans="1:158" x14ac:dyDescent="0.25">
      <c r="A1816" t="s">
        <v>57</v>
      </c>
      <c r="B1816" t="s">
        <v>193</v>
      </c>
      <c r="C1816" s="5">
        <v>39516</v>
      </c>
      <c r="D1816" s="4"/>
      <c r="G1816" t="s">
        <v>10</v>
      </c>
      <c r="H1816" s="6">
        <v>10</v>
      </c>
      <c r="I1816">
        <v>1000</v>
      </c>
      <c r="J1816" s="4">
        <f>1000000/H1816/I1816</f>
        <v>100</v>
      </c>
      <c r="U1816" s="4"/>
      <c r="W1816" s="7"/>
      <c r="X1816" s="7"/>
      <c r="Y1816" s="7"/>
      <c r="Z1816" s="7"/>
      <c r="AA1816" s="7"/>
      <c r="AB1816" s="4"/>
      <c r="AC1816" s="7"/>
      <c r="AD1816" s="7"/>
      <c r="AE1816" s="7"/>
      <c r="AF1816" s="7"/>
      <c r="AG1816" s="7"/>
      <c r="AH1816" s="7"/>
      <c r="AI1816" s="8"/>
      <c r="AK1816" s="7"/>
      <c r="AL1816" s="7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B1816" s="4"/>
      <c r="BC1816" s="4"/>
      <c r="BD1816" s="4"/>
      <c r="BG1816" s="6"/>
      <c r="BH1816" s="4"/>
      <c r="BI1816" s="4"/>
      <c r="BJ1816" s="4"/>
      <c r="BK1816" s="4"/>
      <c r="BL1816" s="6"/>
      <c r="BM1816" s="6"/>
      <c r="BN1816" s="6"/>
      <c r="BO1816" s="6"/>
      <c r="BP1816" s="6"/>
      <c r="BQ1816" s="6"/>
      <c r="BR1816" s="6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D1816" s="4">
        <v>147.3149123267716</v>
      </c>
      <c r="CE1816" s="4"/>
      <c r="CG1816" s="4"/>
      <c r="CH1816" s="4"/>
      <c r="CI1816" s="4"/>
    </row>
    <row r="1817" spans="1:158" x14ac:dyDescent="0.25">
      <c r="A1817" t="s">
        <v>57</v>
      </c>
      <c r="B1817" t="s">
        <v>193</v>
      </c>
      <c r="C1817" s="5">
        <v>39519</v>
      </c>
      <c r="D1817" s="4"/>
      <c r="G1817" t="s">
        <v>10</v>
      </c>
      <c r="H1817" s="6">
        <v>10</v>
      </c>
      <c r="I1817">
        <v>1000</v>
      </c>
      <c r="J1817" s="4">
        <f>1000000/H1817/I1817</f>
        <v>100</v>
      </c>
      <c r="U1817" s="4"/>
      <c r="W1817" s="7"/>
      <c r="X1817" s="7"/>
      <c r="Y1817" s="7"/>
      <c r="Z1817" s="7"/>
      <c r="AA1817" s="7"/>
      <c r="AB1817" s="4"/>
      <c r="AC1817" s="7"/>
      <c r="AD1817" s="7"/>
      <c r="AE1817" s="7"/>
      <c r="AF1817" s="7"/>
      <c r="AG1817" s="7"/>
      <c r="AH1817" s="7"/>
      <c r="AI1817" s="8"/>
      <c r="AK1817" s="7"/>
      <c r="AL1817" s="7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B1817" s="4"/>
      <c r="BC1817" s="4"/>
      <c r="BD1817" s="4"/>
      <c r="BG1817" s="6"/>
      <c r="BH1817" s="4"/>
      <c r="BI1817" s="4"/>
      <c r="BJ1817" s="4"/>
      <c r="BK1817" s="4"/>
      <c r="BL1817" s="6"/>
      <c r="BM1817" s="6"/>
      <c r="BN1817" s="6"/>
      <c r="BO1817" s="6"/>
      <c r="BP1817" s="6"/>
      <c r="BQ1817" s="6"/>
      <c r="BR1817" s="6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D1817" s="4">
        <v>226.88865249723551</v>
      </c>
      <c r="CE1817" s="4"/>
      <c r="CG1817" s="4"/>
      <c r="CH1817" s="4"/>
      <c r="CI1817" s="4"/>
    </row>
    <row r="1818" spans="1:158" x14ac:dyDescent="0.25">
      <c r="A1818" t="s">
        <v>57</v>
      </c>
      <c r="B1818" t="s">
        <v>193</v>
      </c>
      <c r="C1818" s="5">
        <v>39525</v>
      </c>
      <c r="D1818" s="4"/>
      <c r="G1818" t="s">
        <v>10</v>
      </c>
      <c r="H1818" s="6">
        <v>10</v>
      </c>
      <c r="I1818">
        <v>1000</v>
      </c>
      <c r="J1818" s="4">
        <f>1000000/H1818/I1818</f>
        <v>100</v>
      </c>
      <c r="U1818" s="4"/>
      <c r="W1818" s="7"/>
      <c r="X1818" s="7"/>
      <c r="Y1818" s="7"/>
      <c r="Z1818" s="7"/>
      <c r="AA1818" s="7"/>
      <c r="AB1818" s="4"/>
      <c r="AC1818" s="7"/>
      <c r="AD1818" s="7"/>
      <c r="AE1818" s="7"/>
      <c r="AF1818" s="7"/>
      <c r="AG1818" s="7"/>
      <c r="AH1818" s="7"/>
      <c r="AI1818" s="8"/>
      <c r="AK1818" s="7"/>
      <c r="AL1818" s="7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B1818" s="4"/>
      <c r="BC1818" s="4"/>
      <c r="BD1818" s="4"/>
      <c r="BG1818" s="6"/>
      <c r="BH1818" s="4"/>
      <c r="BI1818" s="4"/>
      <c r="BJ1818" s="4"/>
      <c r="BK1818" s="4"/>
      <c r="BL1818" s="6"/>
      <c r="BM1818" s="6"/>
      <c r="BN1818" s="6"/>
      <c r="BO1818" s="6"/>
      <c r="BP1818" s="6"/>
      <c r="BQ1818" s="6"/>
      <c r="BR1818" s="6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D1818" s="4">
        <v>186.74274989794921</v>
      </c>
      <c r="CE1818" s="4"/>
      <c r="CG1818" s="4"/>
      <c r="CH1818" s="4"/>
      <c r="CI1818" s="4"/>
    </row>
    <row r="1819" spans="1:158" x14ac:dyDescent="0.25">
      <c r="A1819" t="s">
        <v>57</v>
      </c>
      <c r="B1819" t="s">
        <v>193</v>
      </c>
      <c r="C1819" s="5">
        <v>39532</v>
      </c>
      <c r="D1819" s="4"/>
      <c r="G1819" t="s">
        <v>10</v>
      </c>
      <c r="H1819" s="6">
        <v>10</v>
      </c>
      <c r="I1819">
        <v>1000</v>
      </c>
      <c r="J1819" s="4">
        <f>1000000/H1819/I1819</f>
        <v>100</v>
      </c>
      <c r="U1819" s="4"/>
      <c r="W1819" s="7"/>
      <c r="X1819" s="7"/>
      <c r="Y1819" s="7"/>
      <c r="Z1819" s="7"/>
      <c r="AA1819" s="7"/>
      <c r="AB1819" s="4"/>
      <c r="AC1819" s="7"/>
      <c r="AD1819" s="7"/>
      <c r="AE1819" s="7"/>
      <c r="AF1819" s="7"/>
      <c r="AG1819" s="7"/>
      <c r="AH1819" s="7"/>
      <c r="AI1819" s="8"/>
      <c r="AK1819" s="7"/>
      <c r="AL1819" s="7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B1819" s="4"/>
      <c r="BC1819" s="4"/>
      <c r="BD1819" s="4"/>
      <c r="BG1819" s="6"/>
      <c r="BH1819" s="4"/>
      <c r="BI1819" s="4"/>
      <c r="BJ1819" s="4"/>
      <c r="BK1819" s="4"/>
      <c r="BL1819" s="6"/>
      <c r="BM1819" s="6"/>
      <c r="BN1819" s="6"/>
      <c r="BO1819" s="6"/>
      <c r="BP1819" s="6"/>
      <c r="BQ1819" s="6"/>
      <c r="BR1819" s="6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D1819" s="4">
        <v>143.46668907561721</v>
      </c>
      <c r="CE1819" s="4"/>
      <c r="CG1819" s="4"/>
      <c r="CH1819" s="4"/>
      <c r="CI1819" s="4"/>
    </row>
    <row r="1820" spans="1:158" x14ac:dyDescent="0.25">
      <c r="A1820" t="s">
        <v>57</v>
      </c>
      <c r="B1820" t="s">
        <v>193</v>
      </c>
      <c r="C1820" s="5">
        <v>39539</v>
      </c>
      <c r="D1820" s="4"/>
      <c r="G1820" t="s">
        <v>10</v>
      </c>
      <c r="H1820" s="6">
        <v>10</v>
      </c>
      <c r="I1820">
        <v>1000</v>
      </c>
      <c r="J1820" s="4">
        <f>1000000/H1820/I1820</f>
        <v>100</v>
      </c>
      <c r="U1820" s="4"/>
      <c r="W1820" s="7"/>
      <c r="X1820" s="7"/>
      <c r="Y1820" s="7"/>
      <c r="Z1820" s="7"/>
      <c r="AA1820" s="7"/>
      <c r="AB1820" s="4"/>
      <c r="AC1820" s="7"/>
      <c r="AD1820" s="7"/>
      <c r="AE1820" s="7"/>
      <c r="AF1820" s="7"/>
      <c r="AG1820" s="7"/>
      <c r="AH1820" s="7"/>
      <c r="AI1820" s="8"/>
      <c r="AK1820" s="7"/>
      <c r="AL1820" s="7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B1820" s="4"/>
      <c r="BC1820" s="4"/>
      <c r="BD1820" s="4"/>
      <c r="BG1820" s="6"/>
      <c r="BH1820" s="4"/>
      <c r="BI1820" s="4"/>
      <c r="BJ1820" s="4"/>
      <c r="BK1820" s="4"/>
      <c r="BL1820" s="6"/>
      <c r="BM1820" s="6"/>
      <c r="BN1820" s="6"/>
      <c r="BO1820" s="6"/>
      <c r="BP1820" s="6"/>
      <c r="BQ1820" s="6"/>
      <c r="BR1820" s="6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D1820" s="4">
        <v>112.7490830132251</v>
      </c>
      <c r="CE1820" s="4"/>
      <c r="CG1820" s="4"/>
      <c r="CH1820" s="4"/>
      <c r="CI1820" s="4"/>
    </row>
    <row r="1821" spans="1:158" x14ac:dyDescent="0.25">
      <c r="A1821" t="s">
        <v>57</v>
      </c>
      <c r="B1821" t="s">
        <v>193</v>
      </c>
      <c r="C1821" s="5">
        <v>39540</v>
      </c>
      <c r="D1821" s="4"/>
      <c r="E1821" s="5"/>
      <c r="F1821">
        <v>170</v>
      </c>
      <c r="G1821" t="s">
        <v>10</v>
      </c>
      <c r="H1821" s="6">
        <v>10</v>
      </c>
      <c r="I1821">
        <v>1000</v>
      </c>
      <c r="J1821" s="4">
        <f>1000000/H1821/I1821</f>
        <v>100</v>
      </c>
      <c r="K1821" s="4"/>
      <c r="L1821" s="7"/>
      <c r="M1821" s="7"/>
      <c r="N1821" s="7"/>
      <c r="O1821" s="7"/>
      <c r="P1821" s="7"/>
      <c r="Q1821" s="7"/>
      <c r="R1821" s="7"/>
      <c r="S1821" s="7"/>
      <c r="T1821" s="7"/>
      <c r="U1821" s="4"/>
      <c r="V1821" s="7"/>
      <c r="W1821" s="7"/>
      <c r="X1821" s="7"/>
      <c r="Y1821" s="7"/>
      <c r="Z1821" s="7"/>
      <c r="AA1821" s="7"/>
      <c r="AB1821" s="4"/>
      <c r="AC1821" s="7">
        <v>2.2999999999999998</v>
      </c>
      <c r="AD1821" s="7"/>
      <c r="AE1821" s="7"/>
      <c r="AF1821" s="7"/>
      <c r="AG1821" s="7"/>
      <c r="AH1821" s="7"/>
      <c r="AI1821" s="8"/>
      <c r="AJ1821" s="7"/>
      <c r="AK1821" s="7"/>
      <c r="AL1821" s="7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7"/>
      <c r="BB1821" s="4"/>
      <c r="BC1821" s="4"/>
      <c r="BD1821" s="4"/>
      <c r="BE1821" s="7"/>
      <c r="BF1821" s="7"/>
      <c r="BG1821" s="6"/>
      <c r="BH1821" s="4"/>
      <c r="BI1821" s="4"/>
      <c r="BJ1821" s="4"/>
      <c r="BK1821" s="4"/>
      <c r="BL1821" s="6"/>
      <c r="BM1821" s="6"/>
      <c r="BN1821" s="6"/>
      <c r="BO1821" s="6"/>
      <c r="BP1821" s="6"/>
      <c r="BQ1821" s="6"/>
      <c r="BR1821" s="6"/>
      <c r="BS1821" s="4"/>
      <c r="BT1821" s="4">
        <v>0</v>
      </c>
      <c r="BU1821" s="4">
        <v>161.31</v>
      </c>
      <c r="BV1821" s="4">
        <v>93.039528764098719</v>
      </c>
      <c r="BW1821" s="4"/>
      <c r="BX1821" s="4"/>
      <c r="BY1821" s="4"/>
      <c r="BZ1821" s="4"/>
      <c r="CA1821" s="4"/>
      <c r="CB1821" s="4"/>
      <c r="CC1821" s="7"/>
      <c r="CD1821" s="4"/>
      <c r="CE1821" s="4"/>
      <c r="CF1821" s="7"/>
      <c r="CG1821" s="4"/>
      <c r="CH1821" s="4"/>
      <c r="CI1821" s="4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  <c r="DH1821" s="7"/>
      <c r="DI1821" s="7"/>
      <c r="DJ1821" s="7"/>
      <c r="DK1821" s="7"/>
      <c r="DL1821" s="7"/>
      <c r="DM1821" s="7"/>
      <c r="DN1821" s="7"/>
      <c r="DO1821" s="7"/>
      <c r="DP1821" s="7"/>
      <c r="DQ1821" s="7"/>
      <c r="DR1821" s="7"/>
      <c r="DS1821" s="7"/>
      <c r="DT1821" s="7"/>
      <c r="DU1821" s="7"/>
      <c r="DV1821" s="7"/>
      <c r="DW1821" s="7"/>
      <c r="DX1821" s="7"/>
      <c r="DY1821" s="7"/>
      <c r="DZ1821" s="7"/>
      <c r="EA1821" s="7"/>
      <c r="EB1821" s="7"/>
      <c r="EC1821" s="7"/>
      <c r="ED1821" s="7"/>
      <c r="EE1821" s="7"/>
      <c r="EF1821" s="7"/>
      <c r="EG1821" s="7"/>
      <c r="EH1821" s="7"/>
      <c r="EI1821" s="7"/>
      <c r="EJ1821" s="7"/>
      <c r="EK1821" s="7"/>
      <c r="EL1821" s="7"/>
      <c r="EM1821" s="7"/>
      <c r="EN1821" s="7"/>
      <c r="EO1821" s="7"/>
      <c r="EP1821" s="7"/>
      <c r="EQ1821" s="7"/>
      <c r="ER1821" s="7"/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</row>
    <row r="1822" spans="1:158" x14ac:dyDescent="0.25">
      <c r="A1822" t="s">
        <v>57</v>
      </c>
      <c r="B1822" t="s">
        <v>193</v>
      </c>
      <c r="C1822" s="5">
        <v>39542</v>
      </c>
      <c r="D1822" s="4">
        <v>8</v>
      </c>
      <c r="E1822" s="5" t="s">
        <v>165</v>
      </c>
      <c r="F1822">
        <v>172</v>
      </c>
      <c r="G1822" t="s">
        <v>10</v>
      </c>
      <c r="H1822" s="6">
        <v>10</v>
      </c>
      <c r="I1822">
        <v>1000</v>
      </c>
      <c r="J1822" s="4">
        <f>1000000/H1822/I1822</f>
        <v>100</v>
      </c>
      <c r="K1822" s="4"/>
      <c r="L1822" s="7"/>
      <c r="M1822" s="7"/>
      <c r="N1822" s="7"/>
      <c r="O1822" s="7"/>
      <c r="P1822" s="7"/>
      <c r="Q1822" s="7"/>
      <c r="R1822" s="7"/>
      <c r="S1822" s="7"/>
      <c r="T1822" s="7"/>
      <c r="U1822" s="4"/>
      <c r="V1822" s="7"/>
      <c r="W1822" s="7"/>
      <c r="X1822" s="7"/>
      <c r="Y1822" s="7"/>
      <c r="Z1822" s="7"/>
      <c r="AA1822" s="7"/>
      <c r="AB1822" s="4"/>
      <c r="AC1822" s="7"/>
      <c r="AD1822" s="7"/>
      <c r="AE1822" s="7"/>
      <c r="AF1822" s="7"/>
      <c r="AG1822" s="7"/>
      <c r="AH1822" s="7"/>
      <c r="AI1822" s="8"/>
      <c r="AJ1822" s="7"/>
      <c r="AK1822" s="7"/>
      <c r="AL1822" s="7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7"/>
      <c r="BB1822" s="4"/>
      <c r="BC1822" s="4"/>
      <c r="BD1822" s="4"/>
      <c r="BE1822" s="7"/>
      <c r="BF1822" s="7"/>
      <c r="BG1822" s="6"/>
      <c r="BH1822" s="4"/>
      <c r="BI1822" s="4"/>
      <c r="BJ1822" s="4"/>
      <c r="BK1822" s="4"/>
      <c r="BL1822" s="6"/>
      <c r="BM1822" s="6"/>
      <c r="BN1822" s="6"/>
      <c r="BO1822" s="6"/>
      <c r="BP1822" s="6"/>
      <c r="BQ1822" s="6"/>
      <c r="BR1822" s="6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7"/>
      <c r="CD1822" s="4"/>
      <c r="CE1822" s="4"/>
      <c r="CF1822" s="7"/>
      <c r="CG1822" s="4"/>
      <c r="CH1822" s="4"/>
      <c r="CI1822" s="4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  <c r="DH1822" s="7"/>
      <c r="DI1822" s="7"/>
      <c r="DJ1822" s="7"/>
      <c r="DK1822" s="7"/>
      <c r="DL1822" s="7"/>
      <c r="DM1822" s="7"/>
      <c r="DN1822" s="7"/>
      <c r="DO1822" s="7"/>
      <c r="DP1822" s="7"/>
      <c r="DQ1822" s="7"/>
      <c r="DR1822" s="7"/>
      <c r="DS1822" s="7"/>
      <c r="DT1822" s="7"/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</row>
    <row r="1823" spans="1:158" x14ac:dyDescent="0.25">
      <c r="A1823" t="s">
        <v>57</v>
      </c>
      <c r="B1823" t="s">
        <v>193</v>
      </c>
      <c r="C1823" s="5">
        <v>39548</v>
      </c>
      <c r="D1823" s="4"/>
      <c r="G1823" t="s">
        <v>10</v>
      </c>
      <c r="H1823" s="6">
        <v>10</v>
      </c>
      <c r="I1823">
        <v>1000</v>
      </c>
      <c r="J1823" s="4">
        <f>1000000/H1823/I1823</f>
        <v>100</v>
      </c>
      <c r="U1823" s="4"/>
      <c r="W1823" s="7"/>
      <c r="X1823" s="7"/>
      <c r="Y1823" s="7"/>
      <c r="Z1823" s="7"/>
      <c r="AA1823" s="7"/>
      <c r="AB1823" s="4"/>
      <c r="AC1823" s="7"/>
      <c r="AD1823" s="7"/>
      <c r="AE1823" s="7"/>
      <c r="AF1823" s="7"/>
      <c r="AG1823" s="7"/>
      <c r="AH1823" s="7"/>
      <c r="AI1823" s="8"/>
      <c r="AK1823" s="7"/>
      <c r="AL1823" s="7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B1823" s="4"/>
      <c r="BC1823" s="4"/>
      <c r="BD1823" s="4"/>
      <c r="BG1823" s="6"/>
      <c r="BH1823" s="4"/>
      <c r="BI1823" s="4"/>
      <c r="BJ1823" s="4"/>
      <c r="BK1823" s="4"/>
      <c r="BL1823" s="6"/>
      <c r="BM1823" s="6"/>
      <c r="BN1823" s="6"/>
      <c r="BO1823" s="6"/>
      <c r="BP1823" s="6"/>
      <c r="BQ1823" s="6"/>
      <c r="BR1823" s="6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D1823" s="4">
        <v>77.566799297651457</v>
      </c>
      <c r="CE1823" s="4"/>
      <c r="CG1823" s="4"/>
      <c r="CH1823" s="4"/>
      <c r="CI1823" s="4"/>
    </row>
    <row r="1824" spans="1:158" x14ac:dyDescent="0.25">
      <c r="A1824" t="s">
        <v>57</v>
      </c>
      <c r="B1824" t="s">
        <v>193</v>
      </c>
      <c r="C1824" s="5"/>
      <c r="D1824" s="4">
        <v>9</v>
      </c>
      <c r="E1824" t="s">
        <v>70</v>
      </c>
      <c r="G1824" t="s">
        <v>10</v>
      </c>
      <c r="H1824" s="6">
        <v>10</v>
      </c>
      <c r="I1824">
        <v>1000</v>
      </c>
      <c r="J1824" s="4">
        <f>1000000/H1824/I1824</f>
        <v>100</v>
      </c>
      <c r="K1824" s="4"/>
      <c r="L1824" s="7"/>
      <c r="M1824" s="7"/>
      <c r="N1824" s="7"/>
      <c r="O1824" s="7"/>
      <c r="P1824" s="7"/>
      <c r="Q1824" s="7"/>
      <c r="R1824" s="7"/>
      <c r="S1824" s="7"/>
      <c r="T1824" s="7"/>
      <c r="U1824" s="4"/>
      <c r="V1824" s="7"/>
      <c r="W1824" s="7"/>
      <c r="X1824" s="7"/>
      <c r="Y1824" s="7"/>
      <c r="Z1824" s="7"/>
      <c r="AA1824" s="7"/>
      <c r="AB1824" s="4"/>
      <c r="AC1824" s="7"/>
      <c r="AD1824" s="7"/>
      <c r="AE1824" s="7"/>
      <c r="AF1824" s="7"/>
      <c r="AG1824" s="7"/>
      <c r="AH1824" s="7"/>
      <c r="AI1824" s="8"/>
      <c r="AJ1824" s="7"/>
      <c r="AK1824" s="7"/>
      <c r="AL1824" s="7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7"/>
      <c r="BB1824" s="4"/>
      <c r="BC1824" s="4"/>
      <c r="BD1824" s="4"/>
      <c r="BE1824" s="7"/>
      <c r="BF1824" s="4">
        <f>BH1824*(1/(BG1824/100))</f>
        <v>771.13271250246146</v>
      </c>
      <c r="BG1824" s="6">
        <v>40.623357681639028</v>
      </c>
      <c r="BH1824" s="4">
        <v>313.26000000000005</v>
      </c>
      <c r="BI1824" s="4">
        <f>BF1824-BH1824</f>
        <v>457.87271250246141</v>
      </c>
      <c r="BJ1824" s="4"/>
      <c r="BK1824" s="4"/>
      <c r="BL1824" s="6">
        <v>13.800000000000002</v>
      </c>
      <c r="BM1824" s="6"/>
      <c r="BN1824" s="6"/>
      <c r="BO1824" s="6"/>
      <c r="BP1824" s="6"/>
      <c r="BQ1824" s="6"/>
      <c r="BR1824" s="6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7"/>
      <c r="CD1824" s="4"/>
      <c r="CE1824" s="4"/>
      <c r="CF1824" s="7"/>
      <c r="CG1824" s="4"/>
      <c r="CH1824" s="4"/>
      <c r="CI1824" s="4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  <c r="DH1824" s="7"/>
      <c r="DI1824" s="7"/>
      <c r="DJ1824" s="7"/>
      <c r="DK1824" s="7"/>
      <c r="DL1824" s="7"/>
      <c r="DM1824" s="7"/>
      <c r="DN1824" s="7"/>
      <c r="DO1824" s="7"/>
      <c r="DP1824" s="7"/>
      <c r="DQ1824" s="7"/>
      <c r="DR1824" s="7"/>
      <c r="DS1824" s="7"/>
      <c r="DT1824" s="7"/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</row>
    <row r="1825" spans="1:158" x14ac:dyDescent="0.25">
      <c r="A1825" t="s">
        <v>59</v>
      </c>
      <c r="B1825" t="s">
        <v>194</v>
      </c>
      <c r="C1825" s="5">
        <v>39370</v>
      </c>
      <c r="D1825" s="4">
        <v>1</v>
      </c>
      <c r="E1825" s="5" t="s">
        <v>167</v>
      </c>
      <c r="F1825">
        <v>0</v>
      </c>
      <c r="G1825" t="s">
        <v>10</v>
      </c>
      <c r="H1825" s="6">
        <v>10</v>
      </c>
      <c r="I1825">
        <v>1000</v>
      </c>
      <c r="J1825" s="4">
        <f>1000000/H1825/I1825</f>
        <v>100</v>
      </c>
      <c r="K1825" s="4"/>
      <c r="L1825" s="7"/>
      <c r="M1825" s="7"/>
      <c r="N1825" s="7"/>
      <c r="O1825" s="7"/>
      <c r="P1825" s="7"/>
      <c r="Q1825" s="7"/>
      <c r="R1825" s="7"/>
      <c r="S1825" s="7"/>
      <c r="T1825" s="7"/>
      <c r="U1825" s="4"/>
      <c r="V1825" s="7"/>
      <c r="W1825" s="7"/>
      <c r="X1825" s="7"/>
      <c r="Y1825" s="7"/>
      <c r="Z1825" s="7"/>
      <c r="AA1825" s="7"/>
      <c r="AB1825" s="4"/>
      <c r="AC1825" s="7"/>
      <c r="AD1825" s="7"/>
      <c r="AE1825" s="7"/>
      <c r="AF1825" s="7"/>
      <c r="AG1825" s="7"/>
      <c r="AH1825" s="7"/>
      <c r="AI1825" s="8"/>
      <c r="AJ1825" s="7"/>
      <c r="AK1825" s="7"/>
      <c r="AL1825" s="7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7"/>
      <c r="BB1825" s="4"/>
      <c r="BC1825" s="4"/>
      <c r="BD1825" s="4"/>
      <c r="BE1825" s="7"/>
      <c r="BF1825" s="7"/>
      <c r="BG1825" s="6"/>
      <c r="BH1825" s="4"/>
      <c r="BI1825" s="4"/>
      <c r="BJ1825" s="4"/>
      <c r="BK1825" s="4"/>
      <c r="BL1825" s="6"/>
      <c r="BM1825" s="6"/>
      <c r="BN1825" s="6"/>
      <c r="BO1825" s="6"/>
      <c r="BP1825" s="6"/>
      <c r="BQ1825" s="6"/>
      <c r="BR1825" s="6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7"/>
      <c r="CD1825" s="4"/>
      <c r="CE1825" s="4"/>
      <c r="CF1825" s="7"/>
      <c r="CG1825" s="4"/>
      <c r="CH1825" s="4"/>
      <c r="CI1825" s="4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  <c r="DH1825" s="7"/>
      <c r="DI1825" s="7"/>
      <c r="DJ1825" s="7"/>
      <c r="DK1825" s="7"/>
      <c r="DL1825" s="7"/>
      <c r="DM1825" s="7"/>
      <c r="DN1825" s="7"/>
      <c r="DO1825" s="7"/>
      <c r="DP1825" s="7"/>
      <c r="DQ1825" s="7"/>
      <c r="DR1825" s="7"/>
      <c r="DS1825" s="7"/>
      <c r="DT1825" s="7"/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</row>
    <row r="1826" spans="1:158" x14ac:dyDescent="0.25">
      <c r="A1826" t="s">
        <v>59</v>
      </c>
      <c r="B1826" t="s">
        <v>194</v>
      </c>
      <c r="C1826" s="5">
        <v>39377</v>
      </c>
      <c r="D1826" s="4">
        <v>3</v>
      </c>
      <c r="E1826" s="5" t="s">
        <v>163</v>
      </c>
      <c r="F1826">
        <v>7</v>
      </c>
      <c r="G1826" t="s">
        <v>10</v>
      </c>
      <c r="H1826" s="6">
        <v>10</v>
      </c>
      <c r="I1826">
        <v>1000</v>
      </c>
      <c r="J1826" s="4">
        <f>1000000/H1826/I1826</f>
        <v>100</v>
      </c>
      <c r="K1826" s="4"/>
      <c r="L1826" s="7"/>
      <c r="M1826" s="7"/>
      <c r="N1826" s="7"/>
      <c r="O1826" s="7"/>
      <c r="P1826" s="7"/>
      <c r="Q1826" s="7"/>
      <c r="R1826" s="7"/>
      <c r="S1826" s="7"/>
      <c r="T1826" s="7"/>
      <c r="U1826" s="4"/>
      <c r="V1826" s="7"/>
      <c r="W1826" s="7"/>
      <c r="X1826" s="7"/>
      <c r="Y1826" s="7"/>
      <c r="Z1826" s="7"/>
      <c r="AA1826" s="7"/>
      <c r="AB1826" s="4"/>
      <c r="AC1826" s="7"/>
      <c r="AD1826" s="7"/>
      <c r="AE1826" s="7"/>
      <c r="AF1826" s="7"/>
      <c r="AG1826" s="7"/>
      <c r="AH1826" s="7"/>
      <c r="AI1826" s="8"/>
      <c r="AJ1826" s="7"/>
      <c r="AK1826" s="7"/>
      <c r="AL1826" s="7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7"/>
      <c r="BB1826" s="4"/>
      <c r="BC1826" s="4"/>
      <c r="BD1826" s="4"/>
      <c r="BE1826" s="7"/>
      <c r="BF1826" s="7"/>
      <c r="BG1826" s="6"/>
      <c r="BH1826" s="4"/>
      <c r="BI1826" s="4"/>
      <c r="BJ1826" s="4"/>
      <c r="BK1826" s="4"/>
      <c r="BL1826" s="6"/>
      <c r="BM1826" s="6"/>
      <c r="BN1826" s="6"/>
      <c r="BO1826" s="6"/>
      <c r="BP1826" s="6"/>
      <c r="BQ1826" s="6"/>
      <c r="BR1826" s="6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7"/>
      <c r="CD1826" s="4"/>
      <c r="CE1826" s="4"/>
      <c r="CF1826" s="7"/>
      <c r="CG1826" s="4"/>
      <c r="CH1826" s="4"/>
      <c r="CI1826" s="4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  <c r="DH1826" s="7"/>
      <c r="DI1826" s="7"/>
      <c r="DJ1826" s="7"/>
      <c r="DK1826" s="7"/>
      <c r="DL1826" s="7"/>
      <c r="DM1826" s="7"/>
      <c r="DN1826" s="7"/>
      <c r="DO1826" s="7"/>
      <c r="DP1826" s="7"/>
      <c r="DQ1826" s="7"/>
      <c r="DR1826" s="7"/>
      <c r="DS1826" s="7"/>
      <c r="DT1826" s="7"/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</row>
    <row r="1827" spans="1:158" x14ac:dyDescent="0.25">
      <c r="A1827" t="s">
        <v>59</v>
      </c>
      <c r="B1827" t="s">
        <v>194</v>
      </c>
      <c r="C1827" s="5">
        <v>39413</v>
      </c>
      <c r="D1827" s="4"/>
      <c r="G1827" t="s">
        <v>10</v>
      </c>
      <c r="H1827" s="6">
        <v>10</v>
      </c>
      <c r="I1827">
        <v>1000</v>
      </c>
      <c r="J1827" s="4">
        <f>1000000/H1827/I1827</f>
        <v>100</v>
      </c>
      <c r="U1827" s="4"/>
      <c r="W1827" s="7"/>
      <c r="X1827" s="7"/>
      <c r="Y1827" s="7"/>
      <c r="Z1827" s="7"/>
      <c r="AA1827" s="7"/>
      <c r="AB1827" s="4"/>
      <c r="AC1827" s="7"/>
      <c r="AD1827" s="7"/>
      <c r="AE1827" s="7"/>
      <c r="AF1827" s="7"/>
      <c r="AG1827" s="7"/>
      <c r="AH1827" s="7"/>
      <c r="AI1827" s="8"/>
      <c r="AK1827" s="7"/>
      <c r="AL1827" s="7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B1827" s="4"/>
      <c r="BC1827" s="4"/>
      <c r="BD1827" s="4"/>
      <c r="BG1827" s="6"/>
      <c r="BH1827" s="4"/>
      <c r="BI1827" s="4"/>
      <c r="BJ1827" s="4"/>
      <c r="BK1827" s="4"/>
      <c r="BL1827" s="6"/>
      <c r="BM1827" s="6"/>
      <c r="BN1827" s="6"/>
      <c r="BO1827" s="6"/>
      <c r="BP1827" s="6"/>
      <c r="BQ1827" s="6"/>
      <c r="BR1827" s="6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D1827" s="4">
        <v>179.04830630681039</v>
      </c>
      <c r="CE1827" s="4"/>
      <c r="CG1827" s="4"/>
      <c r="CH1827" s="4"/>
      <c r="CI1827" s="4"/>
    </row>
    <row r="1828" spans="1:158" x14ac:dyDescent="0.25">
      <c r="A1828" t="s">
        <v>59</v>
      </c>
      <c r="B1828" t="s">
        <v>194</v>
      </c>
      <c r="C1828" s="5">
        <v>39419</v>
      </c>
      <c r="D1828" s="4"/>
      <c r="G1828" t="s">
        <v>10</v>
      </c>
      <c r="H1828" s="6">
        <v>10</v>
      </c>
      <c r="I1828">
        <v>1000</v>
      </c>
      <c r="J1828" s="4">
        <f>1000000/H1828/I1828</f>
        <v>100</v>
      </c>
      <c r="U1828" s="4"/>
      <c r="W1828" s="7"/>
      <c r="X1828" s="7"/>
      <c r="Y1828" s="7"/>
      <c r="Z1828" s="7"/>
      <c r="AA1828" s="7"/>
      <c r="AB1828" s="4"/>
      <c r="AC1828" s="7"/>
      <c r="AD1828" s="7"/>
      <c r="AE1828" s="7"/>
      <c r="AF1828" s="7"/>
      <c r="AG1828" s="7"/>
      <c r="AH1828" s="7"/>
      <c r="AI1828" s="8"/>
      <c r="AK1828" s="7"/>
      <c r="AL1828" s="7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B1828" s="4"/>
      <c r="BC1828" s="4"/>
      <c r="BD1828" s="4"/>
      <c r="BG1828" s="6"/>
      <c r="BH1828" s="4"/>
      <c r="BI1828" s="4"/>
      <c r="BJ1828" s="4"/>
      <c r="BK1828" s="4"/>
      <c r="BL1828" s="6"/>
      <c r="BM1828" s="6"/>
      <c r="BN1828" s="6"/>
      <c r="BO1828" s="6"/>
      <c r="BP1828" s="6"/>
      <c r="BQ1828" s="6"/>
      <c r="BR1828" s="6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D1828" s="4">
        <v>187.602531574344</v>
      </c>
      <c r="CE1828" s="4"/>
      <c r="CG1828" s="4"/>
      <c r="CH1828" s="4"/>
      <c r="CI1828" s="4"/>
    </row>
    <row r="1829" spans="1:158" x14ac:dyDescent="0.25">
      <c r="A1829" t="s">
        <v>59</v>
      </c>
      <c r="B1829" t="s">
        <v>194</v>
      </c>
      <c r="C1829" s="5">
        <v>39420</v>
      </c>
      <c r="D1829" s="4">
        <v>4</v>
      </c>
      <c r="E1829" t="s">
        <v>168</v>
      </c>
      <c r="F1829">
        <v>50</v>
      </c>
      <c r="G1829" t="s">
        <v>10</v>
      </c>
      <c r="H1829" s="6">
        <v>10</v>
      </c>
      <c r="I1829">
        <v>1000</v>
      </c>
      <c r="J1829" s="4">
        <f>1000000/H1829/I1829</f>
        <v>100</v>
      </c>
      <c r="K1829" s="4"/>
      <c r="L1829" s="7"/>
      <c r="M1829" s="7"/>
      <c r="N1829" s="7"/>
      <c r="O1829" s="7"/>
      <c r="P1829" s="7"/>
      <c r="Q1829" s="7"/>
      <c r="R1829" s="7"/>
      <c r="S1829" s="7"/>
      <c r="T1829" s="7"/>
      <c r="U1829" s="4"/>
      <c r="V1829" s="7"/>
      <c r="W1829" s="7"/>
      <c r="X1829" s="7"/>
      <c r="Y1829" s="7"/>
      <c r="Z1829" s="7"/>
      <c r="AA1829" s="7"/>
      <c r="AB1829" s="4"/>
      <c r="AC1829" s="7"/>
      <c r="AD1829" s="7"/>
      <c r="AE1829" s="7"/>
      <c r="AF1829" s="7"/>
      <c r="AG1829" s="7"/>
      <c r="AH1829" s="7"/>
      <c r="AI1829" s="8"/>
      <c r="AJ1829" s="7"/>
      <c r="AK1829" s="7"/>
      <c r="AL1829" s="7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7"/>
      <c r="BB1829" s="4"/>
      <c r="BC1829" s="4"/>
      <c r="BD1829" s="4"/>
      <c r="BE1829" s="7"/>
      <c r="BF1829" s="7"/>
      <c r="BG1829" s="6"/>
      <c r="BH1829" s="4"/>
      <c r="BI1829" s="4"/>
      <c r="BJ1829" s="4"/>
      <c r="BK1829" s="4"/>
      <c r="BL1829" s="6"/>
      <c r="BM1829" s="6"/>
      <c r="BN1829" s="6"/>
      <c r="BO1829" s="6"/>
      <c r="BP1829" s="6"/>
      <c r="BQ1829" s="6"/>
      <c r="BR1829" s="6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7"/>
      <c r="CD1829" s="4">
        <v>217.94812230082931</v>
      </c>
      <c r="CE1829" s="4"/>
      <c r="CF1829" s="7"/>
      <c r="CG1829" s="4"/>
      <c r="CH1829" s="4"/>
      <c r="CI1829" s="4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</row>
    <row r="1830" spans="1:158" x14ac:dyDescent="0.25">
      <c r="A1830" t="s">
        <v>59</v>
      </c>
      <c r="B1830" t="s">
        <v>194</v>
      </c>
      <c r="C1830" s="5">
        <v>39421</v>
      </c>
      <c r="D1830" s="4"/>
      <c r="G1830" t="s">
        <v>10</v>
      </c>
      <c r="H1830" s="6">
        <v>10</v>
      </c>
      <c r="I1830">
        <v>1000</v>
      </c>
      <c r="J1830" s="4">
        <f>1000000/H1830/I1830</f>
        <v>100</v>
      </c>
      <c r="U1830" s="4"/>
      <c r="W1830" s="7"/>
      <c r="X1830" s="7"/>
      <c r="Y1830" s="7"/>
      <c r="Z1830" s="7"/>
      <c r="AA1830" s="7"/>
      <c r="AB1830" s="4"/>
      <c r="AC1830" s="7"/>
      <c r="AD1830" s="7"/>
      <c r="AE1830" s="7"/>
      <c r="AF1830" s="7"/>
      <c r="AG1830" s="7"/>
      <c r="AH1830" s="7"/>
      <c r="AI1830" s="8"/>
      <c r="AK1830" s="7"/>
      <c r="AL1830" s="7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B1830" s="4"/>
      <c r="BC1830" s="4"/>
      <c r="BD1830" s="4"/>
      <c r="BG1830" s="6"/>
      <c r="BH1830" s="4"/>
      <c r="BI1830" s="4"/>
      <c r="BJ1830" s="4"/>
      <c r="BK1830" s="4"/>
      <c r="BL1830" s="6"/>
      <c r="BM1830" s="6"/>
      <c r="BN1830" s="6"/>
      <c r="BO1830" s="6"/>
      <c r="BP1830" s="6"/>
      <c r="BQ1830" s="6"/>
      <c r="BR1830" s="6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D1830" s="4">
        <v>199.45121278308349</v>
      </c>
      <c r="CE1830" s="4"/>
      <c r="CG1830" s="4"/>
      <c r="CH1830" s="4"/>
      <c r="CI1830" s="4"/>
    </row>
    <row r="1831" spans="1:158" x14ac:dyDescent="0.25">
      <c r="A1831" t="s">
        <v>59</v>
      </c>
      <c r="B1831" t="s">
        <v>194</v>
      </c>
      <c r="C1831" s="5">
        <v>39424</v>
      </c>
      <c r="D1831" s="4"/>
      <c r="G1831" t="s">
        <v>10</v>
      </c>
      <c r="H1831" s="6">
        <v>10</v>
      </c>
      <c r="I1831">
        <v>1000</v>
      </c>
      <c r="J1831" s="4">
        <f>1000000/H1831/I1831</f>
        <v>100</v>
      </c>
      <c r="U1831" s="4"/>
      <c r="W1831" s="7"/>
      <c r="X1831" s="7"/>
      <c r="Y1831" s="7"/>
      <c r="Z1831" s="7"/>
      <c r="AA1831" s="7"/>
      <c r="AB1831" s="4"/>
      <c r="AC1831" s="7"/>
      <c r="AD1831" s="7"/>
      <c r="AE1831" s="7"/>
      <c r="AF1831" s="7"/>
      <c r="AG1831" s="7"/>
      <c r="AH1831" s="7"/>
      <c r="AI1831" s="8"/>
      <c r="AK1831" s="7"/>
      <c r="AL1831" s="7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B1831" s="4"/>
      <c r="BC1831" s="4"/>
      <c r="BD1831" s="4"/>
      <c r="BG1831" s="6"/>
      <c r="BH1831" s="4"/>
      <c r="BI1831" s="4"/>
      <c r="BJ1831" s="4"/>
      <c r="BK1831" s="4"/>
      <c r="BL1831" s="6"/>
      <c r="BM1831" s="6"/>
      <c r="BN1831" s="6"/>
      <c r="BO1831" s="6"/>
      <c r="BP1831" s="6"/>
      <c r="BQ1831" s="6"/>
      <c r="BR1831" s="6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D1831" s="4">
        <v>218.56063428467871</v>
      </c>
      <c r="CE1831" s="4"/>
      <c r="CG1831" s="4"/>
      <c r="CH1831" s="4"/>
      <c r="CI1831" s="4"/>
    </row>
    <row r="1832" spans="1:158" x14ac:dyDescent="0.25">
      <c r="A1832" t="s">
        <v>59</v>
      </c>
      <c r="B1832" t="s">
        <v>194</v>
      </c>
      <c r="C1832" s="5">
        <v>39427</v>
      </c>
      <c r="D1832" s="4"/>
      <c r="G1832" t="s">
        <v>10</v>
      </c>
      <c r="H1832" s="6">
        <v>10</v>
      </c>
      <c r="I1832">
        <v>1000</v>
      </c>
      <c r="J1832" s="4">
        <f>1000000/H1832/I1832</f>
        <v>100</v>
      </c>
      <c r="U1832" s="4"/>
      <c r="W1832" s="7"/>
      <c r="X1832" s="7"/>
      <c r="Y1832" s="7"/>
      <c r="Z1832" s="7"/>
      <c r="AA1832" s="7"/>
      <c r="AB1832" s="4"/>
      <c r="AC1832" s="7"/>
      <c r="AD1832" s="7"/>
      <c r="AE1832" s="7"/>
      <c r="AF1832" s="7"/>
      <c r="AG1832" s="7"/>
      <c r="AH1832" s="7"/>
      <c r="AI1832" s="8"/>
      <c r="AK1832" s="7"/>
      <c r="AL1832" s="7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B1832" s="4"/>
      <c r="BC1832" s="4"/>
      <c r="BD1832" s="4"/>
      <c r="BG1832" s="6"/>
      <c r="BH1832" s="4"/>
      <c r="BI1832" s="4"/>
      <c r="BJ1832" s="4"/>
      <c r="BK1832" s="4"/>
      <c r="BL1832" s="6"/>
      <c r="BM1832" s="6"/>
      <c r="BN1832" s="6"/>
      <c r="BO1832" s="6"/>
      <c r="BP1832" s="6"/>
      <c r="BQ1832" s="6"/>
      <c r="BR1832" s="6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D1832" s="4">
        <v>194.35853533435991</v>
      </c>
      <c r="CE1832" s="4"/>
      <c r="CG1832" s="4"/>
      <c r="CH1832" s="4"/>
      <c r="CI1832" s="4"/>
    </row>
    <row r="1833" spans="1:158" x14ac:dyDescent="0.25">
      <c r="A1833" t="s">
        <v>59</v>
      </c>
      <c r="B1833" t="s">
        <v>194</v>
      </c>
      <c r="C1833" s="5">
        <v>39429</v>
      </c>
      <c r="D1833" s="4"/>
      <c r="G1833" t="s">
        <v>10</v>
      </c>
      <c r="H1833" s="6">
        <v>10</v>
      </c>
      <c r="I1833">
        <v>1000</v>
      </c>
      <c r="J1833" s="4">
        <f>1000000/H1833/I1833</f>
        <v>100</v>
      </c>
      <c r="U1833" s="4"/>
      <c r="W1833" s="7"/>
      <c r="X1833" s="7"/>
      <c r="Y1833" s="7"/>
      <c r="Z1833" s="7"/>
      <c r="AA1833" s="7"/>
      <c r="AB1833" s="4"/>
      <c r="AC1833" s="7"/>
      <c r="AD1833" s="7"/>
      <c r="AE1833" s="7"/>
      <c r="AF1833" s="7"/>
      <c r="AG1833" s="7"/>
      <c r="AH1833" s="7"/>
      <c r="AI1833" s="8"/>
      <c r="AK1833" s="7"/>
      <c r="AL1833" s="7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B1833" s="4"/>
      <c r="BC1833" s="4"/>
      <c r="BD1833" s="4"/>
      <c r="BG1833" s="6"/>
      <c r="BH1833" s="4"/>
      <c r="BI1833" s="4"/>
      <c r="BJ1833" s="4"/>
      <c r="BK1833" s="4"/>
      <c r="BL1833" s="6"/>
      <c r="BM1833" s="6"/>
      <c r="BN1833" s="6"/>
      <c r="BO1833" s="6"/>
      <c r="BP1833" s="6"/>
      <c r="BQ1833" s="6"/>
      <c r="BR1833" s="6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D1833" s="4">
        <v>198.16240776129769</v>
      </c>
      <c r="CE1833" s="4"/>
      <c r="CG1833" s="4"/>
      <c r="CH1833" s="4"/>
      <c r="CI1833" s="4"/>
    </row>
    <row r="1834" spans="1:158" x14ac:dyDescent="0.25">
      <c r="A1834" t="s">
        <v>59</v>
      </c>
      <c r="B1834" t="s">
        <v>194</v>
      </c>
      <c r="C1834" s="5">
        <v>39432</v>
      </c>
      <c r="D1834" s="4"/>
      <c r="G1834" t="s">
        <v>10</v>
      </c>
      <c r="H1834" s="6">
        <v>10</v>
      </c>
      <c r="I1834">
        <v>1000</v>
      </c>
      <c r="J1834" s="4">
        <f>1000000/H1834/I1834</f>
        <v>100</v>
      </c>
      <c r="U1834" s="4"/>
      <c r="W1834" s="7"/>
      <c r="X1834" s="7"/>
      <c r="Y1834" s="7"/>
      <c r="Z1834" s="7"/>
      <c r="AA1834" s="7"/>
      <c r="AB1834" s="4"/>
      <c r="AC1834" s="7"/>
      <c r="AD1834" s="7"/>
      <c r="AE1834" s="7"/>
      <c r="AF1834" s="7"/>
      <c r="AG1834" s="7"/>
      <c r="AH1834" s="7"/>
      <c r="AI1834" s="8"/>
      <c r="AK1834" s="7"/>
      <c r="AL1834" s="7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B1834" s="4"/>
      <c r="BC1834" s="4"/>
      <c r="BD1834" s="4"/>
      <c r="BG1834" s="6"/>
      <c r="BH1834" s="4"/>
      <c r="BI1834" s="4"/>
      <c r="BJ1834" s="4"/>
      <c r="BK1834" s="4"/>
      <c r="BL1834" s="6"/>
      <c r="BM1834" s="6"/>
      <c r="BN1834" s="6"/>
      <c r="BO1834" s="6"/>
      <c r="BP1834" s="6"/>
      <c r="BQ1834" s="6"/>
      <c r="BR1834" s="6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D1834" s="4">
        <v>229.02822643779879</v>
      </c>
      <c r="CE1834" s="4"/>
      <c r="CG1834" s="4"/>
      <c r="CH1834" s="4"/>
      <c r="CI1834" s="4"/>
    </row>
    <row r="1835" spans="1:158" x14ac:dyDescent="0.25">
      <c r="A1835" t="s">
        <v>59</v>
      </c>
      <c r="B1835" t="s">
        <v>194</v>
      </c>
      <c r="C1835" s="5">
        <v>39434</v>
      </c>
      <c r="D1835" s="4"/>
      <c r="G1835" t="s">
        <v>10</v>
      </c>
      <c r="H1835" s="6">
        <v>10</v>
      </c>
      <c r="I1835">
        <v>1000</v>
      </c>
      <c r="J1835" s="4">
        <f>1000000/H1835/I1835</f>
        <v>100</v>
      </c>
      <c r="U1835" s="4"/>
      <c r="W1835" s="7"/>
      <c r="X1835" s="7"/>
      <c r="Y1835" s="7"/>
      <c r="Z1835" s="7"/>
      <c r="AA1835" s="7"/>
      <c r="AB1835" s="4"/>
      <c r="AC1835" s="7"/>
      <c r="AD1835" s="7"/>
      <c r="AE1835" s="7"/>
      <c r="AF1835" s="7"/>
      <c r="AG1835" s="7"/>
      <c r="AH1835" s="7"/>
      <c r="AI1835" s="8"/>
      <c r="AK1835" s="7"/>
      <c r="AL1835" s="7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B1835" s="4"/>
      <c r="BC1835" s="4"/>
      <c r="BD1835" s="4"/>
      <c r="BG1835" s="6"/>
      <c r="BH1835" s="4"/>
      <c r="BI1835" s="4"/>
      <c r="BJ1835" s="4"/>
      <c r="BK1835" s="4"/>
      <c r="BL1835" s="6"/>
      <c r="BM1835" s="6"/>
      <c r="BN1835" s="6"/>
      <c r="BO1835" s="6"/>
      <c r="BP1835" s="6"/>
      <c r="BQ1835" s="6"/>
      <c r="BR1835" s="6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D1835" s="4">
        <v>215.56997818594871</v>
      </c>
      <c r="CE1835" s="4"/>
      <c r="CG1835" s="4"/>
      <c r="CH1835" s="4"/>
      <c r="CI1835" s="4"/>
    </row>
    <row r="1836" spans="1:158" x14ac:dyDescent="0.25">
      <c r="A1836" t="s">
        <v>59</v>
      </c>
      <c r="B1836" t="s">
        <v>194</v>
      </c>
      <c r="C1836" s="5">
        <v>39436</v>
      </c>
      <c r="D1836" s="4"/>
      <c r="G1836" t="s">
        <v>10</v>
      </c>
      <c r="H1836" s="6">
        <v>10</v>
      </c>
      <c r="I1836">
        <v>1000</v>
      </c>
      <c r="J1836" s="4">
        <f>1000000/H1836/I1836</f>
        <v>100</v>
      </c>
      <c r="U1836" s="4"/>
      <c r="W1836" s="7"/>
      <c r="X1836" s="7"/>
      <c r="Y1836" s="7"/>
      <c r="Z1836" s="7"/>
      <c r="AA1836" s="7"/>
      <c r="AB1836" s="4"/>
      <c r="AC1836" s="7"/>
      <c r="AD1836" s="7"/>
      <c r="AE1836" s="7"/>
      <c r="AF1836" s="7"/>
      <c r="AG1836" s="7"/>
      <c r="AH1836" s="7"/>
      <c r="AI1836" s="8"/>
      <c r="AK1836" s="7"/>
      <c r="AL1836" s="7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B1836" s="4"/>
      <c r="BC1836" s="4"/>
      <c r="BD1836" s="4"/>
      <c r="BG1836" s="6"/>
      <c r="BH1836" s="4"/>
      <c r="BI1836" s="4"/>
      <c r="BJ1836" s="4"/>
      <c r="BK1836" s="4"/>
      <c r="BL1836" s="6"/>
      <c r="BM1836" s="6"/>
      <c r="BN1836" s="6"/>
      <c r="BO1836" s="6"/>
      <c r="BP1836" s="6"/>
      <c r="BQ1836" s="6"/>
      <c r="BR1836" s="6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D1836" s="4">
        <v>217.95682178042409</v>
      </c>
      <c r="CE1836" s="4"/>
      <c r="CG1836" s="4"/>
      <c r="CH1836" s="4"/>
      <c r="CI1836" s="4"/>
    </row>
    <row r="1837" spans="1:158" x14ac:dyDescent="0.25">
      <c r="A1837" t="s">
        <v>59</v>
      </c>
      <c r="B1837" t="s">
        <v>194</v>
      </c>
      <c r="C1837" s="5">
        <v>39440</v>
      </c>
      <c r="D1837" s="4"/>
      <c r="G1837" t="s">
        <v>10</v>
      </c>
      <c r="H1837" s="6">
        <v>10</v>
      </c>
      <c r="I1837">
        <v>1000</v>
      </c>
      <c r="J1837" s="4">
        <f>1000000/H1837/I1837</f>
        <v>100</v>
      </c>
      <c r="U1837" s="4"/>
      <c r="W1837" s="7"/>
      <c r="X1837" s="7"/>
      <c r="Y1837" s="7"/>
      <c r="Z1837" s="7"/>
      <c r="AA1837" s="7"/>
      <c r="AB1837" s="4"/>
      <c r="AC1837" s="7"/>
      <c r="AD1837" s="7"/>
      <c r="AE1837" s="7"/>
      <c r="AF1837" s="7"/>
      <c r="AG1837" s="7"/>
      <c r="AH1837" s="7"/>
      <c r="AI1837" s="8"/>
      <c r="AK1837" s="7"/>
      <c r="AL1837" s="7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B1837" s="4"/>
      <c r="BC1837" s="4"/>
      <c r="BD1837" s="4"/>
      <c r="BG1837" s="6"/>
      <c r="BH1837" s="4"/>
      <c r="BI1837" s="4"/>
      <c r="BJ1837" s="4"/>
      <c r="BK1837" s="4"/>
      <c r="BL1837" s="6"/>
      <c r="BM1837" s="6"/>
      <c r="BN1837" s="6"/>
      <c r="BO1837" s="6"/>
      <c r="BP1837" s="6"/>
      <c r="BQ1837" s="6"/>
      <c r="BR1837" s="6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D1837" s="4">
        <v>220.80157863012619</v>
      </c>
      <c r="CE1837" s="4"/>
      <c r="CG1837" s="4"/>
      <c r="CH1837" s="4"/>
      <c r="CI1837" s="4"/>
    </row>
    <row r="1838" spans="1:158" x14ac:dyDescent="0.25">
      <c r="A1838" t="s">
        <v>59</v>
      </c>
      <c r="B1838" t="s">
        <v>194</v>
      </c>
      <c r="C1838" s="5">
        <v>39443</v>
      </c>
      <c r="D1838" s="4">
        <v>5</v>
      </c>
      <c r="E1838" t="s">
        <v>164</v>
      </c>
      <c r="F1838">
        <v>73</v>
      </c>
      <c r="G1838" t="s">
        <v>10</v>
      </c>
      <c r="H1838" s="6">
        <v>10</v>
      </c>
      <c r="I1838">
        <v>1000</v>
      </c>
      <c r="J1838" s="4">
        <f>1000000/H1838/I1838</f>
        <v>100</v>
      </c>
      <c r="K1838" s="4"/>
      <c r="L1838" s="7"/>
      <c r="M1838" s="7"/>
      <c r="N1838" s="7"/>
      <c r="O1838" s="7"/>
      <c r="P1838" s="7"/>
      <c r="Q1838" s="7"/>
      <c r="R1838" s="7"/>
      <c r="S1838" s="7"/>
      <c r="T1838" s="7"/>
      <c r="U1838" s="4"/>
      <c r="V1838" s="7"/>
      <c r="W1838" s="7"/>
      <c r="X1838" s="7"/>
      <c r="Y1838" s="7"/>
      <c r="Z1838" s="7"/>
      <c r="AA1838" s="7"/>
      <c r="AB1838" s="4"/>
      <c r="AC1838" s="7"/>
      <c r="AD1838" s="7"/>
      <c r="AE1838" s="7"/>
      <c r="AF1838" s="7"/>
      <c r="AG1838" s="7"/>
      <c r="AH1838" s="7"/>
      <c r="AI1838" s="8"/>
      <c r="AJ1838" s="7"/>
      <c r="AK1838" s="7"/>
      <c r="AL1838" s="7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7"/>
      <c r="BB1838" s="4"/>
      <c r="BC1838" s="4"/>
      <c r="BD1838" s="4"/>
      <c r="BE1838" s="7"/>
      <c r="BF1838" s="7"/>
      <c r="BG1838" s="6"/>
      <c r="BH1838" s="4"/>
      <c r="BI1838" s="4"/>
      <c r="BJ1838" s="4"/>
      <c r="BK1838" s="4"/>
      <c r="BL1838" s="6"/>
      <c r="BM1838" s="6"/>
      <c r="BN1838" s="6"/>
      <c r="BO1838" s="6"/>
      <c r="BP1838" s="6"/>
      <c r="BQ1838" s="6"/>
      <c r="BR1838" s="6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7"/>
      <c r="CD1838" s="4"/>
      <c r="CE1838" s="4"/>
      <c r="CF1838" s="7"/>
      <c r="CG1838" s="4"/>
      <c r="CH1838" s="4"/>
      <c r="CI1838" s="4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  <c r="DH1838" s="7"/>
      <c r="DI1838" s="7"/>
      <c r="DJ1838" s="7"/>
      <c r="DK1838" s="7"/>
      <c r="DL1838" s="7"/>
      <c r="DM1838" s="7"/>
      <c r="DN1838" s="7"/>
      <c r="DO1838" s="7"/>
      <c r="DP1838" s="7"/>
      <c r="DQ1838" s="7"/>
      <c r="DR1838" s="7"/>
      <c r="DS1838" s="7"/>
      <c r="DT1838" s="7"/>
      <c r="DU1838" s="7"/>
      <c r="DV1838" s="7"/>
      <c r="DW1838" s="7"/>
      <c r="DX1838" s="7"/>
      <c r="DY1838" s="7"/>
      <c r="DZ1838" s="7"/>
      <c r="EA1838" s="7"/>
      <c r="EB1838" s="7"/>
      <c r="EC1838" s="7"/>
      <c r="ED1838" s="7"/>
      <c r="EE1838" s="7"/>
      <c r="EF1838" s="7"/>
      <c r="EG1838" s="7"/>
      <c r="EH1838" s="7"/>
      <c r="EI1838" s="7"/>
      <c r="EJ1838" s="7"/>
      <c r="EK1838" s="7"/>
      <c r="EL1838" s="7"/>
      <c r="EM1838" s="7"/>
      <c r="EN1838" s="7"/>
      <c r="EO1838" s="7"/>
      <c r="EP1838" s="7"/>
      <c r="EQ1838" s="7"/>
      <c r="ER1838" s="7"/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</row>
    <row r="1839" spans="1:158" x14ac:dyDescent="0.25">
      <c r="A1839" t="s">
        <v>59</v>
      </c>
      <c r="B1839" t="s">
        <v>194</v>
      </c>
      <c r="C1839" s="5">
        <v>39444</v>
      </c>
      <c r="D1839" s="4"/>
      <c r="G1839" t="s">
        <v>10</v>
      </c>
      <c r="H1839" s="6">
        <v>10</v>
      </c>
      <c r="I1839">
        <v>1000</v>
      </c>
      <c r="J1839" s="4">
        <f>1000000/H1839/I1839</f>
        <v>100</v>
      </c>
      <c r="U1839" s="4"/>
      <c r="W1839" s="7"/>
      <c r="X1839" s="7"/>
      <c r="Y1839" s="7"/>
      <c r="Z1839" s="7"/>
      <c r="AA1839" s="7"/>
      <c r="AB1839" s="4"/>
      <c r="AC1839" s="7"/>
      <c r="AD1839" s="7"/>
      <c r="AE1839" s="7"/>
      <c r="AF1839" s="7"/>
      <c r="AG1839" s="7"/>
      <c r="AH1839" s="7"/>
      <c r="AI1839" s="8"/>
      <c r="AK1839" s="7"/>
      <c r="AL1839" s="7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B1839" s="4"/>
      <c r="BC1839" s="4"/>
      <c r="BD1839" s="4"/>
      <c r="BG1839" s="6"/>
      <c r="BH1839" s="4"/>
      <c r="BI1839" s="4"/>
      <c r="BJ1839" s="4"/>
      <c r="BK1839" s="4"/>
      <c r="BL1839" s="6"/>
      <c r="BM1839" s="6"/>
      <c r="BN1839" s="6"/>
      <c r="BO1839" s="6"/>
      <c r="BP1839" s="6"/>
      <c r="BQ1839" s="6"/>
      <c r="BR1839" s="6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D1839" s="4">
        <v>212.85419405609429</v>
      </c>
      <c r="CE1839" s="4"/>
      <c r="CG1839" s="4"/>
      <c r="CH1839" s="4"/>
      <c r="CI1839" s="4"/>
    </row>
    <row r="1840" spans="1:158" x14ac:dyDescent="0.25">
      <c r="A1840" t="s">
        <v>59</v>
      </c>
      <c r="B1840" t="s">
        <v>194</v>
      </c>
      <c r="C1840" s="5">
        <v>39447</v>
      </c>
      <c r="D1840" s="4"/>
      <c r="G1840" t="s">
        <v>10</v>
      </c>
      <c r="H1840" s="6">
        <v>10</v>
      </c>
      <c r="I1840">
        <v>1000</v>
      </c>
      <c r="J1840" s="4">
        <f>1000000/H1840/I1840</f>
        <v>100</v>
      </c>
      <c r="U1840" s="4"/>
      <c r="W1840" s="7"/>
      <c r="X1840" s="7"/>
      <c r="Y1840" s="7"/>
      <c r="Z1840" s="7"/>
      <c r="AA1840" s="7"/>
      <c r="AB1840" s="4"/>
      <c r="AC1840" s="7"/>
      <c r="AD1840" s="7"/>
      <c r="AE1840" s="7"/>
      <c r="AF1840" s="7"/>
      <c r="AG1840" s="7"/>
      <c r="AH1840" s="7"/>
      <c r="AI1840" s="8"/>
      <c r="AK1840" s="7"/>
      <c r="AL1840" s="7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B1840" s="4"/>
      <c r="BC1840" s="4"/>
      <c r="BD1840" s="4"/>
      <c r="BG1840" s="6"/>
      <c r="BH1840" s="4"/>
      <c r="BI1840" s="4"/>
      <c r="BJ1840" s="4"/>
      <c r="BK1840" s="4"/>
      <c r="BL1840" s="6"/>
      <c r="BM1840" s="6"/>
      <c r="BN1840" s="6"/>
      <c r="BO1840" s="6"/>
      <c r="BP1840" s="6"/>
      <c r="BQ1840" s="6"/>
      <c r="BR1840" s="6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D1840" s="4">
        <v>189.94043414777761</v>
      </c>
      <c r="CE1840" s="4"/>
      <c r="CG1840" s="4"/>
      <c r="CH1840" s="4"/>
      <c r="CI1840" s="4"/>
    </row>
    <row r="1841" spans="1:158" x14ac:dyDescent="0.25">
      <c r="A1841" t="s">
        <v>59</v>
      </c>
      <c r="B1841" t="s">
        <v>194</v>
      </c>
      <c r="C1841" s="5">
        <v>39449</v>
      </c>
      <c r="D1841" s="4"/>
      <c r="E1841" s="5"/>
      <c r="F1841">
        <v>79</v>
      </c>
      <c r="G1841" t="s">
        <v>10</v>
      </c>
      <c r="H1841" s="6">
        <v>10</v>
      </c>
      <c r="I1841">
        <v>1000</v>
      </c>
      <c r="J1841" s="4">
        <f>1000000/H1841/I1841</f>
        <v>100</v>
      </c>
      <c r="K1841" s="4"/>
      <c r="L1841" s="7"/>
      <c r="M1841" s="7"/>
      <c r="N1841" s="7"/>
      <c r="O1841" s="7"/>
      <c r="P1841" s="7"/>
      <c r="Q1841" s="7"/>
      <c r="R1841" s="7"/>
      <c r="S1841" s="7"/>
      <c r="T1841" s="7"/>
      <c r="U1841" s="4"/>
      <c r="V1841" s="7"/>
      <c r="W1841" s="7"/>
      <c r="X1841" s="7"/>
      <c r="Y1841" s="7"/>
      <c r="Z1841" s="7"/>
      <c r="AA1841" s="7"/>
      <c r="AB1841" s="4"/>
      <c r="AC1841" s="7">
        <v>2.14</v>
      </c>
      <c r="AD1841" s="7"/>
      <c r="AE1841" s="7"/>
      <c r="AF1841" s="7"/>
      <c r="AG1841" s="7"/>
      <c r="AH1841" s="7"/>
      <c r="AI1841" s="8"/>
      <c r="AJ1841" s="7"/>
      <c r="AK1841" s="7"/>
      <c r="AL1841" s="7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7"/>
      <c r="BB1841" s="4"/>
      <c r="BC1841" s="4"/>
      <c r="BD1841" s="4"/>
      <c r="BE1841" s="7"/>
      <c r="BF1841" s="7"/>
      <c r="BG1841" s="6"/>
      <c r="BH1841" s="4"/>
      <c r="BI1841" s="4"/>
      <c r="BJ1841" s="4"/>
      <c r="BK1841" s="4"/>
      <c r="BL1841" s="6"/>
      <c r="BM1841" s="6"/>
      <c r="BN1841" s="6"/>
      <c r="BO1841" s="6"/>
      <c r="BP1841" s="6"/>
      <c r="BQ1841" s="6"/>
      <c r="BR1841" s="6"/>
      <c r="BS1841" s="4"/>
      <c r="BT1841" s="4">
        <v>141.38999999999999</v>
      </c>
      <c r="BU1841" s="4">
        <v>7.44</v>
      </c>
      <c r="BV1841" s="4"/>
      <c r="BW1841" s="4"/>
      <c r="BX1841" s="4"/>
      <c r="BY1841" s="4"/>
      <c r="BZ1841" s="4"/>
      <c r="CA1841" s="4"/>
      <c r="CB1841" s="4"/>
      <c r="CC1841" s="7"/>
      <c r="CD1841" s="4">
        <v>230.60861111974589</v>
      </c>
      <c r="CE1841" s="4"/>
      <c r="CF1841" s="7"/>
      <c r="CG1841" s="4"/>
      <c r="CH1841" s="4"/>
      <c r="CI1841" s="4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  <c r="DH1841" s="7"/>
      <c r="DI1841" s="7"/>
      <c r="DJ1841" s="7"/>
      <c r="DK1841" s="7"/>
      <c r="DL1841" s="7"/>
      <c r="DM1841" s="7"/>
      <c r="DN1841" s="7"/>
      <c r="DO1841" s="7"/>
      <c r="DP1841" s="7"/>
      <c r="DQ1841" s="7"/>
      <c r="DR1841" s="7"/>
      <c r="DS1841" s="7"/>
      <c r="DT1841" s="7"/>
      <c r="DU1841" s="7"/>
      <c r="DV1841" s="7"/>
      <c r="DW1841" s="7"/>
      <c r="DX1841" s="7"/>
      <c r="DY1841" s="7"/>
      <c r="DZ1841" s="7"/>
      <c r="EA1841" s="7"/>
      <c r="EB1841" s="7"/>
      <c r="EC1841" s="7"/>
      <c r="ED1841" s="7"/>
      <c r="EE1841" s="7"/>
      <c r="EF1841" s="7"/>
      <c r="EG1841" s="7"/>
      <c r="EH1841" s="7"/>
      <c r="EI1841" s="7"/>
      <c r="EJ1841" s="7"/>
      <c r="EK1841" s="7"/>
      <c r="EL1841" s="7"/>
      <c r="EM1841" s="7"/>
      <c r="EN1841" s="7"/>
      <c r="EO1841" s="7"/>
      <c r="EP1841" s="7"/>
      <c r="EQ1841" s="7"/>
      <c r="ER1841" s="7"/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</row>
    <row r="1842" spans="1:158" x14ac:dyDescent="0.25">
      <c r="A1842" t="s">
        <v>59</v>
      </c>
      <c r="B1842" t="s">
        <v>194</v>
      </c>
      <c r="C1842" s="5">
        <v>39451</v>
      </c>
      <c r="D1842" s="4"/>
      <c r="G1842" t="s">
        <v>10</v>
      </c>
      <c r="H1842" s="6">
        <v>10</v>
      </c>
      <c r="I1842">
        <v>1000</v>
      </c>
      <c r="J1842" s="4">
        <f>1000000/H1842/I1842</f>
        <v>100</v>
      </c>
      <c r="U1842" s="4"/>
      <c r="W1842" s="7"/>
      <c r="X1842" s="7"/>
      <c r="Y1842" s="7"/>
      <c r="Z1842" s="7"/>
      <c r="AA1842" s="7"/>
      <c r="AB1842" s="4"/>
      <c r="AC1842" s="7"/>
      <c r="AD1842" s="7"/>
      <c r="AE1842" s="7"/>
      <c r="AF1842" s="7"/>
      <c r="AG1842" s="7"/>
      <c r="AH1842" s="7"/>
      <c r="AI1842" s="8"/>
      <c r="AK1842" s="7"/>
      <c r="AL1842" s="7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B1842" s="4"/>
      <c r="BC1842" s="4"/>
      <c r="BD1842" s="4"/>
      <c r="BG1842" s="6"/>
      <c r="BH1842" s="4"/>
      <c r="BI1842" s="4"/>
      <c r="BJ1842" s="4"/>
      <c r="BK1842" s="4"/>
      <c r="BL1842" s="6"/>
      <c r="BM1842" s="6"/>
      <c r="BN1842" s="6"/>
      <c r="BO1842" s="6"/>
      <c r="BP1842" s="6"/>
      <c r="BQ1842" s="6"/>
      <c r="BR1842" s="6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D1842" s="4">
        <v>217.9819853022332</v>
      </c>
      <c r="CE1842" s="4"/>
      <c r="CG1842" s="4"/>
      <c r="CH1842" s="4"/>
      <c r="CI1842" s="4"/>
    </row>
    <row r="1843" spans="1:158" x14ac:dyDescent="0.25">
      <c r="A1843" t="s">
        <v>59</v>
      </c>
      <c r="B1843" t="s">
        <v>194</v>
      </c>
      <c r="C1843" s="5">
        <v>39454</v>
      </c>
      <c r="D1843" s="4"/>
      <c r="G1843" t="s">
        <v>10</v>
      </c>
      <c r="H1843" s="6">
        <v>10</v>
      </c>
      <c r="I1843">
        <v>1000</v>
      </c>
      <c r="J1843" s="4">
        <f>1000000/H1843/I1843</f>
        <v>100</v>
      </c>
      <c r="U1843" s="4"/>
      <c r="W1843" s="7"/>
      <c r="X1843" s="7"/>
      <c r="Y1843" s="7"/>
      <c r="Z1843" s="7"/>
      <c r="AA1843" s="7"/>
      <c r="AB1843" s="4"/>
      <c r="AC1843" s="7"/>
      <c r="AD1843" s="7"/>
      <c r="AE1843" s="7"/>
      <c r="AF1843" s="7"/>
      <c r="AG1843" s="7"/>
      <c r="AH1843" s="7"/>
      <c r="AI1843" s="8"/>
      <c r="AK1843" s="7"/>
      <c r="AL1843" s="7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B1843" s="4"/>
      <c r="BC1843" s="4"/>
      <c r="BD1843" s="4"/>
      <c r="BG1843" s="6"/>
      <c r="BH1843" s="4"/>
      <c r="BI1843" s="4"/>
      <c r="BJ1843" s="4"/>
      <c r="BK1843" s="4"/>
      <c r="BL1843" s="6"/>
      <c r="BM1843" s="6"/>
      <c r="BN1843" s="6"/>
      <c r="BO1843" s="6"/>
      <c r="BP1843" s="6"/>
      <c r="BQ1843" s="6"/>
      <c r="BR1843" s="6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D1843" s="4">
        <v>229.0939208672205</v>
      </c>
      <c r="CE1843" s="4"/>
      <c r="CG1843" s="4"/>
      <c r="CH1843" s="4"/>
      <c r="CI1843" s="4"/>
    </row>
    <row r="1844" spans="1:158" x14ac:dyDescent="0.25">
      <c r="A1844" t="s">
        <v>59</v>
      </c>
      <c r="B1844" t="s">
        <v>194</v>
      </c>
      <c r="C1844" s="5">
        <v>39457</v>
      </c>
      <c r="D1844" s="4"/>
      <c r="G1844" t="s">
        <v>10</v>
      </c>
      <c r="H1844" s="6">
        <v>10</v>
      </c>
      <c r="I1844">
        <v>1000</v>
      </c>
      <c r="J1844" s="4">
        <f>1000000/H1844/I1844</f>
        <v>100</v>
      </c>
      <c r="U1844" s="4"/>
      <c r="W1844" s="7"/>
      <c r="X1844" s="7"/>
      <c r="Y1844" s="7"/>
      <c r="Z1844" s="7"/>
      <c r="AA1844" s="7"/>
      <c r="AB1844" s="4"/>
      <c r="AC1844" s="7"/>
      <c r="AD1844" s="7"/>
      <c r="AE1844" s="7"/>
      <c r="AF1844" s="7"/>
      <c r="AG1844" s="7"/>
      <c r="AH1844" s="7"/>
      <c r="AI1844" s="8"/>
      <c r="AK1844" s="7"/>
      <c r="AL1844" s="7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B1844" s="4"/>
      <c r="BC1844" s="4"/>
      <c r="BD1844" s="4"/>
      <c r="BG1844" s="6"/>
      <c r="BH1844" s="4"/>
      <c r="BI1844" s="4"/>
      <c r="BJ1844" s="4"/>
      <c r="BK1844" s="4"/>
      <c r="BL1844" s="6"/>
      <c r="BM1844" s="6"/>
      <c r="BN1844" s="6"/>
      <c r="BO1844" s="6"/>
      <c r="BP1844" s="6"/>
      <c r="BQ1844" s="6"/>
      <c r="BR1844" s="6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D1844" s="4">
        <v>216.2429846115472</v>
      </c>
      <c r="CE1844" s="4"/>
      <c r="CG1844" s="4"/>
      <c r="CH1844" s="4"/>
      <c r="CI1844" s="4"/>
    </row>
    <row r="1845" spans="1:158" x14ac:dyDescent="0.25">
      <c r="A1845" t="s">
        <v>59</v>
      </c>
      <c r="B1845" t="s">
        <v>194</v>
      </c>
      <c r="C1845" s="5">
        <v>39460</v>
      </c>
      <c r="D1845" s="4"/>
      <c r="G1845" t="s">
        <v>10</v>
      </c>
      <c r="H1845" s="6">
        <v>10</v>
      </c>
      <c r="I1845">
        <v>1000</v>
      </c>
      <c r="J1845" s="4">
        <f>1000000/H1845/I1845</f>
        <v>100</v>
      </c>
      <c r="U1845" s="4"/>
      <c r="W1845" s="7"/>
      <c r="X1845" s="7"/>
      <c r="Y1845" s="7"/>
      <c r="Z1845" s="7"/>
      <c r="AA1845" s="7"/>
      <c r="AB1845" s="4"/>
      <c r="AC1845" s="7"/>
      <c r="AD1845" s="7"/>
      <c r="AE1845" s="7"/>
      <c r="AF1845" s="7"/>
      <c r="AG1845" s="7"/>
      <c r="AH1845" s="7"/>
      <c r="AI1845" s="8"/>
      <c r="AK1845" s="7"/>
      <c r="AL1845" s="7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B1845" s="4"/>
      <c r="BC1845" s="4"/>
      <c r="BD1845" s="4"/>
      <c r="BG1845" s="6"/>
      <c r="BH1845" s="4"/>
      <c r="BI1845" s="4"/>
      <c r="BJ1845" s="4"/>
      <c r="BK1845" s="4"/>
      <c r="BL1845" s="6"/>
      <c r="BM1845" s="6"/>
      <c r="BN1845" s="6"/>
      <c r="BO1845" s="6"/>
      <c r="BP1845" s="6"/>
      <c r="BQ1845" s="6"/>
      <c r="BR1845" s="6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D1845" s="4">
        <v>196.95837923669001</v>
      </c>
      <c r="CE1845" s="4"/>
      <c r="CG1845" s="4"/>
      <c r="CH1845" s="4"/>
      <c r="CI1845" s="4"/>
    </row>
    <row r="1846" spans="1:158" x14ac:dyDescent="0.25">
      <c r="A1846" t="s">
        <v>59</v>
      </c>
      <c r="B1846" t="s">
        <v>194</v>
      </c>
      <c r="C1846" s="5">
        <v>39461</v>
      </c>
      <c r="D1846" s="4"/>
      <c r="G1846" t="s">
        <v>10</v>
      </c>
      <c r="H1846" s="6">
        <v>10</v>
      </c>
      <c r="I1846">
        <v>1000</v>
      </c>
      <c r="J1846" s="4">
        <f>1000000/H1846/I1846</f>
        <v>100</v>
      </c>
      <c r="U1846" s="4"/>
      <c r="W1846" s="7"/>
      <c r="X1846" s="7"/>
      <c r="Y1846" s="7"/>
      <c r="Z1846" s="7"/>
      <c r="AA1846" s="7"/>
      <c r="AB1846" s="4"/>
      <c r="AC1846" s="7"/>
      <c r="AD1846" s="7"/>
      <c r="AE1846" s="7"/>
      <c r="AF1846" s="7"/>
      <c r="AG1846" s="7"/>
      <c r="AH1846" s="7"/>
      <c r="AI1846" s="8"/>
      <c r="AK1846" s="7"/>
      <c r="AL1846" s="7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B1846" s="4"/>
      <c r="BC1846" s="4"/>
      <c r="BD1846" s="4"/>
      <c r="BG1846" s="6"/>
      <c r="BH1846" s="4"/>
      <c r="BI1846" s="4"/>
      <c r="BJ1846" s="4"/>
      <c r="BK1846" s="4"/>
      <c r="BL1846" s="6"/>
      <c r="BM1846" s="6"/>
      <c r="BN1846" s="6"/>
      <c r="BO1846" s="6"/>
      <c r="BP1846" s="6"/>
      <c r="BQ1846" s="6"/>
      <c r="BR1846" s="6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D1846" s="4">
        <v>186.9936067569169</v>
      </c>
      <c r="CE1846" s="4"/>
      <c r="CG1846" s="4"/>
      <c r="CH1846" s="4"/>
      <c r="CI1846" s="4"/>
    </row>
    <row r="1847" spans="1:158" x14ac:dyDescent="0.25">
      <c r="A1847" t="s">
        <v>59</v>
      </c>
      <c r="B1847" t="s">
        <v>194</v>
      </c>
      <c r="C1847" s="5">
        <v>39462</v>
      </c>
      <c r="D1847" s="4"/>
      <c r="E1847" s="5"/>
      <c r="F1847">
        <v>92</v>
      </c>
      <c r="G1847" t="s">
        <v>10</v>
      </c>
      <c r="H1847" s="6">
        <v>10</v>
      </c>
      <c r="I1847">
        <v>1000</v>
      </c>
      <c r="J1847" s="4">
        <f>1000000/H1847/I1847</f>
        <v>100</v>
      </c>
      <c r="K1847" s="4"/>
      <c r="L1847" s="7"/>
      <c r="M1847" s="7"/>
      <c r="N1847" s="7"/>
      <c r="O1847" s="7"/>
      <c r="P1847" s="7"/>
      <c r="Q1847" s="7"/>
      <c r="R1847" s="7"/>
      <c r="S1847" s="7"/>
      <c r="T1847" s="7"/>
      <c r="U1847" s="4"/>
      <c r="V1847" s="7"/>
      <c r="W1847" s="7"/>
      <c r="X1847" s="7"/>
      <c r="Y1847" s="7"/>
      <c r="Z1847" s="7"/>
      <c r="AA1847" s="7"/>
      <c r="AB1847" s="4"/>
      <c r="AC1847" s="7">
        <v>2.78</v>
      </c>
      <c r="AD1847" s="7"/>
      <c r="AE1847" s="7"/>
      <c r="AF1847" s="7"/>
      <c r="AG1847" s="7"/>
      <c r="AH1847" s="7"/>
      <c r="AI1847" s="8"/>
      <c r="AJ1847" s="7"/>
      <c r="AK1847" s="7"/>
      <c r="AL1847" s="7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7"/>
      <c r="BB1847" s="4"/>
      <c r="BC1847" s="4"/>
      <c r="BD1847" s="4"/>
      <c r="BE1847" s="7"/>
      <c r="BF1847" s="7"/>
      <c r="BG1847" s="6"/>
      <c r="BH1847" s="4"/>
      <c r="BI1847" s="4"/>
      <c r="BJ1847" s="4"/>
      <c r="BK1847" s="4"/>
      <c r="BL1847" s="6"/>
      <c r="BM1847" s="6"/>
      <c r="BN1847" s="6"/>
      <c r="BO1847" s="6"/>
      <c r="BP1847" s="6"/>
      <c r="BQ1847" s="6"/>
      <c r="BR1847" s="6"/>
      <c r="BS1847" s="4"/>
      <c r="BT1847" s="4">
        <v>205.99</v>
      </c>
      <c r="BU1847" s="4">
        <v>76.849999999999994</v>
      </c>
      <c r="BV1847" s="4"/>
      <c r="BW1847" s="4"/>
      <c r="BX1847" s="4"/>
      <c r="BY1847" s="4"/>
      <c r="BZ1847" s="4"/>
      <c r="CA1847" s="4"/>
      <c r="CB1847" s="4"/>
      <c r="CC1847" s="7"/>
      <c r="CD1847" s="4"/>
      <c r="CE1847" s="4"/>
      <c r="CF1847" s="7"/>
      <c r="CG1847" s="4"/>
      <c r="CH1847" s="4"/>
      <c r="CI1847" s="4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  <c r="DH1847" s="7"/>
      <c r="DI1847" s="7"/>
      <c r="DJ1847" s="7"/>
      <c r="DK1847" s="7"/>
      <c r="DL1847" s="7"/>
      <c r="DM1847" s="7"/>
      <c r="DN1847" s="7"/>
      <c r="DO1847" s="7"/>
      <c r="DP1847" s="7"/>
      <c r="DQ1847" s="7"/>
      <c r="DR1847" s="7"/>
      <c r="DS1847" s="7"/>
      <c r="DT1847" s="7"/>
      <c r="DU1847" s="7"/>
      <c r="DV1847" s="7"/>
      <c r="DW1847" s="7"/>
      <c r="DX1847" s="7"/>
      <c r="DY1847" s="7"/>
      <c r="DZ1847" s="7"/>
      <c r="EA1847" s="7"/>
      <c r="EB1847" s="7"/>
      <c r="EC1847" s="7"/>
      <c r="ED1847" s="7"/>
      <c r="EE1847" s="7"/>
      <c r="EF1847" s="7"/>
      <c r="EG1847" s="7"/>
      <c r="EH1847" s="7"/>
      <c r="EI1847" s="7"/>
      <c r="EJ1847" s="7"/>
      <c r="EK1847" s="7"/>
      <c r="EL1847" s="7"/>
      <c r="EM1847" s="7"/>
      <c r="EN1847" s="7"/>
      <c r="EO1847" s="7"/>
      <c r="EP1847" s="7"/>
      <c r="EQ1847" s="7"/>
      <c r="ER1847" s="7"/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</row>
    <row r="1848" spans="1:158" x14ac:dyDescent="0.25">
      <c r="A1848" t="s">
        <v>59</v>
      </c>
      <c r="B1848" t="s">
        <v>194</v>
      </c>
      <c r="C1848" s="5">
        <v>39468</v>
      </c>
      <c r="D1848" s="4"/>
      <c r="G1848" t="s">
        <v>10</v>
      </c>
      <c r="H1848" s="6">
        <v>10</v>
      </c>
      <c r="I1848">
        <v>1000</v>
      </c>
      <c r="J1848" s="4">
        <f>1000000/H1848/I1848</f>
        <v>100</v>
      </c>
      <c r="U1848" s="4"/>
      <c r="W1848" s="7"/>
      <c r="X1848" s="7"/>
      <c r="Y1848" s="7"/>
      <c r="Z1848" s="7"/>
      <c r="AA1848" s="7"/>
      <c r="AB1848" s="4"/>
      <c r="AC1848" s="7"/>
      <c r="AD1848" s="7"/>
      <c r="AE1848" s="7"/>
      <c r="AF1848" s="7"/>
      <c r="AG1848" s="7"/>
      <c r="AH1848" s="7"/>
      <c r="AI1848" s="8"/>
      <c r="AK1848" s="7"/>
      <c r="AL1848" s="7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B1848" s="4"/>
      <c r="BC1848" s="4"/>
      <c r="BD1848" s="4"/>
      <c r="BG1848" s="6"/>
      <c r="BH1848" s="4"/>
      <c r="BI1848" s="4"/>
      <c r="BJ1848" s="4"/>
      <c r="BK1848" s="4"/>
      <c r="BL1848" s="6"/>
      <c r="BM1848" s="6"/>
      <c r="BN1848" s="6"/>
      <c r="BO1848" s="6"/>
      <c r="BP1848" s="6"/>
      <c r="BQ1848" s="6"/>
      <c r="BR1848" s="6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D1848" s="4">
        <v>237.799227607066</v>
      </c>
      <c r="CE1848" s="4"/>
      <c r="CG1848" s="4"/>
      <c r="CH1848" s="4"/>
      <c r="CI1848" s="4"/>
    </row>
    <row r="1849" spans="1:158" x14ac:dyDescent="0.25">
      <c r="A1849" t="s">
        <v>59</v>
      </c>
      <c r="B1849" t="s">
        <v>194</v>
      </c>
      <c r="C1849" s="5">
        <v>39472</v>
      </c>
      <c r="D1849" s="4"/>
      <c r="G1849" t="s">
        <v>10</v>
      </c>
      <c r="H1849" s="6">
        <v>10</v>
      </c>
      <c r="I1849">
        <v>1000</v>
      </c>
      <c r="J1849" s="4">
        <f>1000000/H1849/I1849</f>
        <v>100</v>
      </c>
      <c r="U1849" s="4"/>
      <c r="W1849" s="7"/>
      <c r="X1849" s="7"/>
      <c r="Y1849" s="7"/>
      <c r="Z1849" s="7"/>
      <c r="AA1849" s="7"/>
      <c r="AB1849" s="4"/>
      <c r="AC1849" s="7"/>
      <c r="AD1849" s="7"/>
      <c r="AE1849" s="7"/>
      <c r="AF1849" s="7"/>
      <c r="AG1849" s="7"/>
      <c r="AH1849" s="7"/>
      <c r="AI1849" s="8"/>
      <c r="AK1849" s="7"/>
      <c r="AL1849" s="7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B1849" s="4"/>
      <c r="BC1849" s="4"/>
      <c r="BD1849" s="4"/>
      <c r="BG1849" s="6"/>
      <c r="BH1849" s="4"/>
      <c r="BI1849" s="4"/>
      <c r="BJ1849" s="4"/>
      <c r="BK1849" s="4"/>
      <c r="BL1849" s="6"/>
      <c r="BM1849" s="6"/>
      <c r="BN1849" s="6"/>
      <c r="BO1849" s="6"/>
      <c r="BP1849" s="6"/>
      <c r="BQ1849" s="6"/>
      <c r="BR1849" s="6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D1849" s="4">
        <v>224.77005291575909</v>
      </c>
      <c r="CE1849" s="4"/>
      <c r="CG1849" s="4"/>
      <c r="CH1849" s="4"/>
      <c r="CI1849" s="4"/>
    </row>
    <row r="1850" spans="1:158" x14ac:dyDescent="0.25">
      <c r="A1850" t="s">
        <v>59</v>
      </c>
      <c r="B1850" t="s">
        <v>194</v>
      </c>
      <c r="C1850" s="5">
        <v>39475</v>
      </c>
      <c r="D1850" s="4"/>
      <c r="G1850" t="s">
        <v>10</v>
      </c>
      <c r="H1850" s="6">
        <v>10</v>
      </c>
      <c r="I1850">
        <v>1000</v>
      </c>
      <c r="J1850" s="4">
        <f>1000000/H1850/I1850</f>
        <v>100</v>
      </c>
      <c r="U1850" s="4"/>
      <c r="W1850" s="7"/>
      <c r="X1850" s="7"/>
      <c r="Y1850" s="7"/>
      <c r="Z1850" s="7"/>
      <c r="AA1850" s="7"/>
      <c r="AB1850" s="4"/>
      <c r="AC1850" s="7"/>
      <c r="AD1850" s="7"/>
      <c r="AE1850" s="7"/>
      <c r="AF1850" s="7"/>
      <c r="AG1850" s="7"/>
      <c r="AH1850" s="7"/>
      <c r="AI1850" s="8"/>
      <c r="AK1850" s="7"/>
      <c r="AL1850" s="7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B1850" s="4"/>
      <c r="BC1850" s="4"/>
      <c r="BD1850" s="4"/>
      <c r="BG1850" s="6"/>
      <c r="BH1850" s="4"/>
      <c r="BI1850" s="4"/>
      <c r="BJ1850" s="4"/>
      <c r="BK1850" s="4"/>
      <c r="BL1850" s="6"/>
      <c r="BM1850" s="6"/>
      <c r="BN1850" s="6"/>
      <c r="BO1850" s="6"/>
      <c r="BP1850" s="6"/>
      <c r="BQ1850" s="6"/>
      <c r="BR1850" s="6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D1850" s="4">
        <v>195.21988064538161</v>
      </c>
      <c r="CE1850" s="4"/>
      <c r="CG1850" s="4"/>
      <c r="CH1850" s="4"/>
      <c r="CI1850" s="4"/>
    </row>
    <row r="1851" spans="1:158" x14ac:dyDescent="0.25">
      <c r="A1851" t="s">
        <v>59</v>
      </c>
      <c r="B1851" t="s">
        <v>194</v>
      </c>
      <c r="C1851" s="5">
        <v>39476</v>
      </c>
      <c r="D1851" s="4"/>
      <c r="E1851" s="5"/>
      <c r="F1851">
        <v>106</v>
      </c>
      <c r="G1851" t="s">
        <v>10</v>
      </c>
      <c r="H1851" s="6">
        <v>10</v>
      </c>
      <c r="I1851">
        <v>1000</v>
      </c>
      <c r="J1851" s="4">
        <f>1000000/H1851/I1851</f>
        <v>100</v>
      </c>
      <c r="K1851" s="4"/>
      <c r="L1851" s="7"/>
      <c r="M1851" s="7"/>
      <c r="N1851" s="7"/>
      <c r="O1851" s="7"/>
      <c r="P1851" s="7"/>
      <c r="Q1851" s="7"/>
      <c r="R1851" s="7"/>
      <c r="S1851" s="7"/>
      <c r="T1851" s="7"/>
      <c r="U1851" s="4"/>
      <c r="V1851" s="7"/>
      <c r="W1851" s="7"/>
      <c r="X1851" s="7"/>
      <c r="Y1851" s="7"/>
      <c r="Z1851" s="7"/>
      <c r="AA1851" s="7"/>
      <c r="AB1851" s="4"/>
      <c r="AC1851" s="7"/>
      <c r="AD1851" s="7"/>
      <c r="AE1851" s="7"/>
      <c r="AF1851" s="7"/>
      <c r="AG1851" s="7"/>
      <c r="AH1851" s="7"/>
      <c r="AI1851" s="8"/>
      <c r="AJ1851" s="7"/>
      <c r="AK1851" s="7"/>
      <c r="AL1851" s="7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7"/>
      <c r="BB1851" s="4"/>
      <c r="BC1851" s="4"/>
      <c r="BD1851" s="4"/>
      <c r="BE1851" s="7"/>
      <c r="BF1851" s="7"/>
      <c r="BG1851" s="6"/>
      <c r="BH1851" s="4"/>
      <c r="BI1851" s="4"/>
      <c r="BJ1851" s="4"/>
      <c r="BK1851" s="4"/>
      <c r="BL1851" s="6"/>
      <c r="BM1851" s="6"/>
      <c r="BN1851" s="6"/>
      <c r="BO1851" s="6"/>
      <c r="BP1851" s="6"/>
      <c r="BQ1851" s="6"/>
      <c r="BR1851" s="6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7"/>
      <c r="CD1851" s="4"/>
      <c r="CE1851" s="4"/>
      <c r="CF1851" s="7"/>
      <c r="CG1851" s="4"/>
      <c r="CH1851" s="4"/>
      <c r="CI1851" s="4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  <c r="DH1851" s="7"/>
      <c r="DI1851" s="7"/>
      <c r="DJ1851" s="7"/>
      <c r="DK1851" s="7"/>
      <c r="DL1851" s="7"/>
      <c r="DM1851" s="7"/>
      <c r="DN1851" s="7"/>
      <c r="DO1851" s="7"/>
      <c r="DP1851" s="7"/>
      <c r="DQ1851" s="7"/>
      <c r="DR1851" s="7"/>
      <c r="DS1851" s="7"/>
      <c r="DT1851" s="7"/>
      <c r="DU1851" s="7"/>
      <c r="DV1851" s="7"/>
      <c r="DW1851" s="7"/>
      <c r="DX1851" s="7"/>
      <c r="DY1851" s="7"/>
      <c r="DZ1851" s="7"/>
      <c r="EA1851" s="7"/>
      <c r="EB1851" s="7"/>
      <c r="EC1851" s="7"/>
      <c r="ED1851" s="7"/>
      <c r="EE1851" s="7"/>
      <c r="EF1851" s="7"/>
      <c r="EG1851" s="7"/>
      <c r="EH1851" s="7"/>
      <c r="EI1851" s="7"/>
      <c r="EJ1851" s="7"/>
      <c r="EK1851" s="7"/>
      <c r="EL1851" s="7"/>
      <c r="EM1851" s="7"/>
      <c r="EN1851" s="7"/>
      <c r="EO1851" s="7"/>
      <c r="EP1851" s="7"/>
      <c r="EQ1851" s="7"/>
      <c r="ER1851" s="7"/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</row>
    <row r="1852" spans="1:158" x14ac:dyDescent="0.25">
      <c r="A1852" t="s">
        <v>59</v>
      </c>
      <c r="B1852" t="s">
        <v>194</v>
      </c>
      <c r="C1852" s="5">
        <v>39478</v>
      </c>
      <c r="D1852" s="4"/>
      <c r="G1852" t="s">
        <v>10</v>
      </c>
      <c r="H1852" s="6">
        <v>10</v>
      </c>
      <c r="I1852">
        <v>1000</v>
      </c>
      <c r="J1852" s="4">
        <f>1000000/H1852/I1852</f>
        <v>100</v>
      </c>
      <c r="U1852" s="4"/>
      <c r="W1852" s="7"/>
      <c r="X1852" s="7"/>
      <c r="Y1852" s="7"/>
      <c r="Z1852" s="7"/>
      <c r="AA1852" s="7"/>
      <c r="AB1852" s="4"/>
      <c r="AC1852" s="7"/>
      <c r="AD1852" s="7"/>
      <c r="AE1852" s="7"/>
      <c r="AF1852" s="7"/>
      <c r="AG1852" s="7"/>
      <c r="AH1852" s="7"/>
      <c r="AI1852" s="8"/>
      <c r="AK1852" s="7"/>
      <c r="AL1852" s="7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B1852" s="4"/>
      <c r="BC1852" s="4"/>
      <c r="BD1852" s="4"/>
      <c r="BG1852" s="6"/>
      <c r="BH1852" s="4"/>
      <c r="BI1852" s="4"/>
      <c r="BJ1852" s="4"/>
      <c r="BK1852" s="4"/>
      <c r="BL1852" s="6"/>
      <c r="BM1852" s="6"/>
      <c r="BN1852" s="6"/>
      <c r="BO1852" s="6"/>
      <c r="BP1852" s="6"/>
      <c r="BQ1852" s="6"/>
      <c r="BR1852" s="6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D1852" s="4">
        <v>221.2843980296181</v>
      </c>
      <c r="CE1852" s="4"/>
      <c r="CG1852" s="4"/>
      <c r="CH1852" s="4"/>
      <c r="CI1852" s="4"/>
    </row>
    <row r="1853" spans="1:158" x14ac:dyDescent="0.25">
      <c r="A1853" t="s">
        <v>59</v>
      </c>
      <c r="B1853" t="s">
        <v>194</v>
      </c>
      <c r="C1853" s="5">
        <v>39481</v>
      </c>
      <c r="D1853" s="4"/>
      <c r="G1853" t="s">
        <v>10</v>
      </c>
      <c r="H1853" s="6">
        <v>10</v>
      </c>
      <c r="I1853">
        <v>1000</v>
      </c>
      <c r="J1853" s="4">
        <f>1000000/H1853/I1853</f>
        <v>100</v>
      </c>
      <c r="U1853" s="4"/>
      <c r="W1853" s="7"/>
      <c r="X1853" s="7"/>
      <c r="Y1853" s="7"/>
      <c r="Z1853" s="7"/>
      <c r="AA1853" s="7"/>
      <c r="AB1853" s="4"/>
      <c r="AC1853" s="7"/>
      <c r="AD1853" s="7"/>
      <c r="AE1853" s="7"/>
      <c r="AF1853" s="7"/>
      <c r="AG1853" s="7"/>
      <c r="AH1853" s="7"/>
      <c r="AI1853" s="8"/>
      <c r="AK1853" s="7"/>
      <c r="AL1853" s="7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B1853" s="4"/>
      <c r="BC1853" s="4"/>
      <c r="BD1853" s="4"/>
      <c r="BG1853" s="6"/>
      <c r="BH1853" s="4"/>
      <c r="BI1853" s="4"/>
      <c r="BJ1853" s="4"/>
      <c r="BK1853" s="4"/>
      <c r="BL1853" s="6"/>
      <c r="BM1853" s="6"/>
      <c r="BN1853" s="6"/>
      <c r="BO1853" s="6"/>
      <c r="BP1853" s="6"/>
      <c r="BQ1853" s="6"/>
      <c r="BR1853" s="6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D1853" s="4">
        <v>218.67269626164631</v>
      </c>
      <c r="CE1853" s="4"/>
      <c r="CG1853" s="4"/>
      <c r="CH1853" s="4"/>
      <c r="CI1853" s="4"/>
    </row>
    <row r="1854" spans="1:158" x14ac:dyDescent="0.25">
      <c r="A1854" t="s">
        <v>59</v>
      </c>
      <c r="B1854" t="s">
        <v>194</v>
      </c>
      <c r="C1854" s="5">
        <v>39485</v>
      </c>
      <c r="D1854" s="4"/>
      <c r="E1854" s="5"/>
      <c r="F1854">
        <v>115</v>
      </c>
      <c r="G1854" t="s">
        <v>10</v>
      </c>
      <c r="H1854" s="6">
        <v>10</v>
      </c>
      <c r="I1854">
        <v>1000</v>
      </c>
      <c r="J1854" s="4">
        <f>1000000/H1854/I1854</f>
        <v>100</v>
      </c>
      <c r="K1854" s="4"/>
      <c r="L1854" s="7"/>
      <c r="M1854" s="7"/>
      <c r="N1854" s="7"/>
      <c r="O1854" s="7"/>
      <c r="P1854" s="7"/>
      <c r="Q1854" s="7"/>
      <c r="R1854" s="7"/>
      <c r="S1854" s="7"/>
      <c r="T1854" s="7"/>
      <c r="U1854" s="4"/>
      <c r="V1854" s="7"/>
      <c r="W1854" s="7"/>
      <c r="X1854" s="7"/>
      <c r="Y1854" s="7"/>
      <c r="Z1854" s="7"/>
      <c r="AA1854" s="7"/>
      <c r="AB1854" s="4"/>
      <c r="AC1854" s="7">
        <v>3.63</v>
      </c>
      <c r="AD1854" s="7"/>
      <c r="AE1854" s="7"/>
      <c r="AF1854" s="7"/>
      <c r="AG1854" s="7"/>
      <c r="AH1854" s="7"/>
      <c r="AI1854" s="8"/>
      <c r="AJ1854" s="7"/>
      <c r="AK1854" s="7"/>
      <c r="AL1854" s="7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7"/>
      <c r="BB1854" s="4"/>
      <c r="BC1854" s="4"/>
      <c r="BD1854" s="4"/>
      <c r="BE1854" s="7"/>
      <c r="BF1854" s="7"/>
      <c r="BG1854" s="6"/>
      <c r="BH1854" s="4"/>
      <c r="BI1854" s="4"/>
      <c r="BJ1854" s="4"/>
      <c r="BK1854" s="4"/>
      <c r="BL1854" s="6"/>
      <c r="BM1854" s="6"/>
      <c r="BN1854" s="6"/>
      <c r="BO1854" s="6"/>
      <c r="BP1854" s="6"/>
      <c r="BQ1854" s="6"/>
      <c r="BR1854" s="6"/>
      <c r="BS1854" s="4"/>
      <c r="BT1854" s="4">
        <v>20.22</v>
      </c>
      <c r="BU1854" s="4">
        <v>177.83</v>
      </c>
      <c r="BV1854" s="4"/>
      <c r="BW1854" s="4"/>
      <c r="BX1854" s="4"/>
      <c r="BY1854" s="4"/>
      <c r="BZ1854" s="4"/>
      <c r="CA1854" s="4"/>
      <c r="CB1854" s="4"/>
      <c r="CC1854" s="7"/>
      <c r="CD1854" s="4"/>
      <c r="CE1854" s="4"/>
      <c r="CF1854" s="7"/>
      <c r="CG1854" s="4"/>
      <c r="CH1854" s="4"/>
      <c r="CI1854" s="4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  <c r="DH1854" s="7"/>
      <c r="DI1854" s="7"/>
      <c r="DJ1854" s="7"/>
      <c r="DK1854" s="7"/>
      <c r="DL1854" s="7"/>
      <c r="DM1854" s="7"/>
      <c r="DN1854" s="7"/>
      <c r="DO1854" s="7"/>
      <c r="DP1854" s="7"/>
      <c r="DQ1854" s="7"/>
      <c r="DR1854" s="7"/>
      <c r="DS1854" s="7"/>
      <c r="DT1854" s="7"/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</row>
    <row r="1855" spans="1:158" x14ac:dyDescent="0.25">
      <c r="A1855" t="s">
        <v>59</v>
      </c>
      <c r="B1855" t="s">
        <v>194</v>
      </c>
      <c r="C1855" s="5">
        <v>39486</v>
      </c>
      <c r="D1855" s="4"/>
      <c r="G1855" t="s">
        <v>10</v>
      </c>
      <c r="H1855" s="6">
        <v>10</v>
      </c>
      <c r="I1855">
        <v>1000</v>
      </c>
      <c r="J1855" s="4">
        <f>1000000/H1855/I1855</f>
        <v>100</v>
      </c>
      <c r="U1855" s="4"/>
      <c r="W1855" s="7"/>
      <c r="X1855" s="7"/>
      <c r="Y1855" s="7"/>
      <c r="Z1855" s="7"/>
      <c r="AA1855" s="7"/>
      <c r="AB1855" s="4"/>
      <c r="AC1855" s="7"/>
      <c r="AD1855" s="7"/>
      <c r="AE1855" s="7"/>
      <c r="AF1855" s="7"/>
      <c r="AG1855" s="7"/>
      <c r="AH1855" s="7"/>
      <c r="AI1855" s="8"/>
      <c r="AK1855" s="7"/>
      <c r="AL1855" s="7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B1855" s="4"/>
      <c r="BC1855" s="4"/>
      <c r="BD1855" s="4"/>
      <c r="BG1855" s="6"/>
      <c r="BH1855" s="4"/>
      <c r="BI1855" s="4"/>
      <c r="BJ1855" s="4"/>
      <c r="BK1855" s="4"/>
      <c r="BL1855" s="6"/>
      <c r="BM1855" s="6"/>
      <c r="BN1855" s="6"/>
      <c r="BO1855" s="6"/>
      <c r="BP1855" s="6"/>
      <c r="BQ1855" s="6"/>
      <c r="BR1855" s="6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D1855" s="4">
        <v>203.46205456959211</v>
      </c>
      <c r="CE1855" s="4"/>
      <c r="CG1855" s="4"/>
      <c r="CH1855" s="4"/>
      <c r="CI1855" s="4"/>
    </row>
    <row r="1856" spans="1:158" x14ac:dyDescent="0.25">
      <c r="A1856" t="s">
        <v>59</v>
      </c>
      <c r="B1856" t="s">
        <v>194</v>
      </c>
      <c r="C1856" s="5">
        <v>39488</v>
      </c>
      <c r="D1856" s="4"/>
      <c r="G1856" t="s">
        <v>10</v>
      </c>
      <c r="H1856" s="6">
        <v>10</v>
      </c>
      <c r="I1856">
        <v>1000</v>
      </c>
      <c r="J1856" s="4">
        <f>1000000/H1856/I1856</f>
        <v>100</v>
      </c>
      <c r="U1856" s="4"/>
      <c r="W1856" s="7"/>
      <c r="X1856" s="7"/>
      <c r="Y1856" s="7"/>
      <c r="Z1856" s="7"/>
      <c r="AA1856" s="7"/>
      <c r="AB1856" s="4"/>
      <c r="AC1856" s="7"/>
      <c r="AD1856" s="7"/>
      <c r="AE1856" s="7"/>
      <c r="AF1856" s="7"/>
      <c r="AG1856" s="7"/>
      <c r="AH1856" s="7"/>
      <c r="AI1856" s="8"/>
      <c r="AK1856" s="7"/>
      <c r="AL1856" s="7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B1856" s="4"/>
      <c r="BC1856" s="4"/>
      <c r="BD1856" s="4"/>
      <c r="BG1856" s="6"/>
      <c r="BH1856" s="4"/>
      <c r="BI1856" s="4"/>
      <c r="BJ1856" s="4"/>
      <c r="BK1856" s="4"/>
      <c r="BL1856" s="6"/>
      <c r="BM1856" s="6"/>
      <c r="BN1856" s="6"/>
      <c r="BO1856" s="6"/>
      <c r="BP1856" s="6"/>
      <c r="BQ1856" s="6"/>
      <c r="BR1856" s="6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D1856" s="4">
        <v>197.6123273379641</v>
      </c>
      <c r="CE1856" s="4"/>
      <c r="CG1856" s="4"/>
      <c r="CH1856" s="4"/>
      <c r="CI1856" s="4"/>
    </row>
    <row r="1857" spans="1:158" x14ac:dyDescent="0.25">
      <c r="A1857" t="s">
        <v>59</v>
      </c>
      <c r="B1857" t="s">
        <v>194</v>
      </c>
      <c r="C1857" s="5">
        <v>39491</v>
      </c>
      <c r="D1857" s="4"/>
      <c r="G1857" t="s">
        <v>10</v>
      </c>
      <c r="H1857" s="6">
        <v>10</v>
      </c>
      <c r="I1857">
        <v>1000</v>
      </c>
      <c r="J1857" s="4">
        <f>1000000/H1857/I1857</f>
        <v>100</v>
      </c>
      <c r="U1857" s="4"/>
      <c r="W1857" s="7"/>
      <c r="X1857" s="7"/>
      <c r="Y1857" s="7"/>
      <c r="Z1857" s="7"/>
      <c r="AA1857" s="7"/>
      <c r="AB1857" s="4"/>
      <c r="AC1857" s="7"/>
      <c r="AD1857" s="7"/>
      <c r="AE1857" s="7"/>
      <c r="AF1857" s="7"/>
      <c r="AG1857" s="7"/>
      <c r="AH1857" s="7"/>
      <c r="AI1857" s="8"/>
      <c r="AK1857" s="7"/>
      <c r="AL1857" s="7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B1857" s="4"/>
      <c r="BC1857" s="4"/>
      <c r="BD1857" s="4"/>
      <c r="BG1857" s="6"/>
      <c r="BH1857" s="4"/>
      <c r="BI1857" s="4"/>
      <c r="BJ1857" s="4"/>
      <c r="BK1857" s="4"/>
      <c r="BL1857" s="6"/>
      <c r="BM1857" s="6"/>
      <c r="BN1857" s="6"/>
      <c r="BO1857" s="6"/>
      <c r="BP1857" s="6"/>
      <c r="BQ1857" s="6"/>
      <c r="BR1857" s="6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D1857" s="4">
        <v>236.25056855361501</v>
      </c>
      <c r="CE1857" s="4"/>
      <c r="CG1857" s="4"/>
      <c r="CH1857" s="4"/>
      <c r="CI1857" s="4"/>
    </row>
    <row r="1858" spans="1:158" x14ac:dyDescent="0.25">
      <c r="A1858" t="s">
        <v>59</v>
      </c>
      <c r="B1858" t="s">
        <v>194</v>
      </c>
      <c r="C1858" s="5">
        <v>39493</v>
      </c>
      <c r="D1858" s="4"/>
      <c r="G1858" t="s">
        <v>10</v>
      </c>
      <c r="H1858" s="6">
        <v>10</v>
      </c>
      <c r="I1858">
        <v>1000</v>
      </c>
      <c r="J1858" s="4">
        <f>1000000/H1858/I1858</f>
        <v>100</v>
      </c>
      <c r="U1858" s="4"/>
      <c r="W1858" s="7"/>
      <c r="X1858" s="7"/>
      <c r="Y1858" s="7"/>
      <c r="Z1858" s="7"/>
      <c r="AA1858" s="7"/>
      <c r="AB1858" s="4"/>
      <c r="AC1858" s="7"/>
      <c r="AD1858" s="7"/>
      <c r="AE1858" s="7"/>
      <c r="AF1858" s="7"/>
      <c r="AG1858" s="7"/>
      <c r="AH1858" s="7"/>
      <c r="AI1858" s="8"/>
      <c r="AK1858" s="7"/>
      <c r="AL1858" s="7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B1858" s="4"/>
      <c r="BC1858" s="4"/>
      <c r="BD1858" s="4"/>
      <c r="BG1858" s="6"/>
      <c r="BH1858" s="4"/>
      <c r="BI1858" s="4"/>
      <c r="BJ1858" s="4"/>
      <c r="BK1858" s="4"/>
      <c r="BL1858" s="6"/>
      <c r="BM1858" s="6"/>
      <c r="BN1858" s="6"/>
      <c r="BO1858" s="6"/>
      <c r="BP1858" s="6"/>
      <c r="BQ1858" s="6"/>
      <c r="BR1858" s="6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D1858" s="4">
        <v>227.34504632200381</v>
      </c>
      <c r="CE1858" s="4"/>
      <c r="CG1858" s="4"/>
      <c r="CH1858" s="4"/>
      <c r="CI1858" s="4"/>
    </row>
    <row r="1859" spans="1:158" x14ac:dyDescent="0.25">
      <c r="A1859" t="s">
        <v>59</v>
      </c>
      <c r="B1859" t="s">
        <v>194</v>
      </c>
      <c r="C1859" s="5">
        <v>39495</v>
      </c>
      <c r="D1859" s="4"/>
      <c r="G1859" t="s">
        <v>10</v>
      </c>
      <c r="H1859" s="6">
        <v>10</v>
      </c>
      <c r="I1859">
        <v>1000</v>
      </c>
      <c r="J1859" s="4">
        <f>1000000/H1859/I1859</f>
        <v>100</v>
      </c>
      <c r="U1859" s="4"/>
      <c r="W1859" s="7"/>
      <c r="X1859" s="7"/>
      <c r="Y1859" s="7"/>
      <c r="Z1859" s="7"/>
      <c r="AA1859" s="7"/>
      <c r="AB1859" s="4"/>
      <c r="AC1859" s="7"/>
      <c r="AD1859" s="7"/>
      <c r="AE1859" s="7"/>
      <c r="AF1859" s="7"/>
      <c r="AG1859" s="7"/>
      <c r="AH1859" s="7"/>
      <c r="AI1859" s="8"/>
      <c r="AK1859" s="7"/>
      <c r="AL1859" s="7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B1859" s="4"/>
      <c r="BC1859" s="4"/>
      <c r="BD1859" s="4"/>
      <c r="BG1859" s="6"/>
      <c r="BH1859" s="4"/>
      <c r="BI1859" s="4"/>
      <c r="BJ1859" s="4"/>
      <c r="BK1859" s="4"/>
      <c r="BL1859" s="6"/>
      <c r="BM1859" s="6"/>
      <c r="BN1859" s="6"/>
      <c r="BO1859" s="6"/>
      <c r="BP1859" s="6"/>
      <c r="BQ1859" s="6"/>
      <c r="BR1859" s="6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D1859" s="4">
        <v>217.66221351354741</v>
      </c>
      <c r="CE1859" s="4"/>
      <c r="CG1859" s="4"/>
      <c r="CH1859" s="4"/>
      <c r="CI1859" s="4"/>
    </row>
    <row r="1860" spans="1:158" x14ac:dyDescent="0.25">
      <c r="A1860" t="s">
        <v>59</v>
      </c>
      <c r="B1860" t="s">
        <v>194</v>
      </c>
      <c r="C1860" s="5">
        <v>39498</v>
      </c>
      <c r="D1860" s="4"/>
      <c r="G1860" t="s">
        <v>10</v>
      </c>
      <c r="H1860" s="6">
        <v>10</v>
      </c>
      <c r="I1860">
        <v>1000</v>
      </c>
      <c r="J1860" s="4">
        <f>1000000/H1860/I1860</f>
        <v>100</v>
      </c>
      <c r="U1860" s="4"/>
      <c r="W1860" s="7"/>
      <c r="X1860" s="7"/>
      <c r="Y1860" s="7"/>
      <c r="Z1860" s="7"/>
      <c r="AA1860" s="7"/>
      <c r="AB1860" s="4"/>
      <c r="AC1860" s="7"/>
      <c r="AD1860" s="7"/>
      <c r="AE1860" s="7"/>
      <c r="AF1860" s="7"/>
      <c r="AG1860" s="7"/>
      <c r="AH1860" s="7"/>
      <c r="AI1860" s="8"/>
      <c r="AK1860" s="7"/>
      <c r="AL1860" s="7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B1860" s="4"/>
      <c r="BC1860" s="4"/>
      <c r="BD1860" s="4"/>
      <c r="BG1860" s="6"/>
      <c r="BH1860" s="4"/>
      <c r="BI1860" s="4"/>
      <c r="BJ1860" s="4"/>
      <c r="BK1860" s="4"/>
      <c r="BL1860" s="6"/>
      <c r="BM1860" s="6"/>
      <c r="BN1860" s="6"/>
      <c r="BO1860" s="6"/>
      <c r="BP1860" s="6"/>
      <c r="BQ1860" s="6"/>
      <c r="BR1860" s="6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D1860" s="4">
        <v>229.64640069345549</v>
      </c>
      <c r="CE1860" s="4"/>
      <c r="CG1860" s="4"/>
      <c r="CH1860" s="4"/>
      <c r="CI1860" s="4"/>
    </row>
    <row r="1861" spans="1:158" x14ac:dyDescent="0.25">
      <c r="A1861" t="s">
        <v>59</v>
      </c>
      <c r="B1861" t="s">
        <v>194</v>
      </c>
      <c r="C1861" s="5">
        <v>39500</v>
      </c>
      <c r="D1861" s="4"/>
      <c r="G1861" t="s">
        <v>10</v>
      </c>
      <c r="H1861" s="6">
        <v>10</v>
      </c>
      <c r="I1861">
        <v>1000</v>
      </c>
      <c r="J1861" s="4">
        <f>1000000/H1861/I1861</f>
        <v>100</v>
      </c>
      <c r="U1861" s="4"/>
      <c r="W1861" s="7"/>
      <c r="X1861" s="7"/>
      <c r="Y1861" s="7"/>
      <c r="Z1861" s="7"/>
      <c r="AA1861" s="7"/>
      <c r="AB1861" s="4"/>
      <c r="AC1861" s="7"/>
      <c r="AD1861" s="7"/>
      <c r="AE1861" s="7"/>
      <c r="AF1861" s="7"/>
      <c r="AG1861" s="7"/>
      <c r="AH1861" s="7"/>
      <c r="AI1861" s="8"/>
      <c r="AK1861" s="7"/>
      <c r="AL1861" s="7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B1861" s="4"/>
      <c r="BC1861" s="4"/>
      <c r="BD1861" s="4"/>
      <c r="BG1861" s="6"/>
      <c r="BH1861" s="4"/>
      <c r="BI1861" s="4"/>
      <c r="BJ1861" s="4"/>
      <c r="BK1861" s="4"/>
      <c r="BL1861" s="6"/>
      <c r="BM1861" s="6"/>
      <c r="BN1861" s="6"/>
      <c r="BO1861" s="6"/>
      <c r="BP1861" s="6"/>
      <c r="BQ1861" s="6"/>
      <c r="BR1861" s="6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D1861" s="4">
        <v>193.93208845660681</v>
      </c>
      <c r="CE1861" s="4"/>
      <c r="CG1861" s="4"/>
      <c r="CH1861" s="4"/>
      <c r="CI1861" s="4"/>
    </row>
    <row r="1862" spans="1:158" x14ac:dyDescent="0.25">
      <c r="A1862" t="s">
        <v>59</v>
      </c>
      <c r="B1862" t="s">
        <v>194</v>
      </c>
      <c r="C1862" s="5">
        <v>39502</v>
      </c>
      <c r="D1862" s="4"/>
      <c r="G1862" t="s">
        <v>10</v>
      </c>
      <c r="H1862" s="6">
        <v>10</v>
      </c>
      <c r="I1862">
        <v>1000</v>
      </c>
      <c r="J1862" s="4">
        <f>1000000/H1862/I1862</f>
        <v>100</v>
      </c>
      <c r="U1862" s="4"/>
      <c r="W1862" s="7"/>
      <c r="X1862" s="7"/>
      <c r="Y1862" s="7"/>
      <c r="Z1862" s="7"/>
      <c r="AA1862" s="7"/>
      <c r="AB1862" s="4"/>
      <c r="AC1862" s="7"/>
      <c r="AD1862" s="7"/>
      <c r="AE1862" s="7"/>
      <c r="AF1862" s="7"/>
      <c r="AG1862" s="7"/>
      <c r="AH1862" s="7"/>
      <c r="AI1862" s="8"/>
      <c r="AK1862" s="7"/>
      <c r="AL1862" s="7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B1862" s="4"/>
      <c r="BC1862" s="4"/>
      <c r="BD1862" s="4"/>
      <c r="BG1862" s="6"/>
      <c r="BH1862" s="4"/>
      <c r="BI1862" s="4"/>
      <c r="BJ1862" s="4"/>
      <c r="BK1862" s="4"/>
      <c r="BL1862" s="6"/>
      <c r="BM1862" s="6"/>
      <c r="BN1862" s="6"/>
      <c r="BO1862" s="6"/>
      <c r="BP1862" s="6"/>
      <c r="BQ1862" s="6"/>
      <c r="BR1862" s="6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D1862" s="4">
        <v>189.14632399407051</v>
      </c>
      <c r="CE1862" s="4"/>
      <c r="CG1862" s="4"/>
      <c r="CH1862" s="4"/>
      <c r="CI1862" s="4"/>
    </row>
    <row r="1863" spans="1:158" x14ac:dyDescent="0.25">
      <c r="A1863" t="s">
        <v>59</v>
      </c>
      <c r="B1863" t="s">
        <v>194</v>
      </c>
      <c r="C1863" s="5">
        <v>39505</v>
      </c>
      <c r="D1863" s="4"/>
      <c r="E1863" s="5"/>
      <c r="F1863">
        <v>135</v>
      </c>
      <c r="G1863" t="s">
        <v>10</v>
      </c>
      <c r="H1863" s="6">
        <v>10</v>
      </c>
      <c r="I1863">
        <v>1000</v>
      </c>
      <c r="J1863" s="4">
        <f>1000000/H1863/I1863</f>
        <v>100</v>
      </c>
      <c r="K1863" s="4"/>
      <c r="L1863" s="7"/>
      <c r="M1863" s="7"/>
      <c r="N1863" s="7"/>
      <c r="O1863" s="7"/>
      <c r="P1863" s="7"/>
      <c r="Q1863" s="7"/>
      <c r="R1863" s="7"/>
      <c r="S1863" s="7"/>
      <c r="T1863" s="7"/>
      <c r="U1863" s="4"/>
      <c r="V1863" s="7"/>
      <c r="W1863" s="7"/>
      <c r="X1863" s="7"/>
      <c r="Y1863" s="7"/>
      <c r="Z1863" s="7"/>
      <c r="AA1863" s="7"/>
      <c r="AB1863" s="4"/>
      <c r="AC1863" s="7">
        <v>3.4</v>
      </c>
      <c r="AD1863" s="7"/>
      <c r="AE1863" s="7"/>
      <c r="AF1863" s="7"/>
      <c r="AG1863" s="7"/>
      <c r="AH1863" s="7"/>
      <c r="AI1863" s="8"/>
      <c r="AJ1863" s="7"/>
      <c r="AK1863" s="7"/>
      <c r="AL1863" s="7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7"/>
      <c r="BB1863" s="4"/>
      <c r="BC1863" s="4"/>
      <c r="BD1863" s="4"/>
      <c r="BE1863" s="7"/>
      <c r="BF1863" s="7"/>
      <c r="BG1863" s="6"/>
      <c r="BH1863" s="4"/>
      <c r="BI1863" s="4"/>
      <c r="BJ1863" s="4"/>
      <c r="BK1863" s="4"/>
      <c r="BL1863" s="6"/>
      <c r="BM1863" s="6"/>
      <c r="BN1863" s="6"/>
      <c r="BO1863" s="6"/>
      <c r="BP1863" s="6"/>
      <c r="BQ1863" s="6"/>
      <c r="BR1863" s="6"/>
      <c r="BS1863" s="4"/>
      <c r="BT1863" s="4">
        <v>10.3</v>
      </c>
      <c r="BU1863" s="4">
        <v>212.59</v>
      </c>
      <c r="BV1863" s="4">
        <v>0.58447479649342526</v>
      </c>
      <c r="BW1863" s="4"/>
      <c r="BX1863" s="4"/>
      <c r="BY1863" s="4"/>
      <c r="BZ1863" s="4"/>
      <c r="CA1863" s="4"/>
      <c r="CB1863" s="4"/>
      <c r="CC1863" s="7"/>
      <c r="CD1863" s="4">
        <v>221.385201322038</v>
      </c>
      <c r="CE1863" s="4"/>
      <c r="CF1863" s="7"/>
      <c r="CG1863" s="4"/>
      <c r="CH1863" s="4"/>
      <c r="CI1863" s="4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  <c r="DH1863" s="7"/>
      <c r="DI1863" s="7"/>
      <c r="DJ1863" s="7"/>
      <c r="DK1863" s="7"/>
      <c r="DL1863" s="7"/>
      <c r="DM1863" s="7"/>
      <c r="DN1863" s="7"/>
      <c r="DO1863" s="7"/>
      <c r="DP1863" s="7"/>
      <c r="DQ1863" s="7"/>
      <c r="DR1863" s="7"/>
      <c r="DS1863" s="7"/>
      <c r="DT1863" s="7"/>
      <c r="DU1863" s="7"/>
      <c r="DV1863" s="7"/>
      <c r="DW1863" s="7"/>
      <c r="DX1863" s="7"/>
      <c r="DY1863" s="7"/>
      <c r="DZ1863" s="7"/>
      <c r="EA1863" s="7"/>
      <c r="EB1863" s="7"/>
      <c r="EC1863" s="7"/>
      <c r="ED1863" s="7"/>
      <c r="EE1863" s="7"/>
      <c r="EF1863" s="7"/>
      <c r="EG1863" s="7"/>
      <c r="EH1863" s="7"/>
      <c r="EI1863" s="7"/>
      <c r="EJ1863" s="7"/>
      <c r="EK1863" s="7"/>
      <c r="EL1863" s="7"/>
      <c r="EM1863" s="7"/>
      <c r="EN1863" s="7"/>
      <c r="EO1863" s="7"/>
      <c r="EP1863" s="7"/>
      <c r="EQ1863" s="7"/>
      <c r="ER1863" s="7"/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</row>
    <row r="1864" spans="1:158" x14ac:dyDescent="0.25">
      <c r="A1864" t="s">
        <v>59</v>
      </c>
      <c r="B1864" t="s">
        <v>194</v>
      </c>
      <c r="C1864" s="5">
        <v>39511</v>
      </c>
      <c r="D1864" s="4"/>
      <c r="G1864" t="s">
        <v>10</v>
      </c>
      <c r="H1864" s="6">
        <v>10</v>
      </c>
      <c r="I1864">
        <v>1000</v>
      </c>
      <c r="J1864" s="4">
        <f>1000000/H1864/I1864</f>
        <v>100</v>
      </c>
      <c r="U1864" s="4"/>
      <c r="W1864" s="7"/>
      <c r="X1864" s="7"/>
      <c r="Y1864" s="7"/>
      <c r="Z1864" s="7"/>
      <c r="AA1864" s="7"/>
      <c r="AB1864" s="4"/>
      <c r="AC1864" s="7"/>
      <c r="AD1864" s="7"/>
      <c r="AE1864" s="7"/>
      <c r="AF1864" s="7"/>
      <c r="AG1864" s="7"/>
      <c r="AH1864" s="7"/>
      <c r="AI1864" s="8"/>
      <c r="AK1864" s="7"/>
      <c r="AL1864" s="7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B1864" s="4"/>
      <c r="BC1864" s="4"/>
      <c r="BD1864" s="4"/>
      <c r="BG1864" s="6"/>
      <c r="BH1864" s="4"/>
      <c r="BI1864" s="4"/>
      <c r="BJ1864" s="4"/>
      <c r="BK1864" s="4"/>
      <c r="BL1864" s="6"/>
      <c r="BM1864" s="6"/>
      <c r="BN1864" s="6"/>
      <c r="BO1864" s="6"/>
      <c r="BP1864" s="6"/>
      <c r="BQ1864" s="6"/>
      <c r="BR1864" s="6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D1864" s="4">
        <v>207.05220175045429</v>
      </c>
      <c r="CE1864" s="4"/>
      <c r="CG1864" s="4"/>
      <c r="CH1864" s="4"/>
      <c r="CI1864" s="4"/>
    </row>
    <row r="1865" spans="1:158" x14ac:dyDescent="0.25">
      <c r="A1865" t="s">
        <v>59</v>
      </c>
      <c r="B1865" t="s">
        <v>194</v>
      </c>
      <c r="C1865" s="5">
        <v>39513</v>
      </c>
      <c r="D1865" s="4">
        <v>7</v>
      </c>
      <c r="E1865" t="s">
        <v>166</v>
      </c>
      <c r="F1865">
        <v>143</v>
      </c>
      <c r="G1865" t="s">
        <v>10</v>
      </c>
      <c r="H1865" s="6">
        <v>10</v>
      </c>
      <c r="I1865">
        <v>1000</v>
      </c>
      <c r="J1865" s="4">
        <f>1000000/H1865/I1865</f>
        <v>100</v>
      </c>
      <c r="K1865" s="4"/>
      <c r="L1865" s="7"/>
      <c r="M1865" s="7"/>
      <c r="N1865" s="7"/>
      <c r="O1865" s="7"/>
      <c r="P1865" s="7"/>
      <c r="Q1865" s="7"/>
      <c r="R1865" s="7"/>
      <c r="S1865" s="7"/>
      <c r="T1865" s="7"/>
      <c r="U1865" s="4"/>
      <c r="V1865" s="7"/>
      <c r="W1865" s="7"/>
      <c r="X1865" s="7"/>
      <c r="Y1865" s="7"/>
      <c r="Z1865" s="7"/>
      <c r="AA1865" s="7"/>
      <c r="AB1865" s="4"/>
      <c r="AC1865" s="7"/>
      <c r="AD1865" s="7"/>
      <c r="AE1865" s="7"/>
      <c r="AF1865" s="7"/>
      <c r="AG1865" s="7"/>
      <c r="AH1865" s="7"/>
      <c r="AI1865" s="8"/>
      <c r="AJ1865" s="7"/>
      <c r="AK1865" s="7"/>
      <c r="AL1865" s="7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7"/>
      <c r="BB1865" s="4"/>
      <c r="BC1865" s="4"/>
      <c r="BD1865" s="4"/>
      <c r="BE1865" s="7"/>
      <c r="BF1865" s="7"/>
      <c r="BG1865" s="6"/>
      <c r="BH1865" s="4"/>
      <c r="BI1865" s="4"/>
      <c r="BJ1865" s="4"/>
      <c r="BK1865" s="4"/>
      <c r="BL1865" s="6"/>
      <c r="BM1865" s="6"/>
      <c r="BN1865" s="6"/>
      <c r="BO1865" s="6"/>
      <c r="BP1865" s="6"/>
      <c r="BQ1865" s="6"/>
      <c r="BR1865" s="6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7"/>
      <c r="CD1865" s="4"/>
      <c r="CE1865" s="4"/>
      <c r="CF1865" s="7"/>
      <c r="CG1865" s="4"/>
      <c r="CH1865" s="4"/>
      <c r="CI1865" s="4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</row>
    <row r="1866" spans="1:158" x14ac:dyDescent="0.25">
      <c r="A1866" t="s">
        <v>59</v>
      </c>
      <c r="B1866" t="s">
        <v>194</v>
      </c>
      <c r="C1866" s="5">
        <v>39516</v>
      </c>
      <c r="D1866" s="4"/>
      <c r="G1866" t="s">
        <v>10</v>
      </c>
      <c r="H1866" s="6">
        <v>10</v>
      </c>
      <c r="I1866">
        <v>1000</v>
      </c>
      <c r="J1866" s="4">
        <f>1000000/H1866/I1866</f>
        <v>100</v>
      </c>
      <c r="U1866" s="4"/>
      <c r="W1866" s="7"/>
      <c r="X1866" s="7"/>
      <c r="Y1866" s="7"/>
      <c r="Z1866" s="7"/>
      <c r="AA1866" s="7"/>
      <c r="AB1866" s="4"/>
      <c r="AC1866" s="7"/>
      <c r="AD1866" s="7"/>
      <c r="AE1866" s="7"/>
      <c r="AF1866" s="7"/>
      <c r="AG1866" s="7"/>
      <c r="AH1866" s="7"/>
      <c r="AI1866" s="8"/>
      <c r="AK1866" s="7"/>
      <c r="AL1866" s="7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B1866" s="4"/>
      <c r="BC1866" s="4"/>
      <c r="BD1866" s="4"/>
      <c r="BG1866" s="6"/>
      <c r="BH1866" s="4"/>
      <c r="BI1866" s="4"/>
      <c r="BJ1866" s="4"/>
      <c r="BK1866" s="4"/>
      <c r="BL1866" s="6"/>
      <c r="BM1866" s="6"/>
      <c r="BN1866" s="6"/>
      <c r="BO1866" s="6"/>
      <c r="BP1866" s="6"/>
      <c r="BQ1866" s="6"/>
      <c r="BR1866" s="6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D1866" s="4">
        <v>182.2196477122927</v>
      </c>
      <c r="CE1866" s="4"/>
      <c r="CG1866" s="4"/>
      <c r="CH1866" s="4"/>
      <c r="CI1866" s="4"/>
    </row>
    <row r="1867" spans="1:158" x14ac:dyDescent="0.25">
      <c r="A1867" t="s">
        <v>59</v>
      </c>
      <c r="B1867" t="s">
        <v>194</v>
      </c>
      <c r="C1867" s="5">
        <v>39519</v>
      </c>
      <c r="D1867" s="4"/>
      <c r="G1867" t="s">
        <v>10</v>
      </c>
      <c r="H1867" s="6">
        <v>10</v>
      </c>
      <c r="I1867">
        <v>1000</v>
      </c>
      <c r="J1867" s="4">
        <f>1000000/H1867/I1867</f>
        <v>100</v>
      </c>
      <c r="U1867" s="4"/>
      <c r="W1867" s="7"/>
      <c r="X1867" s="7"/>
      <c r="Y1867" s="7"/>
      <c r="Z1867" s="7"/>
      <c r="AA1867" s="7"/>
      <c r="AB1867" s="4"/>
      <c r="AC1867" s="7"/>
      <c r="AD1867" s="7"/>
      <c r="AE1867" s="7"/>
      <c r="AF1867" s="7"/>
      <c r="AG1867" s="7"/>
      <c r="AH1867" s="7"/>
      <c r="AI1867" s="8"/>
      <c r="AK1867" s="7"/>
      <c r="AL1867" s="7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B1867" s="4"/>
      <c r="BC1867" s="4"/>
      <c r="BD1867" s="4"/>
      <c r="BG1867" s="6"/>
      <c r="BH1867" s="4"/>
      <c r="BI1867" s="4"/>
      <c r="BJ1867" s="4"/>
      <c r="BK1867" s="4"/>
      <c r="BL1867" s="6"/>
      <c r="BM1867" s="6"/>
      <c r="BN1867" s="6"/>
      <c r="BO1867" s="6"/>
      <c r="BP1867" s="6"/>
      <c r="BQ1867" s="6"/>
      <c r="BR1867" s="6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D1867" s="4">
        <v>219.9040134991894</v>
      </c>
      <c r="CE1867" s="4"/>
      <c r="CG1867" s="4"/>
      <c r="CH1867" s="4"/>
      <c r="CI1867" s="4"/>
    </row>
    <row r="1868" spans="1:158" x14ac:dyDescent="0.25">
      <c r="A1868" t="s">
        <v>59</v>
      </c>
      <c r="B1868" t="s">
        <v>194</v>
      </c>
      <c r="C1868" s="5">
        <v>39525</v>
      </c>
      <c r="D1868" s="4"/>
      <c r="G1868" t="s">
        <v>10</v>
      </c>
      <c r="H1868" s="6">
        <v>10</v>
      </c>
      <c r="I1868">
        <v>1000</v>
      </c>
      <c r="J1868" s="4">
        <f>1000000/H1868/I1868</f>
        <v>100</v>
      </c>
      <c r="U1868" s="4"/>
      <c r="W1868" s="7"/>
      <c r="X1868" s="7"/>
      <c r="Y1868" s="7"/>
      <c r="Z1868" s="7"/>
      <c r="AA1868" s="7"/>
      <c r="AB1868" s="4"/>
      <c r="AC1868" s="7"/>
      <c r="AD1868" s="7"/>
      <c r="AE1868" s="7"/>
      <c r="AF1868" s="7"/>
      <c r="AG1868" s="7"/>
      <c r="AH1868" s="7"/>
      <c r="AI1868" s="8"/>
      <c r="AK1868" s="7"/>
      <c r="AL1868" s="7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B1868" s="4"/>
      <c r="BC1868" s="4"/>
      <c r="BD1868" s="4"/>
      <c r="BG1868" s="6"/>
      <c r="BH1868" s="4"/>
      <c r="BI1868" s="4"/>
      <c r="BJ1868" s="4"/>
      <c r="BK1868" s="4"/>
      <c r="BL1868" s="6"/>
      <c r="BM1868" s="6"/>
      <c r="BN1868" s="6"/>
      <c r="BO1868" s="6"/>
      <c r="BP1868" s="6"/>
      <c r="BQ1868" s="6"/>
      <c r="BR1868" s="6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D1868" s="4">
        <v>183.3563976319935</v>
      </c>
      <c r="CE1868" s="4"/>
      <c r="CG1868" s="4"/>
      <c r="CH1868" s="4"/>
      <c r="CI1868" s="4"/>
    </row>
    <row r="1869" spans="1:158" x14ac:dyDescent="0.25">
      <c r="A1869" t="s">
        <v>59</v>
      </c>
      <c r="B1869" t="s">
        <v>194</v>
      </c>
      <c r="C1869" s="5">
        <v>39532</v>
      </c>
      <c r="D1869" s="4"/>
      <c r="G1869" t="s">
        <v>10</v>
      </c>
      <c r="H1869" s="6">
        <v>10</v>
      </c>
      <c r="I1869">
        <v>1000</v>
      </c>
      <c r="J1869" s="4">
        <f>1000000/H1869/I1869</f>
        <v>100</v>
      </c>
      <c r="U1869" s="4"/>
      <c r="W1869" s="7"/>
      <c r="X1869" s="7"/>
      <c r="Y1869" s="7"/>
      <c r="Z1869" s="7"/>
      <c r="AA1869" s="7"/>
      <c r="AB1869" s="4"/>
      <c r="AC1869" s="7"/>
      <c r="AD1869" s="7"/>
      <c r="AE1869" s="7"/>
      <c r="AF1869" s="7"/>
      <c r="AG1869" s="7"/>
      <c r="AH1869" s="7"/>
      <c r="AI1869" s="8"/>
      <c r="AK1869" s="7"/>
      <c r="AL1869" s="7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B1869" s="4"/>
      <c r="BC1869" s="4"/>
      <c r="BD1869" s="4"/>
      <c r="BG1869" s="6"/>
      <c r="BH1869" s="4"/>
      <c r="BI1869" s="4"/>
      <c r="BJ1869" s="4"/>
      <c r="BK1869" s="4"/>
      <c r="BL1869" s="6"/>
      <c r="BM1869" s="6"/>
      <c r="BN1869" s="6"/>
      <c r="BO1869" s="6"/>
      <c r="BP1869" s="6"/>
      <c r="BQ1869" s="6"/>
      <c r="BR1869" s="6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D1869" s="4">
        <v>148.53481551197211</v>
      </c>
      <c r="CE1869" s="4"/>
      <c r="CG1869" s="4"/>
      <c r="CH1869" s="4"/>
      <c r="CI1869" s="4"/>
    </row>
    <row r="1870" spans="1:158" x14ac:dyDescent="0.25">
      <c r="A1870" t="s">
        <v>59</v>
      </c>
      <c r="B1870" t="s">
        <v>194</v>
      </c>
      <c r="C1870" s="5">
        <v>39539</v>
      </c>
      <c r="D1870" s="4"/>
      <c r="G1870" t="s">
        <v>10</v>
      </c>
      <c r="H1870" s="6">
        <v>10</v>
      </c>
      <c r="I1870">
        <v>1000</v>
      </c>
      <c r="J1870" s="4">
        <f>1000000/H1870/I1870</f>
        <v>100</v>
      </c>
      <c r="U1870" s="4"/>
      <c r="W1870" s="7"/>
      <c r="X1870" s="7"/>
      <c r="Y1870" s="7"/>
      <c r="Z1870" s="7"/>
      <c r="AA1870" s="7"/>
      <c r="AB1870" s="4"/>
      <c r="AC1870" s="7"/>
      <c r="AD1870" s="7"/>
      <c r="AE1870" s="7"/>
      <c r="AF1870" s="7"/>
      <c r="AG1870" s="7"/>
      <c r="AH1870" s="7"/>
      <c r="AI1870" s="8"/>
      <c r="AK1870" s="7"/>
      <c r="AL1870" s="7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B1870" s="4"/>
      <c r="BC1870" s="4"/>
      <c r="BD1870" s="4"/>
      <c r="BG1870" s="6"/>
      <c r="BH1870" s="4"/>
      <c r="BI1870" s="4"/>
      <c r="BJ1870" s="4"/>
      <c r="BK1870" s="4"/>
      <c r="BL1870" s="6"/>
      <c r="BM1870" s="6"/>
      <c r="BN1870" s="6"/>
      <c r="BO1870" s="6"/>
      <c r="BP1870" s="6"/>
      <c r="BQ1870" s="6"/>
      <c r="BR1870" s="6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D1870" s="4">
        <v>133.04331245505969</v>
      </c>
      <c r="CE1870" s="4"/>
      <c r="CG1870" s="4"/>
      <c r="CH1870" s="4"/>
      <c r="CI1870" s="4"/>
    </row>
    <row r="1871" spans="1:158" x14ac:dyDescent="0.25">
      <c r="A1871" t="s">
        <v>59</v>
      </c>
      <c r="B1871" t="s">
        <v>194</v>
      </c>
      <c r="C1871" s="5">
        <v>39540</v>
      </c>
      <c r="D1871" s="4">
        <v>8</v>
      </c>
      <c r="E1871" s="5" t="s">
        <v>165</v>
      </c>
      <c r="F1871">
        <v>170</v>
      </c>
      <c r="G1871" t="s">
        <v>10</v>
      </c>
      <c r="H1871" s="6">
        <v>10</v>
      </c>
      <c r="I1871">
        <v>1000</v>
      </c>
      <c r="J1871" s="4">
        <f>1000000/H1871/I1871</f>
        <v>100</v>
      </c>
      <c r="K1871" s="4"/>
      <c r="L1871" s="7"/>
      <c r="M1871" s="7"/>
      <c r="N1871" s="7"/>
      <c r="O1871" s="7"/>
      <c r="P1871" s="7"/>
      <c r="Q1871" s="7"/>
      <c r="R1871" s="7"/>
      <c r="S1871" s="7"/>
      <c r="T1871" s="7"/>
      <c r="U1871" s="4"/>
      <c r="V1871" s="7"/>
      <c r="W1871" s="7"/>
      <c r="X1871" s="7"/>
      <c r="Y1871" s="7"/>
      <c r="Z1871" s="7"/>
      <c r="AA1871" s="7"/>
      <c r="AB1871" s="4"/>
      <c r="AC1871" s="7">
        <v>2.27</v>
      </c>
      <c r="AD1871" s="7"/>
      <c r="AE1871" s="7"/>
      <c r="AF1871" s="7"/>
      <c r="AG1871" s="7"/>
      <c r="AH1871" s="7"/>
      <c r="AI1871" s="8"/>
      <c r="AJ1871" s="7"/>
      <c r="AK1871" s="7"/>
      <c r="AL1871" s="7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7"/>
      <c r="BB1871" s="4"/>
      <c r="BC1871" s="4"/>
      <c r="BD1871" s="4"/>
      <c r="BE1871" s="7"/>
      <c r="BF1871" s="7"/>
      <c r="BG1871" s="6"/>
      <c r="BL1871" s="6"/>
      <c r="BM1871" s="6"/>
      <c r="BN1871" s="6"/>
      <c r="BO1871" s="6"/>
      <c r="BP1871" s="6"/>
      <c r="BQ1871" s="6"/>
      <c r="BR1871" s="6"/>
      <c r="BS1871" s="4"/>
      <c r="BT1871" s="4">
        <v>0</v>
      </c>
      <c r="BU1871" s="4">
        <v>163.9</v>
      </c>
      <c r="BV1871" s="4">
        <v>107.09855374389439</v>
      </c>
      <c r="BW1871" s="4"/>
      <c r="BX1871" s="4"/>
      <c r="BY1871" s="4"/>
      <c r="BZ1871" s="4"/>
      <c r="CA1871" s="4"/>
      <c r="CB1871" s="4"/>
      <c r="CC1871" s="7"/>
      <c r="CD1871" s="4"/>
      <c r="CE1871" s="4"/>
      <c r="CF1871" s="7"/>
      <c r="CG1871" s="4"/>
      <c r="CH1871" s="4"/>
      <c r="CI1871" s="4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  <c r="DH1871" s="7"/>
      <c r="DI1871" s="7"/>
      <c r="DJ1871" s="7"/>
      <c r="DK1871" s="7"/>
      <c r="DL1871" s="7"/>
      <c r="DM1871" s="7"/>
      <c r="DN1871" s="7"/>
      <c r="DO1871" s="7"/>
      <c r="DP1871" s="7"/>
      <c r="DQ1871" s="7"/>
      <c r="DR1871" s="7"/>
      <c r="DS1871" s="7"/>
      <c r="DT1871" s="7"/>
      <c r="DU1871" s="7"/>
      <c r="DV1871" s="7"/>
      <c r="DW1871" s="7"/>
      <c r="DX1871" s="7"/>
      <c r="DY1871" s="7"/>
      <c r="DZ1871" s="7"/>
      <c r="EA1871" s="7"/>
      <c r="EB1871" s="7"/>
      <c r="EC1871" s="7"/>
      <c r="ED1871" s="7"/>
      <c r="EE1871" s="7"/>
      <c r="EF1871" s="7"/>
      <c r="EG1871" s="7"/>
      <c r="EH1871" s="7"/>
      <c r="EI1871" s="7"/>
      <c r="EJ1871" s="7"/>
      <c r="EK1871" s="7"/>
      <c r="EL1871" s="7"/>
      <c r="EM1871" s="7"/>
      <c r="EN1871" s="7"/>
      <c r="EO1871" s="7"/>
      <c r="EP1871" s="7"/>
      <c r="EQ1871" s="7"/>
      <c r="ER1871" s="7"/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</row>
    <row r="1872" spans="1:158" x14ac:dyDescent="0.25">
      <c r="A1872" t="s">
        <v>59</v>
      </c>
      <c r="B1872" t="s">
        <v>194</v>
      </c>
      <c r="C1872" s="5">
        <v>39548</v>
      </c>
      <c r="D1872" s="4"/>
      <c r="G1872" t="s">
        <v>10</v>
      </c>
      <c r="H1872" s="6">
        <v>10</v>
      </c>
      <c r="I1872">
        <v>1000</v>
      </c>
      <c r="J1872" s="4">
        <f>1000000/H1872/I1872</f>
        <v>100</v>
      </c>
      <c r="U1872" s="4"/>
      <c r="W1872" s="7"/>
      <c r="X1872" s="7"/>
      <c r="Y1872" s="7"/>
      <c r="Z1872" s="7"/>
      <c r="AA1872" s="7"/>
      <c r="AB1872" s="4"/>
      <c r="AC1872" s="7"/>
      <c r="AD1872" s="7"/>
      <c r="AE1872" s="7"/>
      <c r="AF1872" s="7"/>
      <c r="AG1872" s="7"/>
      <c r="AH1872" s="7"/>
      <c r="AI1872" s="8"/>
      <c r="AK1872" s="7"/>
      <c r="AL1872" s="7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B1872" s="4"/>
      <c r="BC1872" s="4"/>
      <c r="BD1872" s="4"/>
      <c r="BG1872" s="6"/>
      <c r="BL1872" s="6"/>
      <c r="BM1872" s="6"/>
      <c r="BN1872" s="6"/>
      <c r="BO1872" s="6"/>
      <c r="BP1872" s="6"/>
      <c r="BQ1872" s="6"/>
      <c r="BR1872" s="6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D1872" s="4">
        <v>114.8952063080514</v>
      </c>
      <c r="CE1872" s="4"/>
      <c r="CG1872" s="4"/>
      <c r="CH1872" s="4"/>
      <c r="CI1872" s="4"/>
    </row>
    <row r="1873" spans="1:158" x14ac:dyDescent="0.25">
      <c r="A1873" t="s">
        <v>59</v>
      </c>
      <c r="B1873" t="s">
        <v>194</v>
      </c>
      <c r="D1873" s="4">
        <v>9</v>
      </c>
      <c r="E1873" t="s">
        <v>70</v>
      </c>
      <c r="G1873" t="s">
        <v>10</v>
      </c>
      <c r="H1873" s="6">
        <v>10</v>
      </c>
      <c r="I1873">
        <v>1000</v>
      </c>
      <c r="J1873" s="4">
        <f>1000000/H1873/I1873</f>
        <v>100</v>
      </c>
      <c r="K1873" s="4"/>
      <c r="L1873" s="7"/>
      <c r="M1873" s="7"/>
      <c r="N1873" s="7"/>
      <c r="O1873" s="7"/>
      <c r="P1873" s="7"/>
      <c r="Q1873" s="7"/>
      <c r="R1873" s="7"/>
      <c r="S1873" s="7"/>
      <c r="T1873" s="7"/>
      <c r="U1873" s="4"/>
      <c r="V1873" s="7"/>
      <c r="W1873" s="7"/>
      <c r="X1873" s="7"/>
      <c r="Y1873" s="7"/>
      <c r="Z1873" s="7"/>
      <c r="AA1873" s="7"/>
      <c r="AB1873" s="4"/>
      <c r="AC1873" s="7"/>
      <c r="AD1873" s="7"/>
      <c r="AE1873" s="7"/>
      <c r="AF1873" s="7"/>
      <c r="AG1873" s="7"/>
      <c r="AH1873" s="7"/>
      <c r="AI1873" s="8"/>
      <c r="AJ1873" s="7"/>
      <c r="AK1873" s="7"/>
      <c r="AL1873" s="7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7"/>
      <c r="BB1873" s="4"/>
      <c r="BC1873" s="4"/>
      <c r="BD1873" s="4"/>
      <c r="BE1873" s="7"/>
      <c r="BF1873" s="4">
        <f>BH1873*(1/(BG1873/100))</f>
        <v>698.59067587070592</v>
      </c>
      <c r="BG1873" s="6">
        <v>42.242189910736322</v>
      </c>
      <c r="BH1873" s="4">
        <v>295.10000000000002</v>
      </c>
      <c r="BI1873" s="4">
        <f>BF1873-BH1873</f>
        <v>403.4906758707059</v>
      </c>
      <c r="BJ1873" s="4"/>
      <c r="BK1873" s="4"/>
      <c r="BL1873" s="6">
        <v>13.000000000000002</v>
      </c>
      <c r="BM1873" s="6"/>
      <c r="BN1873" s="6"/>
      <c r="BO1873" s="6"/>
      <c r="BP1873" s="6"/>
      <c r="BQ1873" s="6"/>
      <c r="BR1873" s="6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7"/>
      <c r="CD1873" s="4"/>
      <c r="CE1873" s="4"/>
      <c r="CF1873" s="7"/>
      <c r="CG1873" s="4"/>
      <c r="CH1873" s="4"/>
      <c r="CI1873" s="4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  <c r="DH1873" s="7"/>
      <c r="DI1873" s="7"/>
      <c r="DJ1873" s="7"/>
      <c r="DK1873" s="7"/>
      <c r="DL1873" s="7"/>
      <c r="DM1873" s="7"/>
      <c r="DN1873" s="7"/>
      <c r="DO1873" s="7"/>
      <c r="DP1873" s="7"/>
      <c r="DQ1873" s="7"/>
      <c r="DR1873" s="7"/>
      <c r="DS1873" s="7"/>
      <c r="DT1873" s="7"/>
      <c r="DU1873" s="7"/>
      <c r="DV1873" s="7"/>
      <c r="DW1873" s="7"/>
      <c r="DX1873" s="7"/>
      <c r="DY1873" s="7"/>
      <c r="DZ1873" s="7"/>
      <c r="EA1873" s="7"/>
      <c r="EB1873" s="7"/>
      <c r="EC1873" s="7"/>
      <c r="ED1873" s="7"/>
      <c r="EE1873" s="7"/>
      <c r="EF1873" s="7"/>
      <c r="EG1873" s="7"/>
      <c r="EH1873" s="7"/>
      <c r="EI1873" s="7"/>
      <c r="EJ1873" s="7"/>
      <c r="EK1873" s="7"/>
      <c r="EL1873" s="7"/>
      <c r="EM1873" s="7"/>
      <c r="EN1873" s="7"/>
      <c r="EO1873" s="7"/>
      <c r="EP1873" s="7"/>
      <c r="EQ1873" s="7"/>
      <c r="ER1873" s="7"/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</row>
    <row r="1874" spans="1:158" x14ac:dyDescent="0.25">
      <c r="A1874" t="s">
        <v>54</v>
      </c>
      <c r="B1874" t="s">
        <v>191</v>
      </c>
      <c r="C1874" s="5">
        <v>39736</v>
      </c>
      <c r="D1874" s="4">
        <v>1</v>
      </c>
      <c r="E1874" s="5" t="s">
        <v>167</v>
      </c>
      <c r="F1874">
        <v>0</v>
      </c>
      <c r="G1874" t="s">
        <v>10</v>
      </c>
      <c r="H1874" s="6">
        <v>9</v>
      </c>
      <c r="I1874">
        <v>1000</v>
      </c>
      <c r="J1874" s="4">
        <f>1000000/H1874/I1874</f>
        <v>111.11111111111111</v>
      </c>
      <c r="K1874" s="4"/>
      <c r="L1874" s="7"/>
      <c r="M1874" s="7"/>
      <c r="N1874" s="7"/>
      <c r="O1874" s="7"/>
      <c r="P1874" s="7"/>
      <c r="Q1874" s="7"/>
      <c r="R1874" s="7"/>
      <c r="S1874" s="7"/>
      <c r="T1874" s="7"/>
      <c r="U1874" s="4"/>
      <c r="V1874" s="7"/>
      <c r="W1874" s="7"/>
      <c r="X1874" s="7"/>
      <c r="Y1874" s="7"/>
      <c r="Z1874" s="7"/>
      <c r="AA1874" s="7"/>
      <c r="AB1874" s="4"/>
      <c r="AC1874" s="7"/>
      <c r="AD1874" s="7"/>
      <c r="AE1874" s="7"/>
      <c r="AF1874" s="7"/>
      <c r="AG1874" s="7"/>
      <c r="AH1874" s="7"/>
      <c r="AI1874" s="8"/>
      <c r="AJ1874" s="7"/>
      <c r="AK1874" s="7"/>
      <c r="AL1874" s="7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7"/>
      <c r="BB1874" s="4"/>
      <c r="BC1874" s="4"/>
      <c r="BD1874" s="4"/>
      <c r="BE1874" s="7"/>
      <c r="BF1874" s="7"/>
      <c r="BG1874" s="6"/>
      <c r="BH1874" s="4"/>
      <c r="BI1874" s="4"/>
      <c r="BJ1874" s="4"/>
      <c r="BK1874" s="4"/>
      <c r="BL1874" s="6"/>
      <c r="BM1874" s="6"/>
      <c r="BN1874" s="6"/>
      <c r="BO1874" s="6"/>
      <c r="BP1874" s="6"/>
      <c r="BQ1874" s="6"/>
      <c r="BR1874" s="6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7"/>
      <c r="CD1874" s="4"/>
      <c r="CE1874" s="4"/>
      <c r="CF1874" s="7"/>
      <c r="CG1874" s="4"/>
      <c r="CH1874" s="4"/>
      <c r="CI1874" s="4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  <c r="DH1874" s="7"/>
      <c r="DI1874" s="7"/>
      <c r="DJ1874" s="7"/>
      <c r="DK1874" s="7"/>
      <c r="DL1874" s="7"/>
      <c r="DM1874" s="7"/>
      <c r="DN1874" s="7"/>
      <c r="DO1874" s="7"/>
      <c r="DP1874" s="7"/>
      <c r="DQ1874" s="7"/>
      <c r="DR1874" s="7"/>
      <c r="DS1874" s="7"/>
      <c r="DT1874" s="7"/>
      <c r="DU1874" s="7"/>
      <c r="DV1874" s="7"/>
      <c r="DW1874" s="7"/>
      <c r="DX1874" s="7"/>
      <c r="DY1874" s="7"/>
      <c r="DZ1874" s="7"/>
      <c r="EA1874" s="7"/>
      <c r="EB1874" s="7"/>
      <c r="EC1874" s="7"/>
      <c r="ED1874" s="7"/>
      <c r="EE1874" s="7"/>
      <c r="EF1874" s="7"/>
      <c r="EG1874" s="7"/>
      <c r="EH1874" s="7"/>
      <c r="EI1874" s="7"/>
      <c r="EJ1874" s="7"/>
      <c r="EK1874" s="7"/>
      <c r="EL1874" s="7"/>
      <c r="EM1874" s="7"/>
      <c r="EN1874" s="7"/>
      <c r="EO1874" s="7"/>
      <c r="EP1874" s="7"/>
      <c r="EQ1874" s="7"/>
      <c r="ER1874" s="7"/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</row>
    <row r="1875" spans="1:158" x14ac:dyDescent="0.25">
      <c r="A1875" t="s">
        <v>54</v>
      </c>
      <c r="B1875" t="s">
        <v>191</v>
      </c>
      <c r="C1875" s="5">
        <v>39745</v>
      </c>
      <c r="D1875" s="4">
        <v>3</v>
      </c>
      <c r="E1875" s="5" t="s">
        <v>163</v>
      </c>
      <c r="F1875">
        <v>9</v>
      </c>
      <c r="G1875" t="s">
        <v>10</v>
      </c>
      <c r="H1875" s="6">
        <v>9</v>
      </c>
      <c r="I1875">
        <v>1000</v>
      </c>
      <c r="J1875" s="4">
        <f>1000000/H1875/I1875</f>
        <v>111.11111111111111</v>
      </c>
      <c r="K1875" s="4"/>
      <c r="L1875" s="7"/>
      <c r="M1875" s="7"/>
      <c r="N1875" s="7"/>
      <c r="O1875" s="7"/>
      <c r="P1875" s="7"/>
      <c r="Q1875" s="7"/>
      <c r="R1875" s="7"/>
      <c r="S1875" s="7"/>
      <c r="T1875" s="7"/>
      <c r="U1875" s="4"/>
      <c r="V1875" s="7"/>
      <c r="W1875" s="7"/>
      <c r="X1875" s="7"/>
      <c r="Y1875" s="7"/>
      <c r="Z1875" s="7"/>
      <c r="AA1875" s="7"/>
      <c r="AB1875" s="4"/>
      <c r="AC1875" s="7"/>
      <c r="AD1875" s="7"/>
      <c r="AE1875" s="7"/>
      <c r="AF1875" s="7"/>
      <c r="AG1875" s="7"/>
      <c r="AH1875" s="7"/>
      <c r="AI1875" s="8"/>
      <c r="AJ1875" s="7"/>
      <c r="AK1875" s="7"/>
      <c r="AL1875" s="7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7"/>
      <c r="BB1875" s="4"/>
      <c r="BC1875" s="4"/>
      <c r="BD1875" s="4"/>
      <c r="BE1875" s="7"/>
      <c r="BF1875" s="7"/>
      <c r="BG1875" s="6"/>
      <c r="BH1875" s="4"/>
      <c r="BI1875" s="4"/>
      <c r="BJ1875" s="4"/>
      <c r="BK1875" s="4"/>
      <c r="BL1875" s="6"/>
      <c r="BM1875" s="6"/>
      <c r="BN1875" s="6"/>
      <c r="BO1875" s="6"/>
      <c r="BP1875" s="6"/>
      <c r="BQ1875" s="6"/>
      <c r="BR1875" s="6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7"/>
      <c r="CD1875" s="4"/>
      <c r="CE1875" s="4"/>
      <c r="CF1875" s="7"/>
      <c r="CG1875" s="4"/>
      <c r="CH1875" s="4"/>
      <c r="CI1875" s="4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</row>
    <row r="1876" spans="1:158" x14ac:dyDescent="0.25">
      <c r="A1876" t="s">
        <v>54</v>
      </c>
      <c r="B1876" t="s">
        <v>191</v>
      </c>
      <c r="C1876" s="5">
        <v>39764</v>
      </c>
      <c r="D1876" s="4"/>
      <c r="F1876">
        <v>28</v>
      </c>
      <c r="G1876" t="s">
        <v>10</v>
      </c>
      <c r="H1876" s="6">
        <v>9</v>
      </c>
      <c r="I1876">
        <v>1000</v>
      </c>
      <c r="J1876" s="4">
        <f>1000000/H1876/I1876</f>
        <v>111.11111111111111</v>
      </c>
      <c r="U1876" s="4"/>
      <c r="W1876" s="7"/>
      <c r="X1876" s="7"/>
      <c r="Y1876" s="7"/>
      <c r="Z1876" s="7"/>
      <c r="AA1876" s="7"/>
      <c r="AB1876" s="4"/>
      <c r="AC1876" s="7"/>
      <c r="AD1876" s="7"/>
      <c r="AE1876" s="7"/>
      <c r="AF1876" s="7"/>
      <c r="AG1876" s="7"/>
      <c r="AH1876" s="7"/>
      <c r="AI1876" s="8"/>
      <c r="AK1876" s="7"/>
      <c r="AL1876" s="7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B1876" s="4"/>
      <c r="BC1876" s="4"/>
      <c r="BD1876" s="4"/>
      <c r="BG1876" s="6"/>
      <c r="BH1876" s="4"/>
      <c r="BI1876" s="4"/>
      <c r="BJ1876" s="4"/>
      <c r="BK1876" s="4"/>
      <c r="BL1876" s="6"/>
      <c r="BM1876" s="6"/>
      <c r="BN1876" s="6"/>
      <c r="BO1876" s="6"/>
      <c r="BP1876" s="6"/>
      <c r="BQ1876" s="6"/>
      <c r="BR1876" s="6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D1876" s="4">
        <v>162.66823054203411</v>
      </c>
      <c r="CE1876" s="4"/>
      <c r="CG1876" s="4"/>
      <c r="CH1876" s="4"/>
      <c r="CI1876" s="4"/>
    </row>
    <row r="1877" spans="1:158" x14ac:dyDescent="0.25">
      <c r="A1877" t="s">
        <v>54</v>
      </c>
      <c r="B1877" t="s">
        <v>191</v>
      </c>
      <c r="C1877" s="5">
        <v>39776</v>
      </c>
      <c r="D1877" s="4"/>
      <c r="F1877">
        <v>40</v>
      </c>
      <c r="G1877" t="s">
        <v>10</v>
      </c>
      <c r="H1877" s="6">
        <v>9</v>
      </c>
      <c r="I1877">
        <v>1000</v>
      </c>
      <c r="J1877" s="4">
        <f>1000000/H1877/I1877</f>
        <v>111.11111111111111</v>
      </c>
      <c r="U1877" s="4"/>
      <c r="W1877" s="7"/>
      <c r="X1877" s="7"/>
      <c r="Y1877" s="7"/>
      <c r="Z1877" s="7"/>
      <c r="AA1877" s="7"/>
      <c r="AB1877" s="4"/>
      <c r="AC1877" s="7"/>
      <c r="AD1877" s="7"/>
      <c r="AE1877" s="7"/>
      <c r="AF1877" s="7"/>
      <c r="AG1877" s="7"/>
      <c r="AH1877" s="7"/>
      <c r="AI1877" s="8"/>
      <c r="AK1877" s="7"/>
      <c r="AL1877" s="7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B1877" s="4"/>
      <c r="BC1877" s="4"/>
      <c r="BD1877" s="4"/>
      <c r="BG1877" s="6"/>
      <c r="BH1877" s="4"/>
      <c r="BI1877" s="4"/>
      <c r="BJ1877" s="4"/>
      <c r="BK1877" s="4"/>
      <c r="BL1877" s="6"/>
      <c r="BM1877" s="6"/>
      <c r="BN1877" s="6"/>
      <c r="BO1877" s="6"/>
      <c r="BP1877" s="6"/>
      <c r="BQ1877" s="6"/>
      <c r="BR1877" s="6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D1877" s="4">
        <v>195.50913966225821</v>
      </c>
      <c r="CE1877" s="4"/>
      <c r="CG1877" s="4"/>
      <c r="CH1877" s="4"/>
      <c r="CI1877" s="4"/>
    </row>
    <row r="1878" spans="1:158" x14ac:dyDescent="0.25">
      <c r="A1878" t="s">
        <v>54</v>
      </c>
      <c r="B1878" t="s">
        <v>191</v>
      </c>
      <c r="C1878" s="5">
        <v>39783</v>
      </c>
      <c r="D1878" s="4"/>
      <c r="F1878">
        <v>47</v>
      </c>
      <c r="G1878" t="s">
        <v>10</v>
      </c>
      <c r="H1878" s="6">
        <v>9</v>
      </c>
      <c r="I1878">
        <v>1000</v>
      </c>
      <c r="J1878" s="4">
        <f>1000000/H1878/I1878</f>
        <v>111.11111111111111</v>
      </c>
      <c r="U1878" s="4"/>
      <c r="W1878" s="7"/>
      <c r="X1878" s="7"/>
      <c r="Y1878" s="7"/>
      <c r="Z1878" s="7"/>
      <c r="AA1878" s="7"/>
      <c r="AB1878" s="4"/>
      <c r="AC1878" s="7"/>
      <c r="AD1878" s="7"/>
      <c r="AE1878" s="7"/>
      <c r="AF1878" s="7"/>
      <c r="AG1878" s="7"/>
      <c r="AH1878" s="7"/>
      <c r="AI1878" s="8"/>
      <c r="AK1878" s="7"/>
      <c r="AL1878" s="7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B1878" s="4"/>
      <c r="BC1878" s="4"/>
      <c r="BD1878" s="4"/>
      <c r="BG1878" s="6"/>
      <c r="BH1878" s="4"/>
      <c r="BI1878" s="4"/>
      <c r="BJ1878" s="4"/>
      <c r="BK1878" s="4"/>
      <c r="BL1878" s="6"/>
      <c r="BM1878" s="6"/>
      <c r="BN1878" s="6"/>
      <c r="BO1878" s="6"/>
      <c r="BP1878" s="6"/>
      <c r="BQ1878" s="6"/>
      <c r="BR1878" s="6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D1878" s="4">
        <v>203.1272210521214</v>
      </c>
      <c r="CE1878" s="4"/>
      <c r="CG1878" s="4"/>
      <c r="CH1878" s="4"/>
      <c r="CI1878" s="4"/>
    </row>
    <row r="1879" spans="1:158" x14ac:dyDescent="0.25">
      <c r="A1879" t="s">
        <v>54</v>
      </c>
      <c r="B1879" t="s">
        <v>191</v>
      </c>
      <c r="C1879" s="5">
        <v>39788</v>
      </c>
      <c r="D1879" s="4">
        <v>4</v>
      </c>
      <c r="E1879" t="s">
        <v>168</v>
      </c>
      <c r="F1879">
        <v>52</v>
      </c>
      <c r="G1879" t="s">
        <v>10</v>
      </c>
      <c r="H1879" s="6">
        <v>9</v>
      </c>
      <c r="I1879">
        <v>1000</v>
      </c>
      <c r="J1879" s="4">
        <f>1000000/H1879/I1879</f>
        <v>111.11111111111111</v>
      </c>
      <c r="K1879" s="4"/>
      <c r="L1879" s="7"/>
      <c r="M1879" s="7"/>
      <c r="N1879" s="7"/>
      <c r="O1879" s="7"/>
      <c r="P1879" s="7"/>
      <c r="Q1879" s="7"/>
      <c r="R1879" s="7"/>
      <c r="S1879" s="7"/>
      <c r="T1879" s="7"/>
      <c r="U1879" s="4"/>
      <c r="V1879" s="7"/>
      <c r="W1879" s="7"/>
      <c r="X1879" s="7"/>
      <c r="Y1879" s="7"/>
      <c r="Z1879" s="7"/>
      <c r="AA1879" s="7"/>
      <c r="AB1879" s="4"/>
      <c r="AC1879" s="7"/>
      <c r="AD1879" s="7"/>
      <c r="AE1879" s="7"/>
      <c r="AF1879" s="7"/>
      <c r="AG1879" s="7"/>
      <c r="AH1879" s="7"/>
      <c r="AI1879" s="8"/>
      <c r="AJ1879" s="7"/>
      <c r="AK1879" s="7"/>
      <c r="AL1879" s="7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7"/>
      <c r="BB1879" s="4"/>
      <c r="BC1879" s="4"/>
      <c r="BD1879" s="4"/>
      <c r="BE1879" s="7"/>
      <c r="BF1879" s="7"/>
      <c r="BG1879" s="6"/>
      <c r="BH1879" s="4"/>
      <c r="BI1879" s="4"/>
      <c r="BJ1879" s="4"/>
      <c r="BK1879" s="4"/>
      <c r="BL1879" s="6"/>
      <c r="BM1879" s="6"/>
      <c r="BN1879" s="6"/>
      <c r="BO1879" s="6"/>
      <c r="BP1879" s="6"/>
      <c r="BQ1879" s="6"/>
      <c r="BR1879" s="6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7"/>
      <c r="CD1879" s="4"/>
      <c r="CE1879" s="4"/>
      <c r="CF1879" s="7"/>
      <c r="CG1879" s="4"/>
      <c r="CH1879" s="4"/>
      <c r="CI1879" s="4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  <c r="DH1879" s="7"/>
      <c r="DI1879" s="7"/>
      <c r="DJ1879" s="7"/>
      <c r="DK1879" s="7"/>
      <c r="DL1879" s="7"/>
      <c r="DM1879" s="7"/>
      <c r="DN1879" s="7"/>
      <c r="DO1879" s="7"/>
      <c r="DP1879" s="7"/>
      <c r="DQ1879" s="7"/>
      <c r="DR1879" s="7"/>
      <c r="DS1879" s="7"/>
      <c r="DT1879" s="7"/>
      <c r="DU1879" s="7"/>
      <c r="DV1879" s="7"/>
      <c r="DW1879" s="7"/>
      <c r="DX1879" s="7"/>
      <c r="DY1879" s="7"/>
      <c r="DZ1879" s="7"/>
      <c r="EA1879" s="7"/>
      <c r="EB1879" s="7"/>
      <c r="EC1879" s="7"/>
      <c r="ED1879" s="7"/>
      <c r="EE1879" s="7"/>
      <c r="EF1879" s="7"/>
      <c r="EG1879" s="7"/>
      <c r="EH1879" s="7"/>
      <c r="EI1879" s="7"/>
      <c r="EJ1879" s="7"/>
      <c r="EK1879" s="7"/>
      <c r="EL1879" s="7"/>
      <c r="EM1879" s="7"/>
      <c r="EN1879" s="7"/>
      <c r="EO1879" s="7"/>
      <c r="EP1879" s="7"/>
      <c r="EQ1879" s="7"/>
      <c r="ER1879" s="7"/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</row>
    <row r="1880" spans="1:158" x14ac:dyDescent="0.25">
      <c r="A1880" t="s">
        <v>54</v>
      </c>
      <c r="B1880" t="s">
        <v>191</v>
      </c>
      <c r="C1880" s="5">
        <v>39792</v>
      </c>
      <c r="F1880">
        <v>56</v>
      </c>
      <c r="G1880" t="s">
        <v>10</v>
      </c>
      <c r="H1880" s="6">
        <v>9</v>
      </c>
      <c r="I1880">
        <v>1000</v>
      </c>
      <c r="J1880" s="4">
        <f>1000000/H1880/I1880</f>
        <v>111.11111111111111</v>
      </c>
      <c r="L1880" s="4">
        <v>221</v>
      </c>
      <c r="M1880" s="6">
        <v>9.8659999999999997</v>
      </c>
      <c r="N1880" s="6"/>
      <c r="O1880" s="6"/>
      <c r="U1880" s="4"/>
      <c r="W1880" s="7"/>
      <c r="X1880" s="7"/>
      <c r="Y1880" s="7"/>
      <c r="Z1880" s="7"/>
      <c r="AA1880" s="7"/>
      <c r="AB1880" s="4"/>
      <c r="AC1880" s="7"/>
      <c r="AD1880" s="7"/>
      <c r="AE1880" s="7"/>
      <c r="AF1880" s="7"/>
      <c r="AG1880" s="7"/>
      <c r="AH1880" s="7"/>
      <c r="AK1880" s="7"/>
      <c r="AL1880" s="7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B1880" s="4"/>
      <c r="BC1880" s="4"/>
      <c r="BD1880" s="4"/>
      <c r="BG1880" s="6"/>
      <c r="BH1880" s="4"/>
      <c r="BI1880" s="4"/>
      <c r="BJ1880" s="4"/>
      <c r="BK1880" s="4"/>
      <c r="BL1880" s="6"/>
      <c r="BM1880" s="6"/>
      <c r="BN1880" s="6"/>
      <c r="BO1880" s="6"/>
      <c r="BP1880" s="6"/>
      <c r="BQ1880" s="6"/>
      <c r="BR1880" s="6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D1880" s="4"/>
      <c r="CE1880" s="4"/>
      <c r="CG1880" s="4"/>
      <c r="CH1880" s="4"/>
      <c r="CI1880" s="4"/>
    </row>
    <row r="1881" spans="1:158" x14ac:dyDescent="0.25">
      <c r="A1881" t="s">
        <v>54</v>
      </c>
      <c r="B1881" t="s">
        <v>191</v>
      </c>
      <c r="C1881" s="5">
        <v>39793</v>
      </c>
      <c r="D1881" s="4"/>
      <c r="F1881">
        <v>57</v>
      </c>
      <c r="G1881" t="s">
        <v>10</v>
      </c>
      <c r="H1881" s="6">
        <v>9</v>
      </c>
      <c r="I1881">
        <v>1000</v>
      </c>
      <c r="J1881" s="4">
        <f>1000000/H1881/I1881</f>
        <v>111.11111111111111</v>
      </c>
      <c r="U1881" s="4"/>
      <c r="W1881" s="7"/>
      <c r="X1881" s="7"/>
      <c r="Y1881" s="7"/>
      <c r="Z1881" s="7"/>
      <c r="AA1881" s="7"/>
      <c r="AB1881" s="4"/>
      <c r="AC1881" s="7"/>
      <c r="AD1881" s="7"/>
      <c r="AE1881" s="7"/>
      <c r="AF1881" s="7"/>
      <c r="AG1881" s="7"/>
      <c r="AH1881" s="7"/>
      <c r="AI1881" s="8"/>
      <c r="AK1881" s="7"/>
      <c r="AL1881" s="7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B1881" s="4"/>
      <c r="BC1881" s="4"/>
      <c r="BD1881" s="4"/>
      <c r="BG1881" s="6"/>
      <c r="BH1881" s="4"/>
      <c r="BI1881" s="4"/>
      <c r="BJ1881" s="4"/>
      <c r="BK1881" s="4"/>
      <c r="BL1881" s="6"/>
      <c r="BM1881" s="6"/>
      <c r="BN1881" s="6"/>
      <c r="BO1881" s="6"/>
      <c r="BP1881" s="6"/>
      <c r="BQ1881" s="6"/>
      <c r="BR1881" s="6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D1881" s="4">
        <v>177.98480135371349</v>
      </c>
      <c r="CE1881" s="4"/>
      <c r="CG1881" s="4"/>
      <c r="CH1881" s="4"/>
      <c r="CI1881" s="4"/>
    </row>
    <row r="1882" spans="1:158" x14ac:dyDescent="0.25">
      <c r="A1882" t="s">
        <v>54</v>
      </c>
      <c r="B1882" t="s">
        <v>191</v>
      </c>
      <c r="C1882" s="5">
        <v>39797</v>
      </c>
      <c r="D1882" s="4"/>
      <c r="F1882">
        <v>61</v>
      </c>
      <c r="G1882" t="s">
        <v>10</v>
      </c>
      <c r="H1882" s="6">
        <v>9</v>
      </c>
      <c r="I1882">
        <v>1000</v>
      </c>
      <c r="J1882" s="4">
        <f>1000000/H1882/I1882</f>
        <v>111.11111111111111</v>
      </c>
      <c r="U1882" s="4"/>
      <c r="W1882" s="7"/>
      <c r="X1882" s="7"/>
      <c r="Y1882" s="7"/>
      <c r="Z1882" s="7"/>
      <c r="AA1882" s="7"/>
      <c r="AB1882" s="4"/>
      <c r="AC1882" s="7"/>
      <c r="AD1882" s="7"/>
      <c r="AE1882" s="7"/>
      <c r="AF1882" s="7"/>
      <c r="AG1882" s="7"/>
      <c r="AH1882" s="7"/>
      <c r="AI1882" s="8"/>
      <c r="AK1882" s="7"/>
      <c r="AL1882" s="7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B1882" s="4"/>
      <c r="BC1882" s="4"/>
      <c r="BD1882" s="4"/>
      <c r="BG1882" s="6"/>
      <c r="BH1882" s="4"/>
      <c r="BI1882" s="4"/>
      <c r="BJ1882" s="4"/>
      <c r="BK1882" s="4"/>
      <c r="BL1882" s="6"/>
      <c r="BM1882" s="6"/>
      <c r="BN1882" s="6"/>
      <c r="BO1882" s="6"/>
      <c r="BP1882" s="6"/>
      <c r="BQ1882" s="6"/>
      <c r="BR1882" s="6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D1882" s="4">
        <v>203.07787734666749</v>
      </c>
      <c r="CE1882" s="4"/>
      <c r="CG1882" s="4"/>
      <c r="CH1882" s="4"/>
      <c r="CI1882" s="4"/>
    </row>
    <row r="1883" spans="1:158" x14ac:dyDescent="0.25">
      <c r="A1883" t="s">
        <v>54</v>
      </c>
      <c r="B1883" t="s">
        <v>191</v>
      </c>
      <c r="C1883" s="5">
        <v>39799</v>
      </c>
      <c r="F1883">
        <v>63</v>
      </c>
      <c r="G1883" t="s">
        <v>10</v>
      </c>
      <c r="H1883" s="6">
        <v>9</v>
      </c>
      <c r="I1883">
        <v>1000</v>
      </c>
      <c r="J1883" s="4">
        <f>1000000/H1883/I1883</f>
        <v>111.11111111111111</v>
      </c>
      <c r="L1883" s="4">
        <v>231</v>
      </c>
      <c r="M1883" s="6">
        <v>11.227</v>
      </c>
      <c r="N1883" s="6"/>
      <c r="O1883" s="6"/>
      <c r="U1883" s="4"/>
      <c r="W1883" s="7"/>
      <c r="X1883" s="7"/>
      <c r="Y1883" s="7"/>
      <c r="Z1883" s="7"/>
      <c r="AA1883" s="7"/>
      <c r="AB1883" s="4"/>
      <c r="AC1883" s="7"/>
      <c r="AD1883" s="7"/>
      <c r="AE1883" s="7"/>
      <c r="AF1883" s="7"/>
      <c r="AG1883" s="7"/>
      <c r="AH1883" s="7"/>
      <c r="AK1883" s="7"/>
      <c r="AL1883" s="7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B1883" s="4"/>
      <c r="BC1883" s="4"/>
      <c r="BD1883" s="4"/>
      <c r="BG1883" s="6"/>
      <c r="BH1883" s="4"/>
      <c r="BI1883" s="4"/>
      <c r="BJ1883" s="4"/>
      <c r="BK1883" s="4"/>
      <c r="BL1883" s="6"/>
      <c r="BM1883" s="6"/>
      <c r="BN1883" s="6"/>
      <c r="BO1883" s="6"/>
      <c r="BP1883" s="6"/>
      <c r="BQ1883" s="6"/>
      <c r="BR1883" s="6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D1883" s="4"/>
      <c r="CE1883" s="4"/>
      <c r="CG1883" s="4"/>
      <c r="CH1883" s="4"/>
      <c r="CI1883" s="4"/>
    </row>
    <row r="1884" spans="1:158" x14ac:dyDescent="0.25">
      <c r="A1884" t="s">
        <v>54</v>
      </c>
      <c r="B1884" t="s">
        <v>191</v>
      </c>
      <c r="C1884" s="5">
        <v>39806</v>
      </c>
      <c r="D1884" s="4"/>
      <c r="F1884">
        <v>70</v>
      </c>
      <c r="G1884" t="s">
        <v>10</v>
      </c>
      <c r="H1884" s="6">
        <v>9</v>
      </c>
      <c r="I1884">
        <v>1000</v>
      </c>
      <c r="J1884" s="4">
        <f>1000000/H1884/I1884</f>
        <v>111.11111111111111</v>
      </c>
      <c r="L1884" s="4">
        <v>336.59999999999997</v>
      </c>
      <c r="M1884" s="6">
        <v>13.509</v>
      </c>
      <c r="N1884" s="6"/>
      <c r="O1884" s="6"/>
      <c r="U1884" s="4"/>
      <c r="W1884" s="7"/>
      <c r="X1884" s="7"/>
      <c r="Y1884" s="7"/>
      <c r="Z1884" s="7"/>
      <c r="AA1884" s="7"/>
      <c r="AB1884" s="4"/>
      <c r="AC1884" s="7"/>
      <c r="AD1884" s="7"/>
      <c r="AE1884" s="7"/>
      <c r="AF1884" s="7"/>
      <c r="AG1884" s="7"/>
      <c r="AH1884" s="7"/>
      <c r="AI1884" s="8"/>
      <c r="AK1884" s="7"/>
      <c r="AL1884" s="7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B1884" s="4"/>
      <c r="BC1884" s="4"/>
      <c r="BD1884" s="4"/>
      <c r="BG1884" s="6"/>
      <c r="BH1884" s="4"/>
      <c r="BI1884" s="4"/>
      <c r="BJ1884" s="4"/>
      <c r="BK1884" s="4"/>
      <c r="BL1884" s="6"/>
      <c r="BM1884" s="6"/>
      <c r="BN1884" s="6"/>
      <c r="BO1884" s="6"/>
      <c r="BP1884" s="6"/>
      <c r="BQ1884" s="6"/>
      <c r="BR1884" s="6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D1884" s="4">
        <v>162.66131058764159</v>
      </c>
      <c r="CE1884" s="4"/>
      <c r="CG1884" s="4"/>
      <c r="CH1884" s="4"/>
      <c r="CI1884" s="4"/>
    </row>
    <row r="1885" spans="1:158" x14ac:dyDescent="0.25">
      <c r="A1885" t="s">
        <v>54</v>
      </c>
      <c r="B1885" t="s">
        <v>191</v>
      </c>
      <c r="C1885" s="5">
        <v>39808</v>
      </c>
      <c r="D1885" s="4">
        <v>5</v>
      </c>
      <c r="E1885" t="s">
        <v>164</v>
      </c>
      <c r="F1885">
        <v>72</v>
      </c>
      <c r="G1885" t="s">
        <v>10</v>
      </c>
      <c r="H1885" s="6">
        <v>9</v>
      </c>
      <c r="I1885">
        <v>1000</v>
      </c>
      <c r="J1885" s="4">
        <f>1000000/H1885/I1885</f>
        <v>111.11111111111111</v>
      </c>
      <c r="K1885" s="4"/>
      <c r="L1885" s="7"/>
      <c r="M1885" s="7"/>
      <c r="N1885" s="7"/>
      <c r="O1885" s="7"/>
      <c r="P1885" s="7"/>
      <c r="Q1885" s="7"/>
      <c r="R1885" s="7"/>
      <c r="S1885" s="7"/>
      <c r="T1885" s="7"/>
      <c r="U1885" s="4"/>
      <c r="V1885" s="7"/>
      <c r="W1885" s="7"/>
      <c r="X1885" s="7"/>
      <c r="Y1885" s="7"/>
      <c r="Z1885" s="7"/>
      <c r="AA1885" s="7"/>
      <c r="AB1885" s="4"/>
      <c r="AC1885" s="7"/>
      <c r="AD1885" s="7"/>
      <c r="AE1885" s="7"/>
      <c r="AF1885" s="7"/>
      <c r="AG1885" s="7"/>
      <c r="AH1885" s="7"/>
      <c r="AI1885" s="8"/>
      <c r="AJ1885" s="7"/>
      <c r="AK1885" s="7"/>
      <c r="AL1885" s="7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7"/>
      <c r="BB1885" s="4"/>
      <c r="BC1885" s="4"/>
      <c r="BD1885" s="4"/>
      <c r="BE1885" s="7"/>
      <c r="BF1885" s="7"/>
      <c r="BG1885" s="6"/>
      <c r="BH1885" s="4"/>
      <c r="BI1885" s="4"/>
      <c r="BJ1885" s="4"/>
      <c r="BK1885" s="4"/>
      <c r="BL1885" s="6"/>
      <c r="BM1885" s="6"/>
      <c r="BN1885" s="6"/>
      <c r="BO1885" s="6"/>
      <c r="BP1885" s="6"/>
      <c r="BQ1885" s="6"/>
      <c r="BR1885" s="6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7"/>
      <c r="CD1885" s="4"/>
      <c r="CE1885" s="4"/>
      <c r="CF1885" s="7"/>
      <c r="CG1885" s="4"/>
      <c r="CH1885" s="4"/>
      <c r="CI1885" s="4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  <c r="DH1885" s="7"/>
      <c r="DI1885" s="7"/>
      <c r="DJ1885" s="7"/>
      <c r="DK1885" s="7"/>
      <c r="DL1885" s="7"/>
      <c r="DM1885" s="7"/>
      <c r="DN1885" s="7"/>
      <c r="DO1885" s="7"/>
      <c r="DP1885" s="7"/>
      <c r="DQ1885" s="7"/>
      <c r="DR1885" s="7"/>
      <c r="DS1885" s="7"/>
      <c r="DT1885" s="7"/>
      <c r="DU1885" s="7"/>
      <c r="DV1885" s="7"/>
      <c r="DW1885" s="7"/>
      <c r="DX1885" s="7"/>
      <c r="DY1885" s="7"/>
      <c r="DZ1885" s="7"/>
      <c r="EA1885" s="7"/>
      <c r="EB1885" s="7"/>
      <c r="EC1885" s="7"/>
      <c r="ED1885" s="7"/>
      <c r="EE1885" s="7"/>
      <c r="EF1885" s="7"/>
      <c r="EG1885" s="7"/>
      <c r="EH1885" s="7"/>
      <c r="EI1885" s="7"/>
      <c r="EJ1885" s="7"/>
      <c r="EK1885" s="7"/>
      <c r="EL1885" s="7"/>
      <c r="EM1885" s="7"/>
      <c r="EN1885" s="7"/>
      <c r="EO1885" s="7"/>
      <c r="EP1885" s="7"/>
      <c r="EQ1885" s="7"/>
      <c r="ER1885" s="7"/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</row>
    <row r="1886" spans="1:158" x14ac:dyDescent="0.25">
      <c r="A1886" t="s">
        <v>54</v>
      </c>
      <c r="B1886" t="s">
        <v>191</v>
      </c>
      <c r="C1886" s="5">
        <v>39812</v>
      </c>
      <c r="D1886" s="4"/>
      <c r="E1886" s="5"/>
      <c r="F1886">
        <v>76</v>
      </c>
      <c r="G1886" t="s">
        <v>10</v>
      </c>
      <c r="H1886" s="6">
        <v>9</v>
      </c>
      <c r="I1886">
        <v>1000</v>
      </c>
      <c r="J1886" s="4">
        <f>1000000/H1886/I1886</f>
        <v>111.11111111111111</v>
      </c>
      <c r="K1886" s="4"/>
      <c r="L1886" s="7"/>
      <c r="M1886" s="7"/>
      <c r="N1886" s="7"/>
      <c r="O1886" s="7"/>
      <c r="P1886" s="7"/>
      <c r="Q1886" s="7"/>
      <c r="R1886" s="7"/>
      <c r="S1886" s="7"/>
      <c r="T1886" s="7"/>
      <c r="U1886" s="4"/>
      <c r="V1886" s="7"/>
      <c r="W1886" s="7"/>
      <c r="X1886" s="7"/>
      <c r="Y1886" s="7"/>
      <c r="Z1886" s="7"/>
      <c r="AA1886" s="7"/>
      <c r="AB1886" s="4"/>
      <c r="AC1886" s="7"/>
      <c r="AD1886" s="7"/>
      <c r="AE1886" s="7"/>
      <c r="AF1886" s="7"/>
      <c r="AG1886" s="7"/>
      <c r="AH1886" s="7"/>
      <c r="AI1886" s="8"/>
      <c r="AJ1886" s="7"/>
      <c r="AK1886" s="7"/>
      <c r="AL1886" s="7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7"/>
      <c r="BB1886" s="4"/>
      <c r="BC1886" s="4"/>
      <c r="BD1886" s="4"/>
      <c r="BE1886" s="7"/>
      <c r="BF1886" s="7"/>
      <c r="BG1886" s="6"/>
      <c r="BH1886" s="4"/>
      <c r="BI1886" s="4"/>
      <c r="BJ1886" s="4"/>
      <c r="BK1886" s="4"/>
      <c r="BL1886" s="6"/>
      <c r="BM1886" s="6"/>
      <c r="BN1886" s="6"/>
      <c r="BO1886" s="6"/>
      <c r="BP1886" s="6"/>
      <c r="BQ1886" s="6"/>
      <c r="BR1886" s="6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7"/>
      <c r="CD1886" s="4">
        <v>195.604180297792</v>
      </c>
      <c r="CE1886" s="4"/>
      <c r="CF1886" s="7"/>
      <c r="CG1886" s="4"/>
      <c r="CH1886" s="4"/>
      <c r="CI1886" s="4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  <c r="DH1886" s="7"/>
      <c r="DI1886" s="7"/>
      <c r="DJ1886" s="7"/>
      <c r="DK1886" s="7"/>
      <c r="DL1886" s="7"/>
      <c r="DM1886" s="7"/>
      <c r="DN1886" s="7"/>
      <c r="DO1886" s="7"/>
      <c r="DP1886" s="7"/>
      <c r="DQ1886" s="7"/>
      <c r="DR1886" s="7"/>
      <c r="DS1886" s="7"/>
      <c r="DT1886" s="7"/>
      <c r="DU1886" s="7"/>
      <c r="DV1886" s="7"/>
      <c r="DW1886" s="7"/>
      <c r="DX1886" s="7"/>
      <c r="DY1886" s="7"/>
      <c r="DZ1886" s="7"/>
      <c r="EA1886" s="7"/>
      <c r="EB1886" s="7"/>
      <c r="EC1886" s="7"/>
      <c r="ED1886" s="7"/>
      <c r="EE1886" s="7"/>
      <c r="EF1886" s="7"/>
      <c r="EG1886" s="7"/>
      <c r="EH1886" s="7"/>
      <c r="EI1886" s="7"/>
      <c r="EJ1886" s="7"/>
      <c r="EK1886" s="7"/>
      <c r="EL1886" s="7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</row>
    <row r="1887" spans="1:158" x14ac:dyDescent="0.25">
      <c r="A1887" t="s">
        <v>54</v>
      </c>
      <c r="B1887" t="s">
        <v>191</v>
      </c>
      <c r="C1887" s="5">
        <v>39813</v>
      </c>
      <c r="F1887">
        <v>77</v>
      </c>
      <c r="G1887" t="s">
        <v>10</v>
      </c>
      <c r="H1887" s="6">
        <v>9</v>
      </c>
      <c r="I1887">
        <v>1000</v>
      </c>
      <c r="J1887" s="4">
        <f>1000000/H1887/I1887</f>
        <v>111.11111111111111</v>
      </c>
      <c r="L1887" s="4">
        <v>457.40000000000003</v>
      </c>
      <c r="M1887" s="6">
        <v>14.443</v>
      </c>
      <c r="N1887" s="6"/>
      <c r="O1887" s="6"/>
      <c r="U1887" s="4">
        <v>62.900000000000006</v>
      </c>
      <c r="W1887" s="7"/>
      <c r="X1887" s="7"/>
      <c r="Y1887" s="7"/>
      <c r="Z1887" s="7"/>
      <c r="AA1887" s="7"/>
      <c r="AB1887" s="4">
        <v>68.3</v>
      </c>
      <c r="AC1887" s="7">
        <v>0.89621024999999999</v>
      </c>
      <c r="AD1887" s="7"/>
      <c r="AE1887" s="7"/>
      <c r="AF1887" s="7"/>
      <c r="AG1887" s="7"/>
      <c r="AH1887" s="7"/>
      <c r="AI1887" s="8">
        <f>AC1887/AB1887</f>
        <v>1.3121672767203513E-2</v>
      </c>
      <c r="AK1887" s="7"/>
      <c r="AL1887" s="7"/>
      <c r="AM1887" s="4">
        <v>7.5749999999999993</v>
      </c>
      <c r="AN1887" s="4"/>
      <c r="AO1887" s="4"/>
      <c r="AP1887" s="4"/>
      <c r="AQ1887" s="4">
        <v>1.375</v>
      </c>
      <c r="AR1887" s="4"/>
      <c r="AS1887" s="4"/>
      <c r="AT1887" s="4"/>
      <c r="AU1887" s="4"/>
      <c r="AV1887" s="4"/>
      <c r="AW1887" s="4"/>
      <c r="AX1887" s="4"/>
      <c r="AY1887" s="4">
        <v>0</v>
      </c>
      <c r="AZ1887" s="4">
        <v>8.9499999999999993</v>
      </c>
      <c r="BB1887" s="4"/>
      <c r="BC1887" s="4">
        <f>U1887+AB1887+AZ1887</f>
        <v>140.14999999999998</v>
      </c>
      <c r="BD1887" s="4"/>
      <c r="BE1887" s="7">
        <f>AZ1887/BC1887</f>
        <v>6.386014983945773E-2</v>
      </c>
      <c r="BF1887" s="7"/>
      <c r="BG1887" s="6"/>
      <c r="BH1887" s="4"/>
      <c r="BI1887" s="4"/>
      <c r="BJ1887" s="4"/>
      <c r="BK1887" s="4"/>
      <c r="BL1887" s="6"/>
      <c r="BM1887" s="6"/>
      <c r="BN1887" s="6"/>
      <c r="BO1887" s="6"/>
      <c r="BP1887" s="7">
        <f>U1887/BC1887</f>
        <v>0.44880485194434544</v>
      </c>
      <c r="BQ1887" s="7">
        <f>AB1887/BC1887</f>
        <v>0.48733499821619697</v>
      </c>
      <c r="BR1887" s="7">
        <f>AZ1887/BC1887</f>
        <v>6.386014983945773E-2</v>
      </c>
      <c r="BS1887" s="4">
        <f>BT1887+BU1887+BV1887+BW1887+BX1887+BY1887</f>
        <v>274.3</v>
      </c>
      <c r="BT1887" s="4">
        <v>101.75</v>
      </c>
      <c r="BU1887" s="4">
        <v>5.25</v>
      </c>
      <c r="BV1887" s="4">
        <v>0</v>
      </c>
      <c r="BW1887" s="4"/>
      <c r="BX1887" s="4">
        <v>159.35</v>
      </c>
      <c r="BY1887" s="4">
        <v>7.95</v>
      </c>
      <c r="BZ1887" s="8">
        <f>AC1887/BS1887</f>
        <v>3.2672630331753551E-3</v>
      </c>
      <c r="CA1887" s="4"/>
      <c r="CB1887" s="4"/>
      <c r="CD1887" s="4"/>
      <c r="CE1887" s="4"/>
      <c r="CG1887" s="4"/>
      <c r="CH1887" s="4"/>
      <c r="CI1887" s="4"/>
    </row>
    <row r="1888" spans="1:158" x14ac:dyDescent="0.25">
      <c r="A1888" t="s">
        <v>54</v>
      </c>
      <c r="B1888" t="s">
        <v>191</v>
      </c>
      <c r="C1888" s="5">
        <v>39818</v>
      </c>
      <c r="D1888" s="4"/>
      <c r="F1888">
        <v>82</v>
      </c>
      <c r="G1888" t="s">
        <v>10</v>
      </c>
      <c r="H1888" s="6">
        <v>9</v>
      </c>
      <c r="I1888">
        <v>1000</v>
      </c>
      <c r="J1888" s="4">
        <f>1000000/H1888/I1888</f>
        <v>111.11111111111111</v>
      </c>
      <c r="U1888" s="4"/>
      <c r="W1888" s="7"/>
      <c r="X1888" s="7"/>
      <c r="Y1888" s="7"/>
      <c r="Z1888" s="7"/>
      <c r="AA1888" s="7"/>
      <c r="AB1888" s="4"/>
      <c r="AC1888" s="7"/>
      <c r="AD1888" s="7"/>
      <c r="AE1888" s="7"/>
      <c r="AF1888" s="7"/>
      <c r="AG1888" s="7"/>
      <c r="AH1888" s="7"/>
      <c r="AI1888" s="8"/>
      <c r="AK1888" s="7"/>
      <c r="AL1888" s="7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B1888" s="4"/>
      <c r="BC1888" s="4"/>
      <c r="BD1888" s="4"/>
      <c r="BG1888" s="6"/>
      <c r="BH1888" s="4"/>
      <c r="BI1888" s="4"/>
      <c r="BJ1888" s="4"/>
      <c r="BK1888" s="4"/>
      <c r="BL1888" s="6"/>
      <c r="BM1888" s="6"/>
      <c r="BN1888" s="6"/>
      <c r="BO1888" s="6"/>
      <c r="BP1888" s="6"/>
      <c r="BQ1888" s="6"/>
      <c r="BR1888" s="6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D1888" s="4">
        <v>165.60589680109749</v>
      </c>
      <c r="CE1888" s="4"/>
      <c r="CG1888" s="4"/>
      <c r="CH1888" s="4"/>
      <c r="CI1888" s="4"/>
    </row>
    <row r="1889" spans="1:158" x14ac:dyDescent="0.25">
      <c r="A1889" t="s">
        <v>54</v>
      </c>
      <c r="B1889" t="s">
        <v>191</v>
      </c>
      <c r="C1889" s="5">
        <v>39820</v>
      </c>
      <c r="F1889">
        <v>84</v>
      </c>
      <c r="G1889" t="s">
        <v>10</v>
      </c>
      <c r="H1889" s="6">
        <v>9</v>
      </c>
      <c r="I1889">
        <v>1000</v>
      </c>
      <c r="J1889" s="4">
        <f>1000000/H1889/I1889</f>
        <v>111.11111111111111</v>
      </c>
      <c r="L1889" s="4">
        <v>669.5</v>
      </c>
      <c r="M1889" s="6">
        <v>18.5</v>
      </c>
      <c r="N1889" s="6"/>
      <c r="O1889" s="6"/>
      <c r="U1889" s="4"/>
      <c r="W1889" s="7"/>
      <c r="X1889" s="7"/>
      <c r="Y1889" s="7"/>
      <c r="Z1889" s="7"/>
      <c r="AA1889" s="7"/>
      <c r="AB1889" s="4"/>
      <c r="AC1889" s="7"/>
      <c r="AD1889" s="7"/>
      <c r="AE1889" s="7"/>
      <c r="AF1889" s="7"/>
      <c r="AG1889" s="7"/>
      <c r="AH1889" s="7"/>
      <c r="AK1889" s="7"/>
      <c r="AL1889" s="7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B1889" s="4"/>
      <c r="BC1889" s="4"/>
      <c r="BD1889" s="4"/>
      <c r="BG1889" s="6"/>
      <c r="BH1889" s="4"/>
      <c r="BI1889" s="4"/>
      <c r="BJ1889" s="4"/>
      <c r="BK1889" s="4"/>
      <c r="BL1889" s="6"/>
      <c r="BM1889" s="6"/>
      <c r="BN1889" s="6"/>
      <c r="BO1889" s="6"/>
      <c r="BP1889" s="6"/>
      <c r="BQ1889" s="6"/>
      <c r="BR1889" s="6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D1889" s="4"/>
      <c r="CE1889" s="4"/>
      <c r="CG1889" s="4"/>
      <c r="CH1889" s="4"/>
      <c r="CI1889" s="4"/>
    </row>
    <row r="1890" spans="1:158" x14ac:dyDescent="0.25">
      <c r="A1890" t="s">
        <v>54</v>
      </c>
      <c r="B1890" t="s">
        <v>191</v>
      </c>
      <c r="C1890" s="5">
        <v>39826</v>
      </c>
      <c r="D1890" s="4"/>
      <c r="E1890" s="5"/>
      <c r="F1890">
        <v>90</v>
      </c>
      <c r="G1890" t="s">
        <v>10</v>
      </c>
      <c r="H1890" s="6">
        <v>9</v>
      </c>
      <c r="I1890">
        <v>1000</v>
      </c>
      <c r="J1890" s="4">
        <f>1000000/H1890/I1890</f>
        <v>111.11111111111111</v>
      </c>
      <c r="K1890" s="4"/>
      <c r="L1890" s="7"/>
      <c r="M1890" s="7"/>
      <c r="N1890" s="7"/>
      <c r="O1890" s="7"/>
      <c r="P1890" s="7"/>
      <c r="Q1890" s="7"/>
      <c r="R1890" s="7"/>
      <c r="S1890" s="7"/>
      <c r="T1890" s="7"/>
      <c r="U1890" s="4"/>
      <c r="V1890" s="7"/>
      <c r="W1890" s="7"/>
      <c r="X1890" s="7"/>
      <c r="Y1890" s="7"/>
      <c r="Z1890" s="7"/>
      <c r="AA1890" s="7"/>
      <c r="AB1890" s="4"/>
      <c r="AC1890" s="7"/>
      <c r="AD1890" s="7"/>
      <c r="AE1890" s="7"/>
      <c r="AF1890" s="7"/>
      <c r="AG1890" s="7"/>
      <c r="AH1890" s="7"/>
      <c r="AI1890" s="8"/>
      <c r="AJ1890" s="7"/>
      <c r="AK1890" s="7"/>
      <c r="AL1890" s="7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7"/>
      <c r="BB1890" s="4"/>
      <c r="BC1890" s="4"/>
      <c r="BD1890" s="4"/>
      <c r="BE1890" s="7"/>
      <c r="BF1890" s="7"/>
      <c r="BG1890" s="6"/>
      <c r="BH1890" s="4"/>
      <c r="BI1890" s="4"/>
      <c r="BJ1890" s="4"/>
      <c r="BK1890" s="4"/>
      <c r="BL1890" s="6"/>
      <c r="BM1890" s="6"/>
      <c r="BN1890" s="6"/>
      <c r="BO1890" s="6"/>
      <c r="BP1890" s="6"/>
      <c r="BQ1890" s="6"/>
      <c r="BR1890" s="6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7"/>
      <c r="CD1890" s="4">
        <v>136.18680852285991</v>
      </c>
      <c r="CE1890" s="4"/>
      <c r="CF1890" s="7"/>
      <c r="CG1890" s="4"/>
      <c r="CH1890" s="4"/>
      <c r="CI1890" s="4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  <c r="DH1890" s="7"/>
      <c r="DI1890" s="7"/>
      <c r="DJ1890" s="7"/>
      <c r="DK1890" s="7"/>
      <c r="DL1890" s="7"/>
      <c r="DM1890" s="7"/>
      <c r="DN1890" s="7"/>
      <c r="DO1890" s="7"/>
      <c r="DP1890" s="7"/>
      <c r="DQ1890" s="7"/>
      <c r="DR1890" s="7"/>
      <c r="DS1890" s="7"/>
      <c r="DT1890" s="7"/>
      <c r="DU1890" s="7"/>
      <c r="DV1890" s="7"/>
      <c r="DW1890" s="7"/>
      <c r="DX1890" s="7"/>
      <c r="DY1890" s="7"/>
      <c r="DZ1890" s="7"/>
      <c r="EA1890" s="7"/>
      <c r="EB1890" s="7"/>
      <c r="EC1890" s="7"/>
      <c r="ED1890" s="7"/>
      <c r="EE1890" s="7"/>
      <c r="EF1890" s="7"/>
      <c r="EG1890" s="7"/>
      <c r="EH1890" s="7"/>
      <c r="EI1890" s="7"/>
      <c r="EJ1890" s="7"/>
      <c r="EK1890" s="7"/>
      <c r="EL1890" s="7"/>
      <c r="EM1890" s="7"/>
      <c r="EN1890" s="7"/>
      <c r="EO1890" s="7"/>
      <c r="EP1890" s="7"/>
      <c r="EQ1890" s="7"/>
      <c r="ER1890" s="7"/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</row>
    <row r="1891" spans="1:158" x14ac:dyDescent="0.25">
      <c r="A1891" t="s">
        <v>54</v>
      </c>
      <c r="B1891" t="s">
        <v>191</v>
      </c>
      <c r="C1891" s="5">
        <v>39827</v>
      </c>
      <c r="F1891">
        <v>91</v>
      </c>
      <c r="G1891" t="s">
        <v>10</v>
      </c>
      <c r="H1891" s="6">
        <v>9</v>
      </c>
      <c r="I1891">
        <v>1000</v>
      </c>
      <c r="J1891" s="4">
        <f>1000000/H1891/I1891</f>
        <v>111.11111111111111</v>
      </c>
      <c r="L1891" s="4">
        <v>713.5</v>
      </c>
      <c r="M1891" s="6">
        <v>18.55</v>
      </c>
      <c r="N1891" s="6"/>
      <c r="O1891" s="6"/>
      <c r="U1891" s="4">
        <v>166.41260003475134</v>
      </c>
      <c r="W1891" s="7"/>
      <c r="X1891" s="7"/>
      <c r="Y1891" s="7"/>
      <c r="Z1891" s="7"/>
      <c r="AA1891" s="7"/>
      <c r="AB1891" s="4">
        <v>122.55723133584175</v>
      </c>
      <c r="AC1891" s="7">
        <v>1.6564797888873593</v>
      </c>
      <c r="AD1891" s="7"/>
      <c r="AE1891" s="7"/>
      <c r="AF1891" s="7"/>
      <c r="AG1891" s="7"/>
      <c r="AH1891" s="7"/>
      <c r="AI1891" s="8">
        <f>AC1891/AB1891</f>
        <v>1.3515969403291531E-2</v>
      </c>
      <c r="AK1891" s="7"/>
      <c r="AL1891" s="7"/>
      <c r="AM1891" s="4">
        <v>23.925737481165399</v>
      </c>
      <c r="AN1891" s="4"/>
      <c r="AO1891" s="4"/>
      <c r="AP1891" s="4"/>
      <c r="AQ1891" s="4">
        <v>64.438209209495739</v>
      </c>
      <c r="AR1891" s="4"/>
      <c r="AS1891" s="4"/>
      <c r="AT1891" s="4"/>
      <c r="AU1891" s="4"/>
      <c r="AV1891" s="4"/>
      <c r="AW1891" s="4"/>
      <c r="AX1891" s="4"/>
      <c r="AY1891" s="4">
        <v>0</v>
      </c>
      <c r="AZ1891" s="4">
        <v>88.363946690661137</v>
      </c>
      <c r="BB1891" s="4"/>
      <c r="BC1891" s="4">
        <f>U1891+AB1891+AZ1891</f>
        <v>377.33377806125418</v>
      </c>
      <c r="BD1891" s="4"/>
      <c r="BE1891" s="7">
        <f>AZ1891/BC1891</f>
        <v>0.23417979472889025</v>
      </c>
      <c r="BF1891" s="7"/>
      <c r="BG1891" s="6"/>
      <c r="BH1891" s="4"/>
      <c r="BI1891" s="4"/>
      <c r="BJ1891" s="4"/>
      <c r="BK1891" s="4"/>
      <c r="BL1891" s="6"/>
      <c r="BM1891" s="6"/>
      <c r="BN1891" s="6"/>
      <c r="BO1891" s="6"/>
      <c r="BP1891" s="7">
        <f>U1891/BC1891</f>
        <v>0.44102227181934633</v>
      </c>
      <c r="BQ1891" s="7">
        <f>AB1891/BC1891</f>
        <v>0.32479793345176355</v>
      </c>
      <c r="BR1891" s="7">
        <f>AZ1891/BC1891</f>
        <v>0.23417979472889025</v>
      </c>
      <c r="BS1891" s="4">
        <f>BT1891+BU1891+BV1891+BW1891+BX1891+BY1891</f>
        <v>542.97753600037743</v>
      </c>
      <c r="BT1891" s="4">
        <v>142.74388304681446</v>
      </c>
      <c r="BU1891" s="4">
        <v>81.62423889415372</v>
      </c>
      <c r="BV1891" s="4">
        <v>0</v>
      </c>
      <c r="BW1891" s="4"/>
      <c r="BX1891" s="4">
        <v>257.70144665778304</v>
      </c>
      <c r="BY1891" s="4">
        <v>60.907967401626195</v>
      </c>
      <c r="BZ1891" s="8">
        <f>AC1891/BS1891</f>
        <v>3.0507335553679477E-3</v>
      </c>
      <c r="CA1891" s="4"/>
      <c r="CB1891" s="4"/>
      <c r="CD1891" s="4"/>
      <c r="CE1891" s="4"/>
      <c r="CG1891" s="4"/>
      <c r="CH1891" s="4"/>
      <c r="CI1891" s="4"/>
    </row>
    <row r="1892" spans="1:158" x14ac:dyDescent="0.25">
      <c r="A1892" t="s">
        <v>54</v>
      </c>
      <c r="B1892" t="s">
        <v>191</v>
      </c>
      <c r="C1892" s="5">
        <v>39829</v>
      </c>
      <c r="D1892" s="4"/>
      <c r="F1892">
        <v>93</v>
      </c>
      <c r="G1892" t="s">
        <v>10</v>
      </c>
      <c r="H1892" s="6">
        <v>9</v>
      </c>
      <c r="I1892">
        <v>1000</v>
      </c>
      <c r="J1892" s="4">
        <f>1000000/H1892/I1892</f>
        <v>111.11111111111111</v>
      </c>
      <c r="U1892" s="4"/>
      <c r="W1892" s="7"/>
      <c r="X1892" s="7"/>
      <c r="Y1892" s="7"/>
      <c r="Z1892" s="7"/>
      <c r="AA1892" s="7"/>
      <c r="AB1892" s="4"/>
      <c r="AC1892" s="7"/>
      <c r="AD1892" s="7"/>
      <c r="AE1892" s="7"/>
      <c r="AF1892" s="7"/>
      <c r="AG1892" s="7"/>
      <c r="AH1892" s="7"/>
      <c r="AI1892" s="8"/>
      <c r="AK1892" s="7"/>
      <c r="AL1892" s="7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B1892" s="4"/>
      <c r="BC1892" s="4"/>
      <c r="BD1892" s="4"/>
      <c r="BG1892" s="6"/>
      <c r="BH1892" s="4"/>
      <c r="BI1892" s="4"/>
      <c r="BJ1892" s="4"/>
      <c r="BK1892" s="4"/>
      <c r="BL1892" s="6"/>
      <c r="BM1892" s="6"/>
      <c r="BN1892" s="6"/>
      <c r="BO1892" s="6"/>
      <c r="BP1892" s="6"/>
      <c r="BQ1892" s="6"/>
      <c r="BR1892" s="6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D1892" s="4">
        <v>120.19918999547799</v>
      </c>
      <c r="CE1892" s="4"/>
      <c r="CG1892" s="4"/>
      <c r="CH1892" s="4"/>
      <c r="CI1892" s="4"/>
    </row>
    <row r="1893" spans="1:158" x14ac:dyDescent="0.25">
      <c r="A1893" t="s">
        <v>54</v>
      </c>
      <c r="B1893" t="s">
        <v>191</v>
      </c>
      <c r="C1893" s="5">
        <v>39831</v>
      </c>
      <c r="D1893" s="4"/>
      <c r="F1893">
        <v>95</v>
      </c>
      <c r="G1893" t="s">
        <v>10</v>
      </c>
      <c r="H1893" s="6">
        <v>9</v>
      </c>
      <c r="I1893">
        <v>1000</v>
      </c>
      <c r="J1893" s="4">
        <f>1000000/H1893/I1893</f>
        <v>111.11111111111111</v>
      </c>
      <c r="U1893" s="4"/>
      <c r="W1893" s="7"/>
      <c r="X1893" s="7"/>
      <c r="Y1893" s="7"/>
      <c r="Z1893" s="7"/>
      <c r="AA1893" s="7"/>
      <c r="AB1893" s="4"/>
      <c r="AC1893" s="7"/>
      <c r="AD1893" s="7"/>
      <c r="AE1893" s="7"/>
      <c r="AF1893" s="7"/>
      <c r="AG1893" s="7"/>
      <c r="AH1893" s="7"/>
      <c r="AI1893" s="8"/>
      <c r="AK1893" s="7"/>
      <c r="AL1893" s="7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B1893" s="4"/>
      <c r="BC1893" s="4"/>
      <c r="BD1893" s="4"/>
      <c r="BG1893" s="6"/>
      <c r="BH1893" s="4"/>
      <c r="BI1893" s="4"/>
      <c r="BJ1893" s="4"/>
      <c r="BK1893" s="4"/>
      <c r="BL1893" s="6"/>
      <c r="BM1893" s="6"/>
      <c r="BN1893" s="6"/>
      <c r="BO1893" s="6"/>
      <c r="BP1893" s="6"/>
      <c r="BQ1893" s="6"/>
      <c r="BR1893" s="6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D1893" s="4">
        <v>209.8638301525543</v>
      </c>
      <c r="CE1893" s="4"/>
      <c r="CG1893" s="4"/>
      <c r="CH1893" s="4"/>
      <c r="CI1893" s="4"/>
    </row>
    <row r="1894" spans="1:158" x14ac:dyDescent="0.25">
      <c r="A1894" t="s">
        <v>54</v>
      </c>
      <c r="B1894" t="s">
        <v>191</v>
      </c>
      <c r="C1894" s="5">
        <v>39832</v>
      </c>
      <c r="D1894" s="4">
        <v>6</v>
      </c>
      <c r="E1894" t="s">
        <v>183</v>
      </c>
      <c r="F1894">
        <v>96</v>
      </c>
      <c r="G1894" t="s">
        <v>10</v>
      </c>
      <c r="H1894" s="6">
        <v>9</v>
      </c>
      <c r="I1894">
        <v>1000</v>
      </c>
      <c r="J1894" s="4">
        <f>1000000/H1894/I1894</f>
        <v>111.11111111111111</v>
      </c>
      <c r="U1894" s="4"/>
      <c r="W1894" s="7"/>
      <c r="X1894" s="7"/>
      <c r="Y1894" s="7"/>
      <c r="Z1894" s="7"/>
      <c r="AA1894" s="7"/>
      <c r="AB1894" s="4"/>
      <c r="AC1894" s="7"/>
      <c r="AD1894" s="7"/>
      <c r="AE1894" s="7"/>
      <c r="AF1894" s="7"/>
      <c r="AG1894" s="7"/>
      <c r="AH1894" s="7"/>
      <c r="AI1894" s="8"/>
      <c r="AK1894" s="7"/>
      <c r="AL1894" s="7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B1894" s="4"/>
      <c r="BC1894" s="4"/>
      <c r="BD1894" s="4"/>
      <c r="BG1894" s="6"/>
      <c r="BH1894" s="4"/>
      <c r="BI1894" s="4"/>
      <c r="BJ1894" s="4"/>
      <c r="BK1894" s="4"/>
      <c r="BL1894" s="6"/>
      <c r="BM1894" s="6"/>
      <c r="BN1894" s="6"/>
      <c r="BO1894" s="6"/>
      <c r="BP1894" s="6"/>
      <c r="BQ1894" s="6"/>
      <c r="BR1894" s="6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D1894" s="4"/>
      <c r="CE1894" s="4"/>
      <c r="CG1894" s="4"/>
      <c r="CH1894" s="4"/>
      <c r="CI1894" s="4"/>
    </row>
    <row r="1895" spans="1:158" x14ac:dyDescent="0.25">
      <c r="A1895" t="s">
        <v>54</v>
      </c>
      <c r="B1895" t="s">
        <v>191</v>
      </c>
      <c r="C1895" s="5">
        <v>39833</v>
      </c>
      <c r="F1895">
        <v>97</v>
      </c>
      <c r="G1895" t="s">
        <v>10</v>
      </c>
      <c r="H1895" s="6">
        <v>9</v>
      </c>
      <c r="I1895">
        <v>1000</v>
      </c>
      <c r="J1895" s="4">
        <f>1000000/H1895/I1895</f>
        <v>111.11111111111111</v>
      </c>
      <c r="L1895" s="4">
        <v>714</v>
      </c>
      <c r="M1895" s="6">
        <v>19</v>
      </c>
      <c r="N1895" s="6"/>
      <c r="O1895" s="6"/>
      <c r="U1895" s="4"/>
      <c r="W1895" s="7"/>
      <c r="X1895" s="7"/>
      <c r="Y1895" s="7"/>
      <c r="Z1895" s="7"/>
      <c r="AA1895" s="7"/>
      <c r="AB1895" s="4"/>
      <c r="AC1895" s="7"/>
      <c r="AD1895" s="7"/>
      <c r="AE1895" s="7"/>
      <c r="AF1895" s="7"/>
      <c r="AG1895" s="7"/>
      <c r="AH1895" s="7"/>
      <c r="AK1895" s="7"/>
      <c r="AL1895" s="7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B1895" s="4"/>
      <c r="BC1895" s="4"/>
      <c r="BD1895" s="4"/>
      <c r="BG1895" s="6"/>
      <c r="BH1895" s="4"/>
      <c r="BI1895" s="4"/>
      <c r="BJ1895" s="4"/>
      <c r="BK1895" s="4"/>
      <c r="BL1895" s="6"/>
      <c r="BM1895" s="6"/>
      <c r="BN1895" s="6"/>
      <c r="BO1895" s="6"/>
      <c r="BP1895" s="6"/>
      <c r="BQ1895" s="6"/>
      <c r="BR1895" s="6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D1895" s="4"/>
      <c r="CE1895" s="4"/>
      <c r="CG1895" s="4"/>
      <c r="CH1895" s="4"/>
      <c r="CI1895" s="4"/>
    </row>
    <row r="1896" spans="1:158" x14ac:dyDescent="0.25">
      <c r="A1896" t="s">
        <v>54</v>
      </c>
      <c r="B1896" t="s">
        <v>191</v>
      </c>
      <c r="C1896" s="5">
        <v>39838</v>
      </c>
      <c r="D1896" s="4"/>
      <c r="F1896">
        <v>102</v>
      </c>
      <c r="G1896" t="s">
        <v>10</v>
      </c>
      <c r="H1896" s="6">
        <v>9</v>
      </c>
      <c r="I1896">
        <v>1000</v>
      </c>
      <c r="J1896" s="4">
        <f>1000000/H1896/I1896</f>
        <v>111.11111111111111</v>
      </c>
      <c r="U1896" s="4"/>
      <c r="W1896" s="7"/>
      <c r="X1896" s="7"/>
      <c r="Y1896" s="7"/>
      <c r="Z1896" s="7"/>
      <c r="AA1896" s="7"/>
      <c r="AB1896" s="4"/>
      <c r="AC1896" s="7"/>
      <c r="AD1896" s="7"/>
      <c r="AE1896" s="7"/>
      <c r="AF1896" s="7"/>
      <c r="AG1896" s="7"/>
      <c r="AH1896" s="7"/>
      <c r="AI1896" s="8"/>
      <c r="AK1896" s="7"/>
      <c r="AL1896" s="7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B1896" s="4"/>
      <c r="BC1896" s="4"/>
      <c r="BD1896" s="4"/>
      <c r="BG1896" s="6"/>
      <c r="BH1896" s="4"/>
      <c r="BI1896" s="4"/>
      <c r="BJ1896" s="4"/>
      <c r="BK1896" s="4"/>
      <c r="BL1896" s="6"/>
      <c r="BM1896" s="6"/>
      <c r="BN1896" s="6"/>
      <c r="BO1896" s="6"/>
      <c r="BP1896" s="6"/>
      <c r="BQ1896" s="6"/>
      <c r="BR1896" s="6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D1896" s="4">
        <v>201.79521932829061</v>
      </c>
      <c r="CE1896" s="4"/>
      <c r="CG1896" s="4"/>
      <c r="CH1896" s="4"/>
      <c r="CI1896" s="4"/>
    </row>
    <row r="1897" spans="1:158" x14ac:dyDescent="0.25">
      <c r="A1897" t="s">
        <v>54</v>
      </c>
      <c r="B1897" t="s">
        <v>191</v>
      </c>
      <c r="C1897" s="5">
        <v>39840</v>
      </c>
      <c r="D1897" s="4"/>
      <c r="F1897">
        <v>104</v>
      </c>
      <c r="G1897" t="s">
        <v>10</v>
      </c>
      <c r="H1897" s="6">
        <v>9</v>
      </c>
      <c r="I1897">
        <v>1000</v>
      </c>
      <c r="J1897" s="4">
        <f>1000000/H1897/I1897</f>
        <v>111.11111111111111</v>
      </c>
      <c r="U1897" s="4"/>
      <c r="W1897" s="7"/>
      <c r="X1897" s="7"/>
      <c r="Y1897" s="7"/>
      <c r="Z1897" s="7"/>
      <c r="AA1897" s="7"/>
      <c r="AB1897" s="4"/>
      <c r="AC1897" s="7"/>
      <c r="AD1897" s="7"/>
      <c r="AE1897" s="7"/>
      <c r="AF1897" s="7"/>
      <c r="AG1897" s="7"/>
      <c r="AH1897" s="7"/>
      <c r="AI1897" s="8"/>
      <c r="AK1897" s="7"/>
      <c r="AL1897" s="7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B1897" s="4"/>
      <c r="BC1897" s="4"/>
      <c r="BD1897" s="4"/>
      <c r="BG1897" s="6"/>
      <c r="BH1897" s="4"/>
      <c r="BI1897" s="4"/>
      <c r="BJ1897" s="4"/>
      <c r="BK1897" s="4"/>
      <c r="BL1897" s="6"/>
      <c r="BM1897" s="6"/>
      <c r="BN1897" s="6"/>
      <c r="BO1897" s="6"/>
      <c r="BP1897" s="6"/>
      <c r="BQ1897" s="6"/>
      <c r="BR1897" s="6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D1897" s="4">
        <v>185.04730166604801</v>
      </c>
      <c r="CE1897" s="4"/>
      <c r="CG1897" s="4"/>
      <c r="CH1897" s="4"/>
      <c r="CI1897" s="4"/>
    </row>
    <row r="1898" spans="1:158" x14ac:dyDescent="0.25">
      <c r="A1898" t="s">
        <v>54</v>
      </c>
      <c r="B1898" t="s">
        <v>191</v>
      </c>
      <c r="C1898" s="5">
        <v>39841</v>
      </c>
      <c r="F1898">
        <v>105</v>
      </c>
      <c r="G1898" t="s">
        <v>10</v>
      </c>
      <c r="H1898" s="6">
        <v>9</v>
      </c>
      <c r="I1898">
        <v>1000</v>
      </c>
      <c r="J1898" s="4">
        <f>1000000/H1898/I1898</f>
        <v>111.11111111111111</v>
      </c>
      <c r="L1898" s="4">
        <v>731.5</v>
      </c>
      <c r="M1898" s="6">
        <v>20.399999999999999</v>
      </c>
      <c r="N1898" s="6"/>
      <c r="O1898" s="6"/>
      <c r="U1898" s="4"/>
      <c r="W1898" s="7"/>
      <c r="X1898" s="7"/>
      <c r="Y1898" s="7"/>
      <c r="Z1898" s="7"/>
      <c r="AA1898" s="7"/>
      <c r="AB1898" s="4"/>
      <c r="AC1898" s="7"/>
      <c r="AD1898" s="7"/>
      <c r="AE1898" s="7"/>
      <c r="AF1898" s="7"/>
      <c r="AG1898" s="7"/>
      <c r="AH1898" s="7"/>
      <c r="AK1898" s="7"/>
      <c r="AL1898" s="7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B1898" s="4"/>
      <c r="BC1898" s="4"/>
      <c r="BD1898" s="4"/>
      <c r="BG1898" s="6"/>
      <c r="BH1898" s="4"/>
      <c r="BI1898" s="4"/>
      <c r="BJ1898" s="4"/>
      <c r="BK1898" s="4"/>
      <c r="BL1898" s="6"/>
      <c r="BM1898" s="6"/>
      <c r="BN1898" s="6"/>
      <c r="BO1898" s="6"/>
      <c r="BP1898" s="6"/>
      <c r="BQ1898" s="6"/>
      <c r="BR1898" s="6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D1898" s="4"/>
      <c r="CE1898" s="4"/>
      <c r="CG1898" s="4"/>
      <c r="CH1898" s="4"/>
      <c r="CI1898" s="4"/>
    </row>
    <row r="1899" spans="1:158" x14ac:dyDescent="0.25">
      <c r="A1899" t="s">
        <v>54</v>
      </c>
      <c r="B1899" t="s">
        <v>191</v>
      </c>
      <c r="C1899" s="5">
        <v>39847</v>
      </c>
      <c r="D1899" s="4"/>
      <c r="F1899">
        <v>111</v>
      </c>
      <c r="G1899" t="s">
        <v>10</v>
      </c>
      <c r="H1899" s="6">
        <v>9</v>
      </c>
      <c r="I1899">
        <v>1000</v>
      </c>
      <c r="J1899" s="4">
        <f>1000000/H1899/I1899</f>
        <v>111.11111111111111</v>
      </c>
      <c r="U1899" s="4"/>
      <c r="W1899" s="7"/>
      <c r="X1899" s="7"/>
      <c r="Y1899" s="7"/>
      <c r="Z1899" s="7"/>
      <c r="AA1899" s="7"/>
      <c r="AB1899" s="4"/>
      <c r="AC1899" s="7"/>
      <c r="AD1899" s="7"/>
      <c r="AE1899" s="7"/>
      <c r="AF1899" s="7"/>
      <c r="AG1899" s="7"/>
      <c r="AH1899" s="7"/>
      <c r="AI1899" s="8"/>
      <c r="AK1899" s="7"/>
      <c r="AL1899" s="7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B1899" s="4"/>
      <c r="BC1899" s="4"/>
      <c r="BD1899" s="4"/>
      <c r="BG1899" s="6"/>
      <c r="BH1899" s="4"/>
      <c r="BI1899" s="4"/>
      <c r="BJ1899" s="4"/>
      <c r="BK1899" s="4"/>
      <c r="BL1899" s="6"/>
      <c r="BM1899" s="6"/>
      <c r="BN1899" s="6"/>
      <c r="BO1899" s="6"/>
      <c r="BP1899" s="6"/>
      <c r="BQ1899" s="6"/>
      <c r="BR1899" s="6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D1899" s="4">
        <v>143.36874526369101</v>
      </c>
      <c r="CE1899" s="4"/>
      <c r="CG1899" s="4"/>
      <c r="CH1899" s="4"/>
      <c r="CI1899" s="4"/>
    </row>
    <row r="1900" spans="1:158" x14ac:dyDescent="0.25">
      <c r="A1900" t="s">
        <v>54</v>
      </c>
      <c r="B1900" t="s">
        <v>191</v>
      </c>
      <c r="C1900" s="5">
        <v>39848</v>
      </c>
      <c r="F1900">
        <v>112</v>
      </c>
      <c r="G1900" t="s">
        <v>10</v>
      </c>
      <c r="H1900" s="6">
        <v>9</v>
      </c>
      <c r="I1900">
        <v>1000</v>
      </c>
      <c r="J1900" s="4">
        <f>1000000/H1900/I1900</f>
        <v>111.11111111111111</v>
      </c>
      <c r="L1900" s="4">
        <v>734.5</v>
      </c>
      <c r="M1900" s="6">
        <v>21.2</v>
      </c>
      <c r="N1900" s="6"/>
      <c r="O1900" s="6"/>
      <c r="U1900" s="4"/>
      <c r="W1900" s="7"/>
      <c r="X1900" s="7"/>
      <c r="Y1900" s="7"/>
      <c r="Z1900" s="7"/>
      <c r="AA1900" s="7"/>
      <c r="AB1900" s="4"/>
      <c r="AC1900" s="7"/>
      <c r="AD1900" s="7"/>
      <c r="AE1900" s="7"/>
      <c r="AF1900" s="7"/>
      <c r="AG1900" s="7"/>
      <c r="AH1900" s="7"/>
      <c r="AK1900" s="7"/>
      <c r="AL1900" s="7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B1900" s="4"/>
      <c r="BC1900" s="4"/>
      <c r="BD1900" s="4"/>
      <c r="BG1900" s="6"/>
      <c r="BH1900" s="4"/>
      <c r="BI1900" s="4"/>
      <c r="BJ1900" s="4"/>
      <c r="BK1900" s="4"/>
      <c r="BL1900" s="6"/>
      <c r="BM1900" s="6"/>
      <c r="BN1900" s="6"/>
      <c r="BO1900" s="6"/>
      <c r="BP1900" s="6"/>
      <c r="BQ1900" s="6"/>
      <c r="BR1900" s="6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D1900" s="4"/>
      <c r="CE1900" s="4"/>
      <c r="CG1900" s="4"/>
      <c r="CH1900" s="4"/>
      <c r="CI1900" s="4"/>
    </row>
    <row r="1901" spans="1:158" x14ac:dyDescent="0.25">
      <c r="A1901" t="s">
        <v>54</v>
      </c>
      <c r="B1901" t="s">
        <v>191</v>
      </c>
      <c r="C1901" s="5">
        <v>39850</v>
      </c>
      <c r="D1901" s="4"/>
      <c r="F1901">
        <v>114</v>
      </c>
      <c r="G1901" t="s">
        <v>10</v>
      </c>
      <c r="H1901" s="6">
        <v>9</v>
      </c>
      <c r="I1901">
        <v>1000</v>
      </c>
      <c r="J1901" s="4">
        <f>1000000/H1901/I1901</f>
        <v>111.11111111111111</v>
      </c>
      <c r="U1901" s="4"/>
      <c r="W1901" s="7"/>
      <c r="X1901" s="7"/>
      <c r="Y1901" s="7"/>
      <c r="Z1901" s="7"/>
      <c r="AA1901" s="7"/>
      <c r="AB1901" s="4"/>
      <c r="AC1901" s="7"/>
      <c r="AD1901" s="7"/>
      <c r="AE1901" s="7"/>
      <c r="AF1901" s="7"/>
      <c r="AG1901" s="7"/>
      <c r="AH1901" s="7"/>
      <c r="AI1901" s="8"/>
      <c r="AK1901" s="7"/>
      <c r="AL1901" s="7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B1901" s="4"/>
      <c r="BC1901" s="4"/>
      <c r="BD1901" s="4"/>
      <c r="BG1901" s="6"/>
      <c r="BH1901" s="4"/>
      <c r="BI1901" s="4"/>
      <c r="BJ1901" s="4"/>
      <c r="BK1901" s="4"/>
      <c r="BL1901" s="6"/>
      <c r="BM1901" s="6"/>
      <c r="BN1901" s="6"/>
      <c r="BO1901" s="6"/>
      <c r="BP1901" s="6"/>
      <c r="BQ1901" s="6"/>
      <c r="BR1901" s="6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D1901" s="4">
        <v>113.27236356579741</v>
      </c>
      <c r="CE1901" s="4"/>
      <c r="CG1901" s="4"/>
      <c r="CH1901" s="4"/>
      <c r="CI1901" s="4"/>
    </row>
    <row r="1902" spans="1:158" x14ac:dyDescent="0.25">
      <c r="A1902" t="s">
        <v>54</v>
      </c>
      <c r="B1902" t="s">
        <v>191</v>
      </c>
      <c r="C1902" s="5">
        <v>39852</v>
      </c>
      <c r="D1902" s="4"/>
      <c r="E1902" s="5"/>
      <c r="F1902">
        <v>116</v>
      </c>
      <c r="G1902" t="s">
        <v>10</v>
      </c>
      <c r="H1902" s="6">
        <v>9</v>
      </c>
      <c r="I1902">
        <v>1000</v>
      </c>
      <c r="J1902" s="4">
        <f>1000000/H1902/I1902</f>
        <v>111.11111111111111</v>
      </c>
      <c r="K1902" s="4"/>
      <c r="L1902" s="7"/>
      <c r="M1902" s="7"/>
      <c r="N1902" s="7"/>
      <c r="O1902" s="7"/>
      <c r="P1902" s="7"/>
      <c r="Q1902" s="7"/>
      <c r="R1902" s="7"/>
      <c r="S1902" s="7"/>
      <c r="T1902" s="7"/>
      <c r="U1902" s="4"/>
      <c r="V1902" s="7"/>
      <c r="W1902" s="7"/>
      <c r="X1902" s="7"/>
      <c r="Y1902" s="7"/>
      <c r="Z1902" s="7"/>
      <c r="AA1902" s="7"/>
      <c r="AB1902" s="4"/>
      <c r="AC1902" s="7"/>
      <c r="AD1902" s="7"/>
      <c r="AE1902" s="7"/>
      <c r="AF1902" s="7"/>
      <c r="AG1902" s="7"/>
      <c r="AH1902" s="7"/>
      <c r="AI1902" s="8"/>
      <c r="AJ1902" s="7"/>
      <c r="AK1902" s="7"/>
      <c r="AL1902" s="7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7"/>
      <c r="BB1902" s="4"/>
      <c r="BC1902" s="4"/>
      <c r="BD1902" s="4"/>
      <c r="BE1902" s="7"/>
      <c r="BF1902" s="7"/>
      <c r="BG1902" s="6"/>
      <c r="BH1902" s="4"/>
      <c r="BI1902" s="4"/>
      <c r="BJ1902" s="4"/>
      <c r="BK1902" s="4"/>
      <c r="BL1902" s="6"/>
      <c r="BM1902" s="6"/>
      <c r="BN1902" s="6"/>
      <c r="BO1902" s="6"/>
      <c r="BP1902" s="6"/>
      <c r="BQ1902" s="6"/>
      <c r="BR1902" s="6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7"/>
      <c r="CD1902" s="4">
        <v>208.36816978573569</v>
      </c>
      <c r="CE1902" s="4"/>
      <c r="CF1902" s="7"/>
      <c r="CG1902" s="4"/>
      <c r="CH1902" s="4"/>
      <c r="CI1902" s="4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  <c r="DH1902" s="7"/>
      <c r="DI1902" s="7"/>
      <c r="DJ1902" s="7"/>
      <c r="DK1902" s="7"/>
      <c r="DL1902" s="7"/>
      <c r="DM1902" s="7"/>
      <c r="DN1902" s="7"/>
      <c r="DO1902" s="7"/>
      <c r="DP1902" s="7"/>
      <c r="DQ1902" s="7"/>
      <c r="DR1902" s="7"/>
      <c r="DS1902" s="7"/>
      <c r="DT1902" s="7"/>
      <c r="DU1902" s="7"/>
      <c r="DV1902" s="7"/>
      <c r="DW1902" s="7"/>
      <c r="DX1902" s="7"/>
      <c r="DY1902" s="7"/>
      <c r="DZ1902" s="7"/>
      <c r="EA1902" s="7"/>
      <c r="EB1902" s="7"/>
      <c r="EC1902" s="7"/>
      <c r="ED1902" s="7"/>
      <c r="EE1902" s="7"/>
      <c r="EF1902" s="7"/>
      <c r="EG1902" s="7"/>
      <c r="EH1902" s="7"/>
      <c r="EI1902" s="7"/>
      <c r="EJ1902" s="7"/>
      <c r="EK1902" s="7"/>
      <c r="EL1902" s="7"/>
      <c r="EM1902" s="7"/>
      <c r="EN1902" s="7"/>
      <c r="EO1902" s="7"/>
      <c r="EP1902" s="7"/>
      <c r="EQ1902" s="7"/>
      <c r="ER1902" s="7"/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</row>
    <row r="1903" spans="1:158" x14ac:dyDescent="0.25">
      <c r="A1903" t="s">
        <v>54</v>
      </c>
      <c r="B1903" t="s">
        <v>191</v>
      </c>
      <c r="C1903" s="5">
        <v>39853</v>
      </c>
      <c r="F1903">
        <v>117</v>
      </c>
      <c r="G1903" t="s">
        <v>10</v>
      </c>
      <c r="H1903" s="6">
        <v>9</v>
      </c>
      <c r="I1903">
        <v>1000</v>
      </c>
      <c r="J1903" s="4">
        <f>1000000/H1903/I1903</f>
        <v>111.11111111111111</v>
      </c>
      <c r="U1903" s="4">
        <v>175.87743236660998</v>
      </c>
      <c r="W1903" s="7"/>
      <c r="X1903" s="7"/>
      <c r="Y1903" s="7"/>
      <c r="Z1903" s="7"/>
      <c r="AA1903" s="7"/>
      <c r="AB1903" s="4">
        <v>176.80679618546245</v>
      </c>
      <c r="AC1903" s="7">
        <v>2.2269497431384311</v>
      </c>
      <c r="AD1903" s="7"/>
      <c r="AE1903" s="7"/>
      <c r="AF1903" s="7"/>
      <c r="AG1903" s="7"/>
      <c r="AH1903" s="7"/>
      <c r="AI1903" s="8">
        <f>AC1903/AB1903</f>
        <v>1.2595385421737182E-2</v>
      </c>
      <c r="AK1903" s="7"/>
      <c r="AL1903" s="7"/>
      <c r="AM1903" s="4">
        <v>0.39080321767319004</v>
      </c>
      <c r="AN1903" s="4"/>
      <c r="AO1903" s="4"/>
      <c r="AP1903" s="4"/>
      <c r="AQ1903" s="4">
        <v>377.00550406824652</v>
      </c>
      <c r="AR1903" s="4"/>
      <c r="AS1903" s="4"/>
      <c r="AT1903" s="4"/>
      <c r="AU1903" s="4"/>
      <c r="AV1903" s="4"/>
      <c r="AW1903" s="4"/>
      <c r="AX1903" s="4"/>
      <c r="AY1903" s="4">
        <v>0</v>
      </c>
      <c r="AZ1903" s="4">
        <v>377.39630728591976</v>
      </c>
      <c r="BB1903" s="4"/>
      <c r="BC1903" s="4">
        <f>U1903+AB1903+AZ1903</f>
        <v>730.08053583799222</v>
      </c>
      <c r="BD1903" s="4"/>
      <c r="BE1903" s="7">
        <f>AZ1903/BC1903</f>
        <v>0.51692421419335788</v>
      </c>
      <c r="BF1903" s="7"/>
      <c r="BG1903" s="6"/>
      <c r="BH1903" s="4"/>
      <c r="BI1903" s="4"/>
      <c r="BJ1903" s="4"/>
      <c r="BK1903" s="4"/>
      <c r="BL1903" s="6"/>
      <c r="BM1903" s="6"/>
      <c r="BN1903" s="6"/>
      <c r="BO1903" s="6"/>
      <c r="BP1903" s="7">
        <f>U1903/BC1903</f>
        <v>0.24090141256092587</v>
      </c>
      <c r="BQ1903" s="7">
        <f>AB1903/BC1903</f>
        <v>0.24217437324571625</v>
      </c>
      <c r="BR1903" s="7">
        <f>AZ1903/BC1903</f>
        <v>0.51692421419335788</v>
      </c>
      <c r="BS1903" s="4">
        <f>BT1903+BU1903+BV1903+BW1903+BX1903+BY1903</f>
        <v>392.14517734833629</v>
      </c>
      <c r="BT1903" s="4">
        <v>3.75</v>
      </c>
      <c r="BU1903" s="4">
        <v>122.46170717259236</v>
      </c>
      <c r="BV1903" s="4">
        <v>0</v>
      </c>
      <c r="BW1903" s="4"/>
      <c r="BX1903" s="4">
        <v>129.21402717976378</v>
      </c>
      <c r="BY1903" s="4">
        <v>136.71944299598016</v>
      </c>
      <c r="BZ1903" s="8">
        <f>AC1903/BS1903</f>
        <v>5.6788910632458636E-3</v>
      </c>
      <c r="CA1903" s="4"/>
      <c r="CB1903" s="4"/>
      <c r="CD1903" s="4"/>
      <c r="CE1903" s="4"/>
      <c r="CG1903" s="4"/>
      <c r="CH1903" s="4"/>
      <c r="CI1903" s="4"/>
    </row>
    <row r="1904" spans="1:158" x14ac:dyDescent="0.25">
      <c r="A1904" t="s">
        <v>54</v>
      </c>
      <c r="B1904" t="s">
        <v>191</v>
      </c>
      <c r="C1904" s="5">
        <v>39854</v>
      </c>
      <c r="D1904" s="4"/>
      <c r="F1904">
        <v>118</v>
      </c>
      <c r="G1904" t="s">
        <v>10</v>
      </c>
      <c r="H1904" s="6">
        <v>9</v>
      </c>
      <c r="I1904">
        <v>1000</v>
      </c>
      <c r="J1904" s="4">
        <f>1000000/H1904/I1904</f>
        <v>111.11111111111111</v>
      </c>
      <c r="L1904" s="4">
        <v>728</v>
      </c>
      <c r="M1904" s="6">
        <v>20.9</v>
      </c>
      <c r="N1904" s="6"/>
      <c r="O1904" s="6"/>
      <c r="U1904" s="4"/>
      <c r="W1904" s="7"/>
      <c r="X1904" s="7"/>
      <c r="Y1904" s="7"/>
      <c r="Z1904" s="7"/>
      <c r="AA1904" s="7"/>
      <c r="AB1904" s="4"/>
      <c r="AC1904" s="7"/>
      <c r="AD1904" s="7"/>
      <c r="AE1904" s="7"/>
      <c r="AF1904" s="7"/>
      <c r="AG1904" s="7"/>
      <c r="AH1904" s="7"/>
      <c r="AI1904" s="8"/>
      <c r="AK1904" s="7"/>
      <c r="AL1904" s="7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B1904" s="4"/>
      <c r="BC1904" s="4"/>
      <c r="BD1904" s="4"/>
      <c r="BG1904" s="6"/>
      <c r="BH1904" s="4"/>
      <c r="BI1904" s="4"/>
      <c r="BJ1904" s="4"/>
      <c r="BK1904" s="4"/>
      <c r="BL1904" s="6"/>
      <c r="BM1904" s="6"/>
      <c r="BN1904" s="6"/>
      <c r="BO1904" s="6"/>
      <c r="BP1904" s="6"/>
      <c r="BQ1904" s="6"/>
      <c r="BR1904" s="6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D1904" s="4">
        <v>201.06999963024879</v>
      </c>
      <c r="CE1904" s="4"/>
      <c r="CG1904" s="4"/>
      <c r="CH1904" s="4"/>
      <c r="CI1904" s="4"/>
    </row>
    <row r="1905" spans="1:158" x14ac:dyDescent="0.25">
      <c r="A1905" t="s">
        <v>54</v>
      </c>
      <c r="B1905" t="s">
        <v>191</v>
      </c>
      <c r="C1905" s="5">
        <v>39857</v>
      </c>
      <c r="D1905" s="4"/>
      <c r="F1905">
        <v>121</v>
      </c>
      <c r="G1905" t="s">
        <v>10</v>
      </c>
      <c r="H1905" s="6">
        <v>9</v>
      </c>
      <c r="I1905">
        <v>1000</v>
      </c>
      <c r="J1905" s="4">
        <f>1000000/H1905/I1905</f>
        <v>111.11111111111111</v>
      </c>
      <c r="U1905" s="4"/>
      <c r="W1905" s="7"/>
      <c r="X1905" s="7"/>
      <c r="Y1905" s="7"/>
      <c r="Z1905" s="7"/>
      <c r="AA1905" s="7"/>
      <c r="AB1905" s="4"/>
      <c r="AC1905" s="7"/>
      <c r="AD1905" s="7"/>
      <c r="AE1905" s="7"/>
      <c r="AF1905" s="7"/>
      <c r="AG1905" s="7"/>
      <c r="AH1905" s="7"/>
      <c r="AI1905" s="8"/>
      <c r="AK1905" s="7"/>
      <c r="AL1905" s="7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B1905" s="4"/>
      <c r="BC1905" s="4"/>
      <c r="BD1905" s="4"/>
      <c r="BG1905" s="6"/>
      <c r="BH1905" s="4"/>
      <c r="BI1905" s="4"/>
      <c r="BJ1905" s="4"/>
      <c r="BK1905" s="4"/>
      <c r="BL1905" s="6"/>
      <c r="BM1905" s="6"/>
      <c r="BN1905" s="6"/>
      <c r="BO1905" s="6"/>
      <c r="BP1905" s="6"/>
      <c r="BQ1905" s="6"/>
      <c r="BR1905" s="6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D1905" s="4">
        <v>174.55406349104911</v>
      </c>
      <c r="CE1905" s="4"/>
      <c r="CG1905" s="4"/>
      <c r="CH1905" s="4"/>
      <c r="CI1905" s="4"/>
    </row>
    <row r="1906" spans="1:158" x14ac:dyDescent="0.25">
      <c r="A1906" t="s">
        <v>54</v>
      </c>
      <c r="B1906" t="s">
        <v>191</v>
      </c>
      <c r="C1906" s="5">
        <v>39864</v>
      </c>
      <c r="D1906" s="4"/>
      <c r="F1906">
        <v>128</v>
      </c>
      <c r="G1906" t="s">
        <v>10</v>
      </c>
      <c r="H1906" s="6">
        <v>9</v>
      </c>
      <c r="I1906">
        <v>1000</v>
      </c>
      <c r="J1906" s="4">
        <f>1000000/H1906/I1906</f>
        <v>111.11111111111111</v>
      </c>
      <c r="U1906" s="4"/>
      <c r="W1906" s="7"/>
      <c r="X1906" s="7"/>
      <c r="Y1906" s="7"/>
      <c r="Z1906" s="7"/>
      <c r="AA1906" s="7"/>
      <c r="AB1906" s="4"/>
      <c r="AC1906" s="7"/>
      <c r="AD1906" s="7"/>
      <c r="AE1906" s="7"/>
      <c r="AF1906" s="7"/>
      <c r="AG1906" s="7"/>
      <c r="AH1906" s="7"/>
      <c r="AI1906" s="8"/>
      <c r="AK1906" s="7"/>
      <c r="AL1906" s="7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B1906" s="4"/>
      <c r="BC1906" s="4"/>
      <c r="BD1906" s="4"/>
      <c r="BG1906" s="6"/>
      <c r="BH1906" s="4"/>
      <c r="BI1906" s="4"/>
      <c r="BJ1906" s="4"/>
      <c r="BK1906" s="4"/>
      <c r="BL1906" s="6"/>
      <c r="BM1906" s="6"/>
      <c r="BN1906" s="6"/>
      <c r="BO1906" s="6"/>
      <c r="BP1906" s="6"/>
      <c r="BQ1906" s="6"/>
      <c r="BR1906" s="6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D1906" s="4">
        <v>215.36117148059751</v>
      </c>
      <c r="CE1906" s="4"/>
      <c r="CG1906" s="4"/>
      <c r="CH1906" s="4"/>
      <c r="CI1906" s="4"/>
    </row>
    <row r="1907" spans="1:158" x14ac:dyDescent="0.25">
      <c r="A1907" t="s">
        <v>54</v>
      </c>
      <c r="B1907" t="s">
        <v>191</v>
      </c>
      <c r="C1907" s="5">
        <v>39870</v>
      </c>
      <c r="D1907" s="4"/>
      <c r="F1907">
        <v>134</v>
      </c>
      <c r="G1907" t="s">
        <v>10</v>
      </c>
      <c r="H1907" s="6">
        <v>9</v>
      </c>
      <c r="I1907">
        <v>1000</v>
      </c>
      <c r="J1907" s="4">
        <f>1000000/H1907/I1907</f>
        <v>111.11111111111111</v>
      </c>
      <c r="U1907" s="4"/>
      <c r="W1907" s="7"/>
      <c r="X1907" s="7"/>
      <c r="Y1907" s="7"/>
      <c r="Z1907" s="7"/>
      <c r="AA1907" s="7"/>
      <c r="AB1907" s="4"/>
      <c r="AC1907" s="7"/>
      <c r="AD1907" s="7"/>
      <c r="AE1907" s="7"/>
      <c r="AF1907" s="7"/>
      <c r="AG1907" s="7"/>
      <c r="AH1907" s="7"/>
      <c r="AI1907" s="8"/>
      <c r="AK1907" s="7"/>
      <c r="AL1907" s="7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B1907" s="4"/>
      <c r="BC1907" s="4"/>
      <c r="BD1907" s="4"/>
      <c r="BG1907" s="6"/>
      <c r="BH1907" s="4"/>
      <c r="BI1907" s="4"/>
      <c r="BJ1907" s="4"/>
      <c r="BK1907" s="4"/>
      <c r="BL1907" s="6"/>
      <c r="BM1907" s="6"/>
      <c r="BN1907" s="6"/>
      <c r="BO1907" s="6"/>
      <c r="BP1907" s="6"/>
      <c r="BQ1907" s="6"/>
      <c r="BR1907" s="6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D1907" s="4">
        <v>182.03213888723221</v>
      </c>
      <c r="CE1907" s="4"/>
      <c r="CG1907" s="4"/>
      <c r="CH1907" s="4"/>
      <c r="CI1907" s="4"/>
    </row>
    <row r="1908" spans="1:158" x14ac:dyDescent="0.25">
      <c r="A1908" t="s">
        <v>54</v>
      </c>
      <c r="B1908" t="s">
        <v>191</v>
      </c>
      <c r="C1908" s="5">
        <v>39874</v>
      </c>
      <c r="F1908">
        <v>138</v>
      </c>
      <c r="G1908" t="s">
        <v>10</v>
      </c>
      <c r="H1908" s="6">
        <v>9</v>
      </c>
      <c r="I1908">
        <v>1000</v>
      </c>
      <c r="J1908" s="4">
        <f>1000000/H1908/I1908</f>
        <v>111.11111111111111</v>
      </c>
      <c r="U1908" s="4">
        <v>231.63356572995815</v>
      </c>
      <c r="W1908" s="7"/>
      <c r="X1908" s="7"/>
      <c r="Y1908" s="7"/>
      <c r="Z1908" s="7"/>
      <c r="AA1908" s="7"/>
      <c r="AB1908" s="4">
        <v>185.21822110127789</v>
      </c>
      <c r="AC1908" s="7">
        <v>2.3518657090970745</v>
      </c>
      <c r="AD1908" s="7"/>
      <c r="AE1908" s="7"/>
      <c r="AF1908" s="7"/>
      <c r="AG1908" s="7"/>
      <c r="AH1908" s="7"/>
      <c r="AI1908" s="8">
        <f>AC1908/AB1908</f>
        <v>1.2697809616749678E-2</v>
      </c>
      <c r="AK1908" s="7"/>
      <c r="AL1908" s="7"/>
      <c r="AM1908" s="4">
        <v>0</v>
      </c>
      <c r="AN1908" s="4"/>
      <c r="AO1908" s="4"/>
      <c r="AP1908" s="4"/>
      <c r="AQ1908" s="4">
        <v>582.00641581683703</v>
      </c>
      <c r="AR1908" s="4"/>
      <c r="AS1908" s="4"/>
      <c r="AT1908" s="4"/>
      <c r="AU1908" s="4"/>
      <c r="AV1908" s="4"/>
      <c r="AW1908" s="4"/>
      <c r="AX1908" s="4"/>
      <c r="AY1908" s="4">
        <v>173.65153576892561</v>
      </c>
      <c r="AZ1908" s="4">
        <v>755.65795158576259</v>
      </c>
      <c r="BB1908" s="4"/>
      <c r="BC1908" s="4">
        <f>U1908+AB1908+AZ1908</f>
        <v>1172.5097384169985</v>
      </c>
      <c r="BD1908" s="4"/>
      <c r="BE1908" s="7">
        <f>AZ1908/BC1908</f>
        <v>0.64447904083591989</v>
      </c>
      <c r="BF1908" s="7"/>
      <c r="BG1908" s="6"/>
      <c r="BH1908" s="4"/>
      <c r="BI1908" s="4"/>
      <c r="BJ1908" s="4"/>
      <c r="BK1908" s="4"/>
      <c r="BL1908" s="6"/>
      <c r="BM1908" s="6"/>
      <c r="BN1908" s="6"/>
      <c r="BO1908" s="6"/>
      <c r="BP1908" s="7">
        <f>U1908/BC1908</f>
        <v>0.19755363912174057</v>
      </c>
      <c r="BQ1908" s="7">
        <f>AB1908/BC1908</f>
        <v>0.1579673200423396</v>
      </c>
      <c r="BR1908" s="7">
        <f>AZ1908/BC1908</f>
        <v>0.64447904083591989</v>
      </c>
      <c r="BS1908" s="4">
        <f>BT1908+BU1908+BV1908+BW1908+BX1908+BY1908</f>
        <v>510.28130314097115</v>
      </c>
      <c r="BT1908" s="4">
        <v>5.5</v>
      </c>
      <c r="BU1908" s="4">
        <v>112.34560638396519</v>
      </c>
      <c r="BV1908" s="4">
        <v>27.148950528928921</v>
      </c>
      <c r="BW1908" s="4"/>
      <c r="BX1908" s="4">
        <v>151.28890102261118</v>
      </c>
      <c r="BY1908" s="4">
        <v>213.99784520546586</v>
      </c>
      <c r="BZ1908" s="8">
        <f>AC1908/BS1908</f>
        <v>4.6089592046984016E-3</v>
      </c>
      <c r="CA1908" s="4"/>
      <c r="CB1908" s="4"/>
      <c r="CD1908" s="4"/>
      <c r="CE1908" s="4"/>
      <c r="CG1908" s="4"/>
      <c r="CH1908" s="4"/>
      <c r="CI1908" s="4"/>
    </row>
    <row r="1909" spans="1:158" x14ac:dyDescent="0.25">
      <c r="A1909" t="s">
        <v>54</v>
      </c>
      <c r="B1909" t="s">
        <v>191</v>
      </c>
      <c r="C1909" s="5">
        <v>39877</v>
      </c>
      <c r="D1909" s="4"/>
      <c r="F1909">
        <v>141</v>
      </c>
      <c r="G1909" t="s">
        <v>10</v>
      </c>
      <c r="H1909" s="6">
        <v>9</v>
      </c>
      <c r="I1909">
        <v>1000</v>
      </c>
      <c r="J1909" s="4">
        <f>1000000/H1909/I1909</f>
        <v>111.11111111111111</v>
      </c>
      <c r="U1909" s="4"/>
      <c r="W1909" s="7"/>
      <c r="X1909" s="7"/>
      <c r="Y1909" s="7"/>
      <c r="Z1909" s="7"/>
      <c r="AA1909" s="7"/>
      <c r="AB1909" s="4"/>
      <c r="AC1909" s="7"/>
      <c r="AD1909" s="7"/>
      <c r="AE1909" s="7"/>
      <c r="AF1909" s="7"/>
      <c r="AG1909" s="7"/>
      <c r="AH1909" s="7"/>
      <c r="AI1909" s="8"/>
      <c r="AK1909" s="7"/>
      <c r="AL1909" s="7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B1909" s="4"/>
      <c r="BC1909" s="4"/>
      <c r="BD1909" s="4"/>
      <c r="BG1909" s="6"/>
      <c r="BH1909" s="4"/>
      <c r="BI1909" s="4"/>
      <c r="BJ1909" s="4"/>
      <c r="BK1909" s="4"/>
      <c r="BL1909" s="6"/>
      <c r="BM1909" s="6"/>
      <c r="BN1909" s="6"/>
      <c r="BO1909" s="6"/>
      <c r="BP1909" s="6"/>
      <c r="BQ1909" s="6"/>
      <c r="BR1909" s="6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D1909" s="4">
        <v>156.26474901223011</v>
      </c>
      <c r="CE1909" s="4"/>
      <c r="CG1909" s="4"/>
      <c r="CH1909" s="4"/>
      <c r="CI1909" s="4"/>
    </row>
    <row r="1910" spans="1:158" x14ac:dyDescent="0.25">
      <c r="A1910" t="s">
        <v>54</v>
      </c>
      <c r="B1910" t="s">
        <v>191</v>
      </c>
      <c r="C1910" s="5">
        <v>39884</v>
      </c>
      <c r="D1910" s="4"/>
      <c r="F1910">
        <v>148</v>
      </c>
      <c r="G1910" t="s">
        <v>10</v>
      </c>
      <c r="H1910" s="6">
        <v>9</v>
      </c>
      <c r="I1910">
        <v>1000</v>
      </c>
      <c r="J1910" s="4">
        <f>1000000/H1910/I1910</f>
        <v>111.11111111111111</v>
      </c>
      <c r="U1910" s="4"/>
      <c r="W1910" s="7"/>
      <c r="X1910" s="7"/>
      <c r="Y1910" s="7"/>
      <c r="Z1910" s="7"/>
      <c r="AA1910" s="7"/>
      <c r="AB1910" s="4"/>
      <c r="AC1910" s="7"/>
      <c r="AD1910" s="7"/>
      <c r="AE1910" s="7"/>
      <c r="AF1910" s="7"/>
      <c r="AG1910" s="7"/>
      <c r="AH1910" s="7"/>
      <c r="AI1910" s="8"/>
      <c r="AK1910" s="7"/>
      <c r="AL1910" s="7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B1910" s="4"/>
      <c r="BC1910" s="4"/>
      <c r="BD1910" s="4"/>
      <c r="BG1910" s="6"/>
      <c r="BH1910" s="4"/>
      <c r="BI1910" s="4"/>
      <c r="BJ1910" s="4"/>
      <c r="BK1910" s="4"/>
      <c r="BL1910" s="6"/>
      <c r="BM1910" s="6"/>
      <c r="BN1910" s="6"/>
      <c r="BO1910" s="6"/>
      <c r="BP1910" s="6"/>
      <c r="BQ1910" s="6"/>
      <c r="BR1910" s="6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D1910" s="4">
        <v>124.7457093411479</v>
      </c>
      <c r="CE1910" s="4"/>
      <c r="CG1910" s="4"/>
      <c r="CH1910" s="4"/>
      <c r="CI1910" s="4"/>
    </row>
    <row r="1911" spans="1:158" x14ac:dyDescent="0.25">
      <c r="A1911" t="s">
        <v>54</v>
      </c>
      <c r="B1911" t="s">
        <v>191</v>
      </c>
      <c r="C1911" s="5">
        <v>39885</v>
      </c>
      <c r="D1911" s="4">
        <v>8</v>
      </c>
      <c r="E1911" s="5" t="s">
        <v>165</v>
      </c>
      <c r="F1911">
        <v>149</v>
      </c>
      <c r="G1911" t="s">
        <v>10</v>
      </c>
      <c r="H1911" s="6">
        <v>9</v>
      </c>
      <c r="I1911">
        <v>1000</v>
      </c>
      <c r="J1911" s="4">
        <f>1000000/H1911/I1911</f>
        <v>111.11111111111111</v>
      </c>
      <c r="K1911" s="4"/>
      <c r="L1911" s="7"/>
      <c r="M1911" s="7"/>
      <c r="N1911" s="7"/>
      <c r="O1911" s="7"/>
      <c r="P1911" s="7"/>
      <c r="Q1911" s="7"/>
      <c r="R1911" s="7"/>
      <c r="S1911" s="7"/>
      <c r="T1911" s="7"/>
      <c r="U1911" s="4"/>
      <c r="V1911" s="7"/>
      <c r="W1911" s="7"/>
      <c r="X1911" s="7"/>
      <c r="Y1911" s="7"/>
      <c r="Z1911" s="7"/>
      <c r="AA1911" s="7"/>
      <c r="AB1911" s="4"/>
      <c r="AC1911" s="7"/>
      <c r="AD1911" s="7"/>
      <c r="AE1911" s="7"/>
      <c r="AF1911" s="7"/>
      <c r="AG1911" s="7"/>
      <c r="AH1911" s="7"/>
      <c r="AI1911" s="8"/>
      <c r="AJ1911" s="7"/>
      <c r="AK1911" s="7"/>
      <c r="AL1911" s="7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7"/>
      <c r="BB1911" s="4"/>
      <c r="BC1911" s="4"/>
      <c r="BD1911" s="4"/>
      <c r="BE1911" s="7"/>
      <c r="BF1911" s="7"/>
      <c r="BG1911" s="6"/>
      <c r="BH1911" s="4"/>
      <c r="BI1911" s="4"/>
      <c r="BJ1911" s="4"/>
      <c r="BK1911" s="4"/>
      <c r="BL1911" s="6"/>
      <c r="BM1911" s="6"/>
      <c r="BN1911" s="6"/>
      <c r="BO1911" s="6"/>
      <c r="BP1911" s="6"/>
      <c r="BQ1911" s="6"/>
      <c r="BR1911" s="6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7"/>
      <c r="CD1911" s="4"/>
      <c r="CE1911" s="4"/>
      <c r="CF1911" s="7"/>
      <c r="CG1911" s="4"/>
      <c r="CH1911" s="4"/>
      <c r="CI1911" s="4"/>
      <c r="CJ1911" s="7"/>
      <c r="CK1911" s="7"/>
      <c r="CL1911" s="7"/>
      <c r="CM1911" s="7"/>
      <c r="CN1911" s="7"/>
      <c r="CO1911" s="7"/>
      <c r="CP1911" s="7"/>
      <c r="CQ1911" s="7"/>
      <c r="CR1911" s="7"/>
      <c r="CS1911" s="7"/>
      <c r="CT1911" s="7"/>
      <c r="CU1911" s="7"/>
      <c r="CV1911" s="7"/>
      <c r="CW1911" s="7"/>
      <c r="CX1911" s="7"/>
      <c r="CY1911" s="7"/>
      <c r="CZ1911" s="7"/>
      <c r="DA1911" s="7"/>
      <c r="DB1911" s="7"/>
      <c r="DC1911" s="7"/>
      <c r="DD1911" s="7"/>
      <c r="DE1911" s="7"/>
      <c r="DF1911" s="7"/>
      <c r="DG1911" s="7"/>
      <c r="DH1911" s="7"/>
      <c r="DI1911" s="7"/>
      <c r="DJ1911" s="7"/>
      <c r="DK1911" s="7"/>
      <c r="DL1911" s="7"/>
      <c r="DM1911" s="7"/>
      <c r="DN1911" s="7"/>
      <c r="DO1911" s="7"/>
      <c r="DP1911" s="7"/>
      <c r="DQ1911" s="7"/>
      <c r="DR1911" s="7"/>
      <c r="DS1911" s="7"/>
      <c r="DT1911" s="7"/>
      <c r="DU1911" s="7"/>
      <c r="DV1911" s="7"/>
      <c r="DW1911" s="7"/>
      <c r="DX1911" s="7"/>
      <c r="DY1911" s="7"/>
      <c r="DZ1911" s="7"/>
      <c r="EA1911" s="7"/>
      <c r="EB1911" s="7"/>
      <c r="EC1911" s="7"/>
      <c r="ED1911" s="7"/>
      <c r="EE1911" s="7"/>
      <c r="EF1911" s="7"/>
      <c r="EG1911" s="7"/>
      <c r="EH1911" s="7"/>
      <c r="EI1911" s="7"/>
      <c r="EJ1911" s="7"/>
      <c r="EK1911" s="7"/>
      <c r="EL1911" s="7"/>
      <c r="EM1911" s="7"/>
      <c r="EN1911" s="7"/>
      <c r="EO1911" s="7"/>
      <c r="EP1911" s="7"/>
      <c r="EQ1911" s="7"/>
      <c r="ER1911" s="7"/>
      <c r="ES1911" s="7"/>
      <c r="ET1911" s="7"/>
      <c r="EU1911" s="7"/>
      <c r="EV1911" s="7"/>
      <c r="EW1911" s="7"/>
      <c r="EX1911" s="7"/>
      <c r="EY1911" s="7"/>
      <c r="EZ1911" s="7"/>
      <c r="FA1911" s="7"/>
      <c r="FB1911" s="7"/>
    </row>
    <row r="1912" spans="1:158" x14ac:dyDescent="0.25">
      <c r="A1912" t="s">
        <v>54</v>
      </c>
      <c r="B1912" t="s">
        <v>191</v>
      </c>
      <c r="C1912" s="5">
        <v>39895</v>
      </c>
      <c r="D1912" s="4"/>
      <c r="F1912">
        <v>159</v>
      </c>
      <c r="G1912" t="s">
        <v>10</v>
      </c>
      <c r="H1912" s="6">
        <v>9</v>
      </c>
      <c r="I1912">
        <v>1000</v>
      </c>
      <c r="J1912" s="4">
        <f>1000000/H1912/I1912</f>
        <v>111.11111111111111</v>
      </c>
      <c r="U1912" s="4"/>
      <c r="W1912" s="7"/>
      <c r="X1912" s="7"/>
      <c r="Y1912" s="7"/>
      <c r="Z1912" s="7"/>
      <c r="AA1912" s="7"/>
      <c r="AB1912" s="4"/>
      <c r="AC1912" s="7"/>
      <c r="AD1912" s="7"/>
      <c r="AE1912" s="7"/>
      <c r="AF1912" s="7"/>
      <c r="AG1912" s="7"/>
      <c r="AH1912" s="7"/>
      <c r="AI1912" s="8"/>
      <c r="AK1912" s="7"/>
      <c r="AL1912" s="7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B1912" s="4"/>
      <c r="BC1912" s="4"/>
      <c r="BD1912" s="4"/>
      <c r="BG1912" s="6"/>
      <c r="BH1912" s="4"/>
      <c r="BI1912" s="4"/>
      <c r="BJ1912" s="4"/>
      <c r="BK1912" s="4"/>
      <c r="BL1912" s="6"/>
      <c r="BM1912" s="6"/>
      <c r="BN1912" s="6"/>
      <c r="BO1912" s="6"/>
      <c r="BP1912" s="6"/>
      <c r="BQ1912" s="6"/>
      <c r="BR1912" s="6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D1912" s="4">
        <v>100.0290311036871</v>
      </c>
      <c r="CE1912" s="4"/>
      <c r="CG1912" s="4"/>
      <c r="CH1912" s="4"/>
      <c r="CI1912" s="4"/>
    </row>
    <row r="1913" spans="1:158" x14ac:dyDescent="0.25">
      <c r="A1913" t="s">
        <v>54</v>
      </c>
      <c r="B1913" t="s">
        <v>191</v>
      </c>
      <c r="C1913" s="5">
        <v>39902</v>
      </c>
      <c r="F1913">
        <v>166</v>
      </c>
      <c r="G1913" t="s">
        <v>10</v>
      </c>
      <c r="H1913" s="6">
        <v>9</v>
      </c>
      <c r="I1913">
        <v>1000</v>
      </c>
      <c r="J1913" s="4">
        <f>1000000/H1913/I1913</f>
        <v>111.11111111111111</v>
      </c>
      <c r="U1913" s="4">
        <v>303.79426598572218</v>
      </c>
      <c r="W1913" s="7"/>
      <c r="X1913" s="7"/>
      <c r="Y1913" s="7"/>
      <c r="Z1913" s="7"/>
      <c r="AA1913" s="7"/>
      <c r="AB1913" s="4">
        <v>153.52409181598955</v>
      </c>
      <c r="AC1913" s="7">
        <v>1.5804483579241098</v>
      </c>
      <c r="AD1913" s="7"/>
      <c r="AE1913" s="7"/>
      <c r="AF1913" s="7"/>
      <c r="AG1913" s="7"/>
      <c r="AH1913" s="7"/>
      <c r="AI1913" s="8">
        <f>AC1913/AB1913</f>
        <v>1.0294464792004104E-2</v>
      </c>
      <c r="AK1913" s="7"/>
      <c r="AL1913" s="7"/>
      <c r="AM1913" s="4">
        <v>0</v>
      </c>
      <c r="AN1913" s="4"/>
      <c r="AO1913" s="4"/>
      <c r="AP1913" s="4"/>
      <c r="AQ1913" s="4">
        <v>18.018259796394769</v>
      </c>
      <c r="AR1913" s="4"/>
      <c r="AS1913" s="4"/>
      <c r="AT1913" s="4"/>
      <c r="AU1913" s="4"/>
      <c r="AV1913" s="4"/>
      <c r="AW1913" s="4"/>
      <c r="AX1913" s="4"/>
      <c r="AY1913" s="4">
        <v>654.87867911035244</v>
      </c>
      <c r="AZ1913" s="4">
        <v>672.89693890674721</v>
      </c>
      <c r="BB1913" s="4"/>
      <c r="BC1913" s="4">
        <f>U1913+AB1913+AZ1913</f>
        <v>1130.2152967084589</v>
      </c>
      <c r="BD1913" s="4"/>
      <c r="BE1913" s="7">
        <f>AZ1913/BC1913</f>
        <v>0.59537058192933145</v>
      </c>
      <c r="BF1913" s="7"/>
      <c r="BG1913" s="6"/>
      <c r="BH1913" s="4"/>
      <c r="BI1913" s="4"/>
      <c r="BJ1913" s="4"/>
      <c r="BK1913" s="4"/>
      <c r="BL1913" s="6"/>
      <c r="BM1913" s="6"/>
      <c r="BN1913" s="6"/>
      <c r="BO1913" s="6"/>
      <c r="BP1913" s="7">
        <f>U1913/BC1913</f>
        <v>0.26879327051267687</v>
      </c>
      <c r="BQ1913" s="7">
        <f>AB1913/BC1913</f>
        <v>0.13583614755799164</v>
      </c>
      <c r="BR1913" s="7">
        <f>AZ1913/BC1913</f>
        <v>0.59537058192933145</v>
      </c>
      <c r="BS1913" s="4"/>
      <c r="BT1913" s="4">
        <v>9.9375</v>
      </c>
      <c r="BU1913" s="4">
        <v>14.242895966259345</v>
      </c>
      <c r="BV1913" s="4">
        <v>111.83354273536435</v>
      </c>
      <c r="BW1913" s="4"/>
      <c r="BX1913" s="4"/>
      <c r="BY1913" s="4"/>
      <c r="BZ1913" s="4"/>
      <c r="CA1913" s="4"/>
      <c r="CB1913" s="4"/>
      <c r="CD1913" s="4"/>
      <c r="CE1913" s="4"/>
      <c r="CG1913" s="4"/>
      <c r="CH1913" s="4"/>
      <c r="CI1913" s="4"/>
    </row>
    <row r="1914" spans="1:158" x14ac:dyDescent="0.25">
      <c r="A1914" t="s">
        <v>54</v>
      </c>
      <c r="B1914" t="s">
        <v>191</v>
      </c>
      <c r="C1914" s="5">
        <v>39906</v>
      </c>
      <c r="D1914" s="4">
        <v>9</v>
      </c>
      <c r="E1914" t="s">
        <v>70</v>
      </c>
      <c r="F1914">
        <v>170</v>
      </c>
      <c r="G1914" t="s">
        <v>10</v>
      </c>
      <c r="H1914" s="6">
        <v>9</v>
      </c>
      <c r="I1914">
        <v>1000</v>
      </c>
      <c r="J1914" s="4">
        <f>1000000/H1914/I1914</f>
        <v>111.11111111111111</v>
      </c>
      <c r="K1914" s="4"/>
      <c r="L1914" s="7"/>
      <c r="M1914" s="7"/>
      <c r="N1914" s="7"/>
      <c r="O1914" s="7"/>
      <c r="P1914" s="7"/>
      <c r="Q1914" s="7"/>
      <c r="R1914" s="7"/>
      <c r="S1914" s="7"/>
      <c r="T1914" s="7"/>
      <c r="U1914" s="4"/>
      <c r="V1914" s="7"/>
      <c r="W1914" s="7"/>
      <c r="X1914" s="7"/>
      <c r="Y1914" s="7"/>
      <c r="Z1914" s="7"/>
      <c r="AA1914" s="7"/>
      <c r="AB1914" s="4"/>
      <c r="AC1914" s="7"/>
      <c r="AD1914" s="7"/>
      <c r="AE1914" s="7"/>
      <c r="AF1914" s="7"/>
      <c r="AG1914" s="7"/>
      <c r="AH1914" s="7"/>
      <c r="AI1914" s="8"/>
      <c r="AJ1914" s="7"/>
      <c r="AK1914" s="7"/>
      <c r="AL1914" s="7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7"/>
      <c r="BB1914" s="4"/>
      <c r="BC1914" s="4"/>
      <c r="BD1914" s="4"/>
      <c r="BE1914" s="7"/>
      <c r="BF1914" s="4">
        <f>BH1914*(1/(BG1914/100))</f>
        <v>499.63821138211387</v>
      </c>
      <c r="BG1914" s="6">
        <v>40.5</v>
      </c>
      <c r="BH1914" s="4">
        <v>202.35347560975612</v>
      </c>
      <c r="BI1914" s="4">
        <f>BF1914-BH1914</f>
        <v>297.28473577235775</v>
      </c>
      <c r="BJ1914" s="4"/>
      <c r="BK1914" s="4"/>
      <c r="BL1914" s="6">
        <v>8.9142500268615024</v>
      </c>
      <c r="BM1914" s="6"/>
      <c r="BN1914" s="6"/>
      <c r="BO1914" s="6"/>
      <c r="BP1914" s="6"/>
      <c r="BQ1914" s="6"/>
      <c r="BR1914" s="6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7"/>
      <c r="CD1914" s="4"/>
      <c r="CE1914" s="4"/>
      <c r="CF1914" s="7"/>
      <c r="CG1914" s="4"/>
      <c r="CH1914" s="4"/>
      <c r="CI1914" s="4"/>
      <c r="CJ1914" s="7"/>
      <c r="CK1914" s="7"/>
      <c r="CL1914" s="7"/>
      <c r="CM1914" s="7"/>
      <c r="CN1914" s="7"/>
      <c r="CO1914" s="7"/>
      <c r="CP1914" s="7"/>
      <c r="CQ1914" s="7"/>
      <c r="CR1914" s="7"/>
      <c r="CS1914" s="7"/>
      <c r="CT1914" s="7"/>
      <c r="CU1914" s="7"/>
      <c r="CV1914" s="7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  <c r="DH1914" s="7"/>
      <c r="DI1914" s="7"/>
      <c r="DJ1914" s="7"/>
      <c r="DK1914" s="7"/>
      <c r="DL1914" s="7"/>
      <c r="DM1914" s="7"/>
      <c r="DN1914" s="7"/>
      <c r="DO1914" s="7"/>
      <c r="DP1914" s="7"/>
      <c r="DQ1914" s="7"/>
      <c r="DR1914" s="7"/>
      <c r="DS1914" s="7"/>
      <c r="DT1914" s="7"/>
      <c r="DU1914" s="7"/>
      <c r="DV1914" s="7"/>
      <c r="DW1914" s="7"/>
      <c r="DX1914" s="7"/>
      <c r="DY1914" s="7"/>
      <c r="DZ1914" s="7"/>
      <c r="EA1914" s="7"/>
      <c r="EB1914" s="7"/>
      <c r="EC1914" s="7"/>
      <c r="ED1914" s="7"/>
      <c r="EE1914" s="7"/>
      <c r="EF1914" s="7"/>
      <c r="EG1914" s="7"/>
      <c r="EH1914" s="7"/>
      <c r="EI1914" s="7"/>
      <c r="EJ1914" s="7"/>
      <c r="EK1914" s="7"/>
      <c r="EL1914" s="7"/>
      <c r="EM1914" s="7"/>
      <c r="EN1914" s="7"/>
      <c r="EO1914" s="7"/>
      <c r="EP1914" s="7"/>
      <c r="EQ1914" s="7"/>
      <c r="ER1914" s="7"/>
      <c r="ES1914" s="7"/>
      <c r="ET1914" s="7"/>
      <c r="EU1914" s="7"/>
      <c r="EV1914" s="7"/>
      <c r="EW1914" s="7"/>
      <c r="EX1914" s="7"/>
      <c r="EY1914" s="7"/>
      <c r="EZ1914" s="7"/>
      <c r="FA1914" s="7"/>
      <c r="FB1914" s="7"/>
    </row>
    <row r="1915" spans="1:158" x14ac:dyDescent="0.25">
      <c r="A1915" t="s">
        <v>54</v>
      </c>
      <c r="B1915" t="s">
        <v>191</v>
      </c>
      <c r="C1915" s="5">
        <v>39946</v>
      </c>
      <c r="D1915" s="4"/>
      <c r="F1915">
        <v>210</v>
      </c>
      <c r="G1915" t="s">
        <v>10</v>
      </c>
      <c r="H1915" s="6">
        <v>9</v>
      </c>
      <c r="I1915">
        <v>1000</v>
      </c>
      <c r="J1915" s="4">
        <f>1000000/H1915/I1915</f>
        <v>111.11111111111111</v>
      </c>
      <c r="U1915" s="4"/>
      <c r="W1915" s="7"/>
      <c r="X1915" s="7"/>
      <c r="Y1915" s="7"/>
      <c r="Z1915" s="7"/>
      <c r="AA1915" s="7"/>
      <c r="AB1915" s="4"/>
      <c r="AC1915" s="7"/>
      <c r="AD1915" s="7"/>
      <c r="AE1915" s="7"/>
      <c r="AF1915" s="7"/>
      <c r="AG1915" s="7"/>
      <c r="AH1915" s="7"/>
      <c r="AI1915" s="8"/>
      <c r="AK1915" s="7"/>
      <c r="AL1915" s="7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B1915" s="4"/>
      <c r="BC1915" s="4"/>
      <c r="BD1915" s="4"/>
      <c r="BG1915" s="6"/>
      <c r="BH1915" s="4"/>
      <c r="BI1915" s="4"/>
      <c r="BJ1915" s="4"/>
      <c r="BK1915" s="4"/>
      <c r="BL1915" s="6"/>
      <c r="BM1915" s="6"/>
      <c r="BN1915" s="6"/>
      <c r="BO1915" s="6"/>
      <c r="BP1915" s="6"/>
      <c r="BQ1915" s="6"/>
      <c r="BR1915" s="6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D1915" s="4">
        <v>108.5327642646903</v>
      </c>
      <c r="CE1915" s="4"/>
      <c r="CG1915" s="4"/>
      <c r="CH1915" s="4"/>
      <c r="CI1915" s="4"/>
    </row>
    <row r="1916" spans="1:158" x14ac:dyDescent="0.25">
      <c r="A1916" t="s">
        <v>56</v>
      </c>
      <c r="B1916" t="s">
        <v>192</v>
      </c>
      <c r="C1916" s="5">
        <v>39736</v>
      </c>
      <c r="D1916" s="4">
        <v>1</v>
      </c>
      <c r="E1916" s="5" t="s">
        <v>167</v>
      </c>
      <c r="F1916">
        <v>0</v>
      </c>
      <c r="G1916" t="s">
        <v>10</v>
      </c>
      <c r="H1916" s="6">
        <v>9</v>
      </c>
      <c r="I1916">
        <v>1000</v>
      </c>
      <c r="J1916" s="4">
        <f>1000000/H1916/I1916</f>
        <v>111.11111111111111</v>
      </c>
      <c r="K1916" s="4"/>
      <c r="L1916" s="7"/>
      <c r="M1916" s="7"/>
      <c r="N1916" s="7"/>
      <c r="O1916" s="7"/>
      <c r="P1916" s="7"/>
      <c r="Q1916" s="7"/>
      <c r="R1916" s="7"/>
      <c r="S1916" s="7"/>
      <c r="T1916" s="7"/>
      <c r="U1916" s="4"/>
      <c r="V1916" s="7"/>
      <c r="W1916" s="7"/>
      <c r="X1916" s="7"/>
      <c r="Y1916" s="7"/>
      <c r="Z1916" s="7"/>
      <c r="AA1916" s="7"/>
      <c r="AB1916" s="4"/>
      <c r="AC1916" s="7"/>
      <c r="AD1916" s="7"/>
      <c r="AE1916" s="7"/>
      <c r="AF1916" s="7"/>
      <c r="AG1916" s="7"/>
      <c r="AH1916" s="7"/>
      <c r="AI1916" s="8"/>
      <c r="AJ1916" s="7"/>
      <c r="AK1916" s="7"/>
      <c r="AL1916" s="7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7"/>
      <c r="BB1916" s="4"/>
      <c r="BC1916" s="4"/>
      <c r="BD1916" s="4"/>
      <c r="BE1916" s="7"/>
      <c r="BF1916" s="7"/>
      <c r="BG1916" s="6"/>
      <c r="BH1916" s="4"/>
      <c r="BI1916" s="4"/>
      <c r="BJ1916" s="4"/>
      <c r="BK1916" s="4"/>
      <c r="BL1916" s="6"/>
      <c r="BM1916" s="6"/>
      <c r="BN1916" s="6"/>
      <c r="BO1916" s="6"/>
      <c r="BP1916" s="6"/>
      <c r="BQ1916" s="6"/>
      <c r="BR1916" s="6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7"/>
      <c r="CD1916" s="4"/>
      <c r="CE1916" s="4"/>
      <c r="CF1916" s="7"/>
      <c r="CG1916" s="4"/>
      <c r="CH1916" s="4"/>
      <c r="CI1916" s="4"/>
      <c r="CJ1916" s="7"/>
      <c r="CK1916" s="7"/>
      <c r="CL1916" s="7"/>
      <c r="CM1916" s="7"/>
      <c r="CN1916" s="7"/>
      <c r="CO1916" s="7"/>
      <c r="CP1916" s="7"/>
      <c r="CQ1916" s="7"/>
      <c r="CR1916" s="7"/>
      <c r="CS1916" s="7"/>
      <c r="CT1916" s="7"/>
      <c r="CU1916" s="7"/>
      <c r="CV1916" s="7"/>
      <c r="CW1916" s="7"/>
      <c r="CX1916" s="7"/>
      <c r="CY1916" s="7"/>
      <c r="CZ1916" s="7"/>
      <c r="DA1916" s="7"/>
      <c r="DB1916" s="7"/>
      <c r="DC1916" s="7"/>
      <c r="DD1916" s="7"/>
      <c r="DE1916" s="7"/>
      <c r="DF1916" s="7"/>
      <c r="DG1916" s="7"/>
      <c r="DH1916" s="7"/>
      <c r="DI1916" s="7"/>
      <c r="DJ1916" s="7"/>
      <c r="DK1916" s="7"/>
      <c r="DL1916" s="7"/>
      <c r="DM1916" s="7"/>
      <c r="DN1916" s="7"/>
      <c r="DO1916" s="7"/>
      <c r="DP1916" s="7"/>
      <c r="DQ1916" s="7"/>
      <c r="DR1916" s="7"/>
      <c r="DS1916" s="7"/>
      <c r="DT1916" s="7"/>
      <c r="DU1916" s="7"/>
      <c r="DV1916" s="7"/>
      <c r="DW1916" s="7"/>
      <c r="DX1916" s="7"/>
      <c r="DY1916" s="7"/>
      <c r="DZ1916" s="7"/>
      <c r="EA1916" s="7"/>
      <c r="EB1916" s="7"/>
      <c r="EC1916" s="7"/>
      <c r="ED1916" s="7"/>
      <c r="EE1916" s="7"/>
      <c r="EF1916" s="7"/>
      <c r="EG1916" s="7"/>
      <c r="EH1916" s="7"/>
      <c r="EI1916" s="7"/>
      <c r="EJ1916" s="7"/>
      <c r="EK1916" s="7"/>
      <c r="EL1916" s="7"/>
      <c r="EM1916" s="7"/>
      <c r="EN1916" s="7"/>
      <c r="EO1916" s="7"/>
      <c r="EP1916" s="7"/>
      <c r="EQ1916" s="7"/>
      <c r="ER1916" s="7"/>
      <c r="ES1916" s="7"/>
      <c r="ET1916" s="7"/>
      <c r="EU1916" s="7"/>
      <c r="EV1916" s="7"/>
      <c r="EW1916" s="7"/>
      <c r="EX1916" s="7"/>
      <c r="EY1916" s="7"/>
      <c r="EZ1916" s="7"/>
      <c r="FA1916" s="7"/>
      <c r="FB1916" s="7"/>
    </row>
    <row r="1917" spans="1:158" x14ac:dyDescent="0.25">
      <c r="A1917" t="s">
        <v>56</v>
      </c>
      <c r="B1917" t="s">
        <v>192</v>
      </c>
      <c r="C1917" s="5">
        <v>39745</v>
      </c>
      <c r="D1917" s="4">
        <v>3</v>
      </c>
      <c r="E1917" s="5" t="s">
        <v>163</v>
      </c>
      <c r="F1917">
        <v>9</v>
      </c>
      <c r="G1917" t="s">
        <v>10</v>
      </c>
      <c r="H1917" s="6">
        <v>9</v>
      </c>
      <c r="I1917">
        <v>1000</v>
      </c>
      <c r="J1917" s="4">
        <f>1000000/H1917/I1917</f>
        <v>111.11111111111111</v>
      </c>
      <c r="K1917" s="4"/>
      <c r="L1917" s="7"/>
      <c r="M1917" s="7"/>
      <c r="N1917" s="7"/>
      <c r="O1917" s="7"/>
      <c r="P1917" s="7"/>
      <c r="Q1917" s="7"/>
      <c r="R1917" s="7"/>
      <c r="S1917" s="7"/>
      <c r="T1917" s="7"/>
      <c r="U1917" s="4"/>
      <c r="V1917" s="7"/>
      <c r="W1917" s="7"/>
      <c r="X1917" s="7"/>
      <c r="Y1917" s="7"/>
      <c r="Z1917" s="7"/>
      <c r="AA1917" s="7"/>
      <c r="AB1917" s="4"/>
      <c r="AC1917" s="7"/>
      <c r="AD1917" s="7"/>
      <c r="AE1917" s="7"/>
      <c r="AF1917" s="7"/>
      <c r="AG1917" s="7"/>
      <c r="AH1917" s="7"/>
      <c r="AI1917" s="8"/>
      <c r="AJ1917" s="7"/>
      <c r="AK1917" s="7"/>
      <c r="AL1917" s="7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7"/>
      <c r="BB1917" s="4"/>
      <c r="BC1917" s="4"/>
      <c r="BD1917" s="4"/>
      <c r="BE1917" s="7"/>
      <c r="BF1917" s="7"/>
      <c r="BG1917" s="6"/>
      <c r="BH1917" s="4"/>
      <c r="BI1917" s="4"/>
      <c r="BJ1917" s="4"/>
      <c r="BK1917" s="4"/>
      <c r="BL1917" s="6"/>
      <c r="BM1917" s="6"/>
      <c r="BN1917" s="6"/>
      <c r="BO1917" s="6"/>
      <c r="BP1917" s="6"/>
      <c r="BQ1917" s="6"/>
      <c r="BR1917" s="6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7"/>
      <c r="CD1917" s="4"/>
      <c r="CE1917" s="4"/>
      <c r="CF1917" s="7"/>
      <c r="CG1917" s="4"/>
      <c r="CH1917" s="4"/>
      <c r="CI1917" s="4"/>
      <c r="CJ1917" s="7"/>
      <c r="CK1917" s="7"/>
      <c r="CL1917" s="7"/>
      <c r="CM1917" s="7"/>
      <c r="CN1917" s="7"/>
      <c r="CO1917" s="7"/>
      <c r="CP1917" s="7"/>
      <c r="CQ1917" s="7"/>
      <c r="CR1917" s="7"/>
      <c r="CS1917" s="7"/>
      <c r="CT1917" s="7"/>
      <c r="CU1917" s="7"/>
      <c r="CV1917" s="7"/>
      <c r="CW1917" s="7"/>
      <c r="CX1917" s="7"/>
      <c r="CY1917" s="7"/>
      <c r="CZ1917" s="7"/>
      <c r="DA1917" s="7"/>
      <c r="DB1917" s="7"/>
      <c r="DC1917" s="7"/>
      <c r="DD1917" s="7"/>
      <c r="DE1917" s="7"/>
      <c r="DF1917" s="7"/>
      <c r="DG1917" s="7"/>
      <c r="DH1917" s="7"/>
      <c r="DI1917" s="7"/>
      <c r="DJ1917" s="7"/>
      <c r="DK1917" s="7"/>
      <c r="DL1917" s="7"/>
      <c r="DM1917" s="7"/>
      <c r="DN1917" s="7"/>
      <c r="DO1917" s="7"/>
      <c r="DP1917" s="7"/>
      <c r="DQ1917" s="7"/>
      <c r="DR1917" s="7"/>
      <c r="DS1917" s="7"/>
      <c r="DT1917" s="7"/>
      <c r="DU1917" s="7"/>
      <c r="DV1917" s="7"/>
      <c r="DW1917" s="7"/>
      <c r="DX1917" s="7"/>
      <c r="DY1917" s="7"/>
      <c r="DZ1917" s="7"/>
      <c r="EA1917" s="7"/>
      <c r="EB1917" s="7"/>
      <c r="EC1917" s="7"/>
      <c r="ED1917" s="7"/>
      <c r="EE1917" s="7"/>
      <c r="EF1917" s="7"/>
      <c r="EG1917" s="7"/>
      <c r="EH1917" s="7"/>
      <c r="EI1917" s="7"/>
      <c r="EJ1917" s="7"/>
      <c r="EK1917" s="7"/>
      <c r="EL1917" s="7"/>
      <c r="EM1917" s="7"/>
      <c r="EN1917" s="7"/>
      <c r="EO1917" s="7"/>
      <c r="EP1917" s="7"/>
      <c r="EQ1917" s="7"/>
      <c r="ER1917" s="7"/>
      <c r="ES1917" s="7"/>
      <c r="ET1917" s="7"/>
      <c r="EU1917" s="7"/>
      <c r="EV1917" s="7"/>
      <c r="EW1917" s="7"/>
      <c r="EX1917" s="7"/>
      <c r="EY1917" s="7"/>
      <c r="EZ1917" s="7"/>
      <c r="FA1917" s="7"/>
      <c r="FB1917" s="7"/>
    </row>
    <row r="1918" spans="1:158" x14ac:dyDescent="0.25">
      <c r="A1918" t="s">
        <v>56</v>
      </c>
      <c r="B1918" t="s">
        <v>192</v>
      </c>
      <c r="C1918" s="5">
        <v>39764</v>
      </c>
      <c r="D1918" s="4"/>
      <c r="F1918">
        <v>28</v>
      </c>
      <c r="G1918" t="s">
        <v>10</v>
      </c>
      <c r="H1918" s="6">
        <v>9</v>
      </c>
      <c r="I1918">
        <v>1000</v>
      </c>
      <c r="J1918" s="4">
        <f>1000000/H1918/I1918</f>
        <v>111.11111111111111</v>
      </c>
      <c r="U1918" s="4"/>
      <c r="W1918" s="7"/>
      <c r="X1918" s="7"/>
      <c r="Y1918" s="7"/>
      <c r="Z1918" s="7"/>
      <c r="AA1918" s="7"/>
      <c r="AB1918" s="4"/>
      <c r="AC1918" s="7"/>
      <c r="AD1918" s="7"/>
      <c r="AE1918" s="7"/>
      <c r="AF1918" s="7"/>
      <c r="AG1918" s="7"/>
      <c r="AH1918" s="7"/>
      <c r="AI1918" s="8"/>
      <c r="AK1918" s="7"/>
      <c r="AL1918" s="7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B1918" s="4"/>
      <c r="BC1918" s="4"/>
      <c r="BD1918" s="4"/>
      <c r="BG1918" s="6"/>
      <c r="BH1918" s="4"/>
      <c r="BI1918" s="4"/>
      <c r="BJ1918" s="4"/>
      <c r="BK1918" s="4"/>
      <c r="BL1918" s="6"/>
      <c r="BM1918" s="6"/>
      <c r="BN1918" s="6"/>
      <c r="BO1918" s="6"/>
      <c r="BP1918" s="6"/>
      <c r="BQ1918" s="6"/>
      <c r="BR1918" s="6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D1918" s="4">
        <v>159.94203966648891</v>
      </c>
      <c r="CE1918" s="4"/>
      <c r="CG1918" s="4"/>
      <c r="CH1918" s="4"/>
      <c r="CI1918" s="4"/>
    </row>
    <row r="1919" spans="1:158" x14ac:dyDescent="0.25">
      <c r="A1919" t="s">
        <v>56</v>
      </c>
      <c r="B1919" t="s">
        <v>192</v>
      </c>
      <c r="C1919" s="5">
        <v>39776</v>
      </c>
      <c r="D1919" s="4"/>
      <c r="F1919">
        <v>40</v>
      </c>
      <c r="G1919" t="s">
        <v>10</v>
      </c>
      <c r="H1919" s="6">
        <v>9</v>
      </c>
      <c r="I1919">
        <v>1000</v>
      </c>
      <c r="J1919" s="4">
        <f>1000000/H1919/I1919</f>
        <v>111.11111111111111</v>
      </c>
      <c r="U1919" s="4"/>
      <c r="W1919" s="7"/>
      <c r="X1919" s="7"/>
      <c r="Y1919" s="7"/>
      <c r="Z1919" s="7"/>
      <c r="AA1919" s="7"/>
      <c r="AB1919" s="4"/>
      <c r="AC1919" s="7"/>
      <c r="AD1919" s="7"/>
      <c r="AE1919" s="7"/>
      <c r="AF1919" s="7"/>
      <c r="AG1919" s="7"/>
      <c r="AH1919" s="7"/>
      <c r="AI1919" s="8"/>
      <c r="AK1919" s="7"/>
      <c r="AL1919" s="7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B1919" s="4"/>
      <c r="BC1919" s="4"/>
      <c r="BD1919" s="4"/>
      <c r="BG1919" s="6"/>
      <c r="BH1919" s="4"/>
      <c r="BI1919" s="4"/>
      <c r="BJ1919" s="4"/>
      <c r="BK1919" s="4"/>
      <c r="BL1919" s="6"/>
      <c r="BM1919" s="6"/>
      <c r="BN1919" s="6"/>
      <c r="BO1919" s="6"/>
      <c r="BP1919" s="6"/>
      <c r="BQ1919" s="6"/>
      <c r="BR1919" s="6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D1919" s="4">
        <v>194.47608139365451</v>
      </c>
      <c r="CE1919" s="4"/>
      <c r="CG1919" s="4"/>
      <c r="CH1919" s="4"/>
      <c r="CI1919" s="4"/>
    </row>
    <row r="1920" spans="1:158" x14ac:dyDescent="0.25">
      <c r="A1920" t="s">
        <v>56</v>
      </c>
      <c r="B1920" t="s">
        <v>192</v>
      </c>
      <c r="C1920" s="5">
        <v>39783</v>
      </c>
      <c r="D1920" s="4"/>
      <c r="F1920">
        <v>47</v>
      </c>
      <c r="G1920" t="s">
        <v>10</v>
      </c>
      <c r="H1920" s="6">
        <v>9</v>
      </c>
      <c r="I1920">
        <v>1000</v>
      </c>
      <c r="J1920" s="4">
        <f>1000000/H1920/I1920</f>
        <v>111.11111111111111</v>
      </c>
      <c r="U1920" s="4"/>
      <c r="W1920" s="7"/>
      <c r="X1920" s="7"/>
      <c r="Y1920" s="7"/>
      <c r="Z1920" s="7"/>
      <c r="AA1920" s="7"/>
      <c r="AB1920" s="4"/>
      <c r="AC1920" s="7"/>
      <c r="AD1920" s="7"/>
      <c r="AE1920" s="7"/>
      <c r="AF1920" s="7"/>
      <c r="AG1920" s="7"/>
      <c r="AH1920" s="7"/>
      <c r="AI1920" s="8"/>
      <c r="AK1920" s="7"/>
      <c r="AL1920" s="7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B1920" s="4"/>
      <c r="BC1920" s="4"/>
      <c r="BD1920" s="4"/>
      <c r="BG1920" s="6"/>
      <c r="BH1920" s="4"/>
      <c r="BI1920" s="4"/>
      <c r="BJ1920" s="4"/>
      <c r="BK1920" s="4"/>
      <c r="BL1920" s="6"/>
      <c r="BM1920" s="6"/>
      <c r="BN1920" s="6"/>
      <c r="BO1920" s="6"/>
      <c r="BP1920" s="6"/>
      <c r="BQ1920" s="6"/>
      <c r="BR1920" s="6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D1920" s="4">
        <v>202.37627497135841</v>
      </c>
      <c r="CE1920" s="4"/>
      <c r="CG1920" s="4"/>
      <c r="CH1920" s="4"/>
      <c r="CI1920" s="4"/>
    </row>
    <row r="1921" spans="1:158" x14ac:dyDescent="0.25">
      <c r="A1921" t="s">
        <v>56</v>
      </c>
      <c r="B1921" t="s">
        <v>192</v>
      </c>
      <c r="C1921" s="5">
        <v>39785</v>
      </c>
      <c r="D1921" s="4"/>
      <c r="F1921">
        <v>49</v>
      </c>
      <c r="G1921" t="s">
        <v>10</v>
      </c>
      <c r="H1921" s="6">
        <v>9</v>
      </c>
      <c r="I1921">
        <v>1000</v>
      </c>
      <c r="J1921" s="4">
        <f>1000000/H1921/I1921</f>
        <v>111.11111111111111</v>
      </c>
      <c r="U1921" s="4"/>
      <c r="W1921" s="7"/>
      <c r="X1921" s="7"/>
      <c r="Y1921" s="7"/>
      <c r="Z1921" s="7"/>
      <c r="AA1921" s="7"/>
      <c r="AB1921" s="4"/>
      <c r="AC1921" s="7"/>
      <c r="AD1921" s="7"/>
      <c r="AE1921" s="7"/>
      <c r="AF1921" s="7"/>
      <c r="AG1921" s="7"/>
      <c r="AH1921" s="7"/>
      <c r="AI1921" s="8"/>
      <c r="AK1921" s="7"/>
      <c r="AL1921" s="7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B1921" s="4"/>
      <c r="BC1921" s="4"/>
      <c r="BD1921" s="4"/>
      <c r="BG1921" s="6"/>
      <c r="BH1921" s="4"/>
      <c r="BI1921" s="4"/>
      <c r="BJ1921" s="4"/>
      <c r="BK1921" s="4"/>
      <c r="BL1921" s="6"/>
      <c r="BM1921" s="6"/>
      <c r="BN1921" s="6"/>
      <c r="BO1921" s="6"/>
      <c r="BP1921" s="6"/>
      <c r="BQ1921" s="6"/>
      <c r="BR1921" s="6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D1921" s="4">
        <v>186.59437633725861</v>
      </c>
      <c r="CE1921" s="4"/>
      <c r="CG1921" s="4"/>
      <c r="CH1921" s="4"/>
      <c r="CI1921" s="4"/>
    </row>
    <row r="1922" spans="1:158" x14ac:dyDescent="0.25">
      <c r="A1922" t="s">
        <v>56</v>
      </c>
      <c r="B1922" t="s">
        <v>192</v>
      </c>
      <c r="C1922" s="5">
        <v>39787</v>
      </c>
      <c r="D1922" s="4"/>
      <c r="F1922">
        <v>51</v>
      </c>
      <c r="G1922" t="s">
        <v>10</v>
      </c>
      <c r="H1922" s="6">
        <v>9</v>
      </c>
      <c r="I1922">
        <v>1000</v>
      </c>
      <c r="J1922" s="4">
        <f>1000000/H1922/I1922</f>
        <v>111.11111111111111</v>
      </c>
      <c r="U1922" s="4"/>
      <c r="W1922" s="7"/>
      <c r="X1922" s="7"/>
      <c r="Y1922" s="7"/>
      <c r="Z1922" s="7"/>
      <c r="AA1922" s="7"/>
      <c r="AB1922" s="4"/>
      <c r="AC1922" s="7"/>
      <c r="AD1922" s="7"/>
      <c r="AE1922" s="7"/>
      <c r="AF1922" s="7"/>
      <c r="AG1922" s="7"/>
      <c r="AH1922" s="7"/>
      <c r="AI1922" s="8"/>
      <c r="AK1922" s="7"/>
      <c r="AL1922" s="7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B1922" s="4"/>
      <c r="BC1922" s="4"/>
      <c r="BD1922" s="4"/>
      <c r="BG1922" s="6"/>
      <c r="BH1922" s="4"/>
      <c r="BI1922" s="4"/>
      <c r="BJ1922" s="4"/>
      <c r="BK1922" s="4"/>
      <c r="BL1922" s="6"/>
      <c r="BM1922" s="6"/>
      <c r="BN1922" s="6"/>
      <c r="BO1922" s="6"/>
      <c r="BP1922" s="6"/>
      <c r="BQ1922" s="6"/>
      <c r="BR1922" s="6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D1922" s="4">
        <v>182.62266136777231</v>
      </c>
      <c r="CE1922" s="4"/>
      <c r="CG1922" s="4"/>
      <c r="CH1922" s="4"/>
      <c r="CI1922" s="4"/>
    </row>
    <row r="1923" spans="1:158" x14ac:dyDescent="0.25">
      <c r="A1923" t="s">
        <v>56</v>
      </c>
      <c r="B1923" t="s">
        <v>192</v>
      </c>
      <c r="C1923" s="5">
        <v>39788</v>
      </c>
      <c r="D1923" s="4">
        <v>4</v>
      </c>
      <c r="E1923" t="s">
        <v>168</v>
      </c>
      <c r="F1923">
        <v>52</v>
      </c>
      <c r="G1923" t="s">
        <v>10</v>
      </c>
      <c r="H1923" s="6">
        <v>9</v>
      </c>
      <c r="I1923">
        <v>1000</v>
      </c>
      <c r="J1923" s="4">
        <f>1000000/H1923/I1923</f>
        <v>111.11111111111111</v>
      </c>
      <c r="K1923" s="4"/>
      <c r="L1923" s="7"/>
      <c r="M1923" s="7"/>
      <c r="N1923" s="7"/>
      <c r="O1923" s="7"/>
      <c r="P1923" s="7"/>
      <c r="Q1923" s="7"/>
      <c r="R1923" s="7"/>
      <c r="S1923" s="7"/>
      <c r="T1923" s="7"/>
      <c r="U1923" s="4"/>
      <c r="V1923" s="7"/>
      <c r="W1923" s="7"/>
      <c r="X1923" s="7"/>
      <c r="Y1923" s="7"/>
      <c r="Z1923" s="7"/>
      <c r="AA1923" s="7"/>
      <c r="AB1923" s="4"/>
      <c r="AC1923" s="7"/>
      <c r="AD1923" s="7"/>
      <c r="AE1923" s="7"/>
      <c r="AF1923" s="7"/>
      <c r="AG1923" s="7"/>
      <c r="AH1923" s="7"/>
      <c r="AI1923" s="8"/>
      <c r="AJ1923" s="7"/>
      <c r="AK1923" s="7"/>
      <c r="AL1923" s="7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7"/>
      <c r="BB1923" s="4"/>
      <c r="BC1923" s="4"/>
      <c r="BD1923" s="4"/>
      <c r="BE1923" s="7"/>
      <c r="BF1923" s="7"/>
      <c r="BG1923" s="6"/>
      <c r="BH1923" s="4"/>
      <c r="BI1923" s="4"/>
      <c r="BJ1923" s="4"/>
      <c r="BK1923" s="4"/>
      <c r="BL1923" s="6"/>
      <c r="BM1923" s="6"/>
      <c r="BN1923" s="6"/>
      <c r="BO1923" s="6"/>
      <c r="BP1923" s="6"/>
      <c r="BQ1923" s="6"/>
      <c r="BR1923" s="6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7"/>
      <c r="CD1923" s="4"/>
      <c r="CE1923" s="4"/>
      <c r="CF1923" s="7"/>
      <c r="CG1923" s="4"/>
      <c r="CH1923" s="4"/>
      <c r="CI1923" s="4"/>
      <c r="CJ1923" s="7"/>
      <c r="CK1923" s="7"/>
      <c r="CL1923" s="7"/>
      <c r="CM1923" s="7"/>
      <c r="CN1923" s="7"/>
      <c r="CO1923" s="7"/>
      <c r="CP1923" s="7"/>
      <c r="CQ1923" s="7"/>
      <c r="CR1923" s="7"/>
      <c r="CS1923" s="7"/>
      <c r="CT1923" s="7"/>
      <c r="CU1923" s="7"/>
      <c r="CV1923" s="7"/>
      <c r="CW1923" s="7"/>
      <c r="CX1923" s="7"/>
      <c r="CY1923" s="7"/>
      <c r="CZ1923" s="7"/>
      <c r="DA1923" s="7"/>
      <c r="DB1923" s="7"/>
      <c r="DC1923" s="7"/>
      <c r="DD1923" s="7"/>
      <c r="DE1923" s="7"/>
      <c r="DF1923" s="7"/>
      <c r="DG1923" s="7"/>
      <c r="DH1923" s="7"/>
      <c r="DI1923" s="7"/>
      <c r="DJ1923" s="7"/>
      <c r="DK1923" s="7"/>
      <c r="DL1923" s="7"/>
      <c r="DM1923" s="7"/>
      <c r="DN1923" s="7"/>
      <c r="DO1923" s="7"/>
      <c r="DP1923" s="7"/>
      <c r="DQ1923" s="7"/>
      <c r="DR1923" s="7"/>
      <c r="DS1923" s="7"/>
      <c r="DT1923" s="7"/>
      <c r="DU1923" s="7"/>
      <c r="DV1923" s="7"/>
      <c r="DW1923" s="7"/>
      <c r="DX1923" s="7"/>
      <c r="DY1923" s="7"/>
      <c r="DZ1923" s="7"/>
      <c r="EA1923" s="7"/>
      <c r="EB1923" s="7"/>
      <c r="EC1923" s="7"/>
      <c r="ED1923" s="7"/>
      <c r="EE1923" s="7"/>
      <c r="EF1923" s="7"/>
      <c r="EG1923" s="7"/>
      <c r="EH1923" s="7"/>
      <c r="EI1923" s="7"/>
      <c r="EJ1923" s="7"/>
      <c r="EK1923" s="7"/>
      <c r="EL1923" s="7"/>
      <c r="EM1923" s="7"/>
      <c r="EN1923" s="7"/>
      <c r="EO1923" s="7"/>
      <c r="EP1923" s="7"/>
      <c r="EQ1923" s="7"/>
      <c r="ER1923" s="7"/>
      <c r="ES1923" s="7"/>
      <c r="ET1923" s="7"/>
      <c r="EU1923" s="7"/>
      <c r="EV1923" s="7"/>
      <c r="EW1923" s="7"/>
      <c r="EX1923" s="7"/>
      <c r="EY1923" s="7"/>
      <c r="EZ1923" s="7"/>
      <c r="FA1923" s="7"/>
      <c r="FB1923" s="7"/>
    </row>
    <row r="1924" spans="1:158" x14ac:dyDescent="0.25">
      <c r="A1924" t="s">
        <v>56</v>
      </c>
      <c r="B1924" t="s">
        <v>192</v>
      </c>
      <c r="C1924" s="5">
        <v>39792</v>
      </c>
      <c r="F1924">
        <v>56</v>
      </c>
      <c r="G1924" t="s">
        <v>10</v>
      </c>
      <c r="H1924" s="6">
        <v>9</v>
      </c>
      <c r="I1924">
        <v>1000</v>
      </c>
      <c r="J1924" s="4">
        <f>1000000/H1924/I1924</f>
        <v>111.11111111111111</v>
      </c>
      <c r="L1924" s="4">
        <v>208</v>
      </c>
      <c r="M1924" s="6">
        <v>9.1999999999999993</v>
      </c>
      <c r="N1924" s="6"/>
      <c r="O1924" s="6"/>
      <c r="U1924" s="4"/>
      <c r="W1924" s="7"/>
      <c r="X1924" s="7"/>
      <c r="Y1924" s="7"/>
      <c r="Z1924" s="7"/>
      <c r="AA1924" s="7"/>
      <c r="AB1924" s="4"/>
      <c r="AC1924" s="7"/>
      <c r="AD1924" s="7"/>
      <c r="AE1924" s="7"/>
      <c r="AF1924" s="7"/>
      <c r="AG1924" s="7"/>
      <c r="AH1924" s="7"/>
      <c r="AK1924" s="7"/>
      <c r="AL1924" s="7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B1924" s="4"/>
      <c r="BC1924" s="4"/>
      <c r="BD1924" s="4"/>
      <c r="BG1924" s="6"/>
      <c r="BH1924" s="4"/>
      <c r="BI1924" s="4"/>
      <c r="BJ1924" s="4"/>
      <c r="BK1924" s="4"/>
      <c r="BL1924" s="6"/>
      <c r="BM1924" s="6"/>
      <c r="BN1924" s="6"/>
      <c r="BO1924" s="6"/>
      <c r="BP1924" s="6"/>
      <c r="BQ1924" s="6"/>
      <c r="BR1924" s="6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D1924" s="4"/>
      <c r="CE1924" s="4"/>
      <c r="CG1924" s="4"/>
      <c r="CH1924" s="4"/>
      <c r="CI1924" s="4"/>
    </row>
    <row r="1925" spans="1:158" x14ac:dyDescent="0.25">
      <c r="A1925" t="s">
        <v>56</v>
      </c>
      <c r="B1925" t="s">
        <v>192</v>
      </c>
      <c r="C1925" s="5">
        <v>39793</v>
      </c>
      <c r="D1925" s="4"/>
      <c r="F1925">
        <v>57</v>
      </c>
      <c r="G1925" t="s">
        <v>10</v>
      </c>
      <c r="H1925" s="6">
        <v>9</v>
      </c>
      <c r="I1925">
        <v>1000</v>
      </c>
      <c r="J1925" s="4">
        <f>1000000/H1925/I1925</f>
        <v>111.11111111111111</v>
      </c>
      <c r="U1925" s="4"/>
      <c r="W1925" s="7"/>
      <c r="X1925" s="7"/>
      <c r="Y1925" s="7"/>
      <c r="Z1925" s="7"/>
      <c r="AA1925" s="7"/>
      <c r="AB1925" s="4"/>
      <c r="AC1925" s="7"/>
      <c r="AD1925" s="7"/>
      <c r="AE1925" s="7"/>
      <c r="AF1925" s="7"/>
      <c r="AG1925" s="7"/>
      <c r="AH1925" s="7"/>
      <c r="AI1925" s="8"/>
      <c r="AK1925" s="7"/>
      <c r="AL1925" s="7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B1925" s="4"/>
      <c r="BC1925" s="4"/>
      <c r="BD1925" s="4"/>
      <c r="BG1925" s="6"/>
      <c r="BH1925" s="4"/>
      <c r="BI1925" s="4"/>
      <c r="BJ1925" s="4"/>
      <c r="BK1925" s="4"/>
      <c r="BL1925" s="6"/>
      <c r="BM1925" s="6"/>
      <c r="BN1925" s="6"/>
      <c r="BO1925" s="6"/>
      <c r="BP1925" s="6"/>
      <c r="BQ1925" s="6"/>
      <c r="BR1925" s="6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D1925" s="4">
        <v>184.1537545999937</v>
      </c>
      <c r="CE1925" s="4"/>
      <c r="CG1925" s="4"/>
      <c r="CH1925" s="4"/>
      <c r="CI1925" s="4"/>
    </row>
    <row r="1926" spans="1:158" x14ac:dyDescent="0.25">
      <c r="A1926" t="s">
        <v>56</v>
      </c>
      <c r="B1926" t="s">
        <v>192</v>
      </c>
      <c r="C1926" s="5">
        <v>39797</v>
      </c>
      <c r="D1926" s="4"/>
      <c r="F1926">
        <v>61</v>
      </c>
      <c r="G1926" t="s">
        <v>10</v>
      </c>
      <c r="H1926" s="6">
        <v>9</v>
      </c>
      <c r="I1926">
        <v>1000</v>
      </c>
      <c r="J1926" s="4">
        <f>1000000/H1926/I1926</f>
        <v>111.11111111111111</v>
      </c>
      <c r="U1926" s="4"/>
      <c r="W1926" s="7"/>
      <c r="X1926" s="7"/>
      <c r="Y1926" s="7"/>
      <c r="Z1926" s="7"/>
      <c r="AA1926" s="7"/>
      <c r="AB1926" s="4"/>
      <c r="AC1926" s="7"/>
      <c r="AD1926" s="7"/>
      <c r="AE1926" s="7"/>
      <c r="AF1926" s="7"/>
      <c r="AG1926" s="7"/>
      <c r="AH1926" s="7"/>
      <c r="AI1926" s="8"/>
      <c r="AK1926" s="7"/>
      <c r="AL1926" s="7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B1926" s="4"/>
      <c r="BC1926" s="4"/>
      <c r="BD1926" s="4"/>
      <c r="BG1926" s="6"/>
      <c r="BH1926" s="4"/>
      <c r="BI1926" s="4"/>
      <c r="BJ1926" s="4"/>
      <c r="BK1926" s="4"/>
      <c r="BL1926" s="6"/>
      <c r="BM1926" s="6"/>
      <c r="BN1926" s="6"/>
      <c r="BO1926" s="6"/>
      <c r="BP1926" s="6"/>
      <c r="BQ1926" s="6"/>
      <c r="BR1926" s="6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D1926" s="4">
        <v>210.20585101627361</v>
      </c>
      <c r="CE1926" s="4"/>
      <c r="CG1926" s="4"/>
      <c r="CH1926" s="4"/>
      <c r="CI1926" s="4"/>
    </row>
    <row r="1927" spans="1:158" x14ac:dyDescent="0.25">
      <c r="A1927" t="s">
        <v>56</v>
      </c>
      <c r="B1927" t="s">
        <v>192</v>
      </c>
      <c r="C1927" s="5">
        <v>39799</v>
      </c>
      <c r="F1927">
        <v>63</v>
      </c>
      <c r="G1927" t="s">
        <v>10</v>
      </c>
      <c r="H1927" s="6">
        <v>9</v>
      </c>
      <c r="I1927">
        <v>1000</v>
      </c>
      <c r="J1927" s="4">
        <f>1000000/H1927/I1927</f>
        <v>111.11111111111111</v>
      </c>
      <c r="L1927" s="4">
        <v>282.10000000000002</v>
      </c>
      <c r="M1927" s="6">
        <v>12.202999999999999</v>
      </c>
      <c r="N1927" s="6"/>
      <c r="O1927" s="6"/>
      <c r="U1927" s="4"/>
      <c r="W1927" s="7"/>
      <c r="X1927" s="7"/>
      <c r="Y1927" s="7"/>
      <c r="Z1927" s="7"/>
      <c r="AA1927" s="7"/>
      <c r="AB1927" s="4"/>
      <c r="AC1927" s="7"/>
      <c r="AD1927" s="7"/>
      <c r="AE1927" s="7"/>
      <c r="AF1927" s="7"/>
      <c r="AG1927" s="7"/>
      <c r="AH1927" s="7"/>
      <c r="AK1927" s="7"/>
      <c r="AL1927" s="7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B1927" s="4"/>
      <c r="BC1927" s="4"/>
      <c r="BD1927" s="4"/>
      <c r="BG1927" s="6"/>
      <c r="BH1927" s="4"/>
      <c r="BI1927" s="4"/>
      <c r="BJ1927" s="4"/>
      <c r="BK1927" s="4"/>
      <c r="BL1927" s="6"/>
      <c r="BM1927" s="6"/>
      <c r="BN1927" s="6"/>
      <c r="BO1927" s="6"/>
      <c r="BP1927" s="6"/>
      <c r="BQ1927" s="6"/>
      <c r="BR1927" s="6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D1927" s="4"/>
      <c r="CE1927" s="4"/>
      <c r="CG1927" s="4"/>
      <c r="CH1927" s="4"/>
      <c r="CI1927" s="4"/>
    </row>
    <row r="1928" spans="1:158" x14ac:dyDescent="0.25">
      <c r="A1928" t="s">
        <v>56</v>
      </c>
      <c r="B1928" t="s">
        <v>192</v>
      </c>
      <c r="C1928" s="5">
        <v>39801</v>
      </c>
      <c r="D1928" s="4"/>
      <c r="F1928">
        <v>65</v>
      </c>
      <c r="G1928" t="s">
        <v>10</v>
      </c>
      <c r="H1928" s="6">
        <v>9</v>
      </c>
      <c r="I1928">
        <v>1000</v>
      </c>
      <c r="J1928" s="4">
        <f>1000000/H1928/I1928</f>
        <v>111.11111111111111</v>
      </c>
      <c r="U1928" s="4"/>
      <c r="W1928" s="7"/>
      <c r="X1928" s="7"/>
      <c r="Y1928" s="7"/>
      <c r="Z1928" s="7"/>
      <c r="AA1928" s="7"/>
      <c r="AB1928" s="4"/>
      <c r="AC1928" s="7"/>
      <c r="AD1928" s="7"/>
      <c r="AE1928" s="7"/>
      <c r="AF1928" s="7"/>
      <c r="AG1928" s="7"/>
      <c r="AH1928" s="7"/>
      <c r="AI1928" s="8"/>
      <c r="AK1928" s="7"/>
      <c r="AL1928" s="7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B1928" s="4"/>
      <c r="BC1928" s="4"/>
      <c r="BD1928" s="4"/>
      <c r="BG1928" s="6"/>
      <c r="BH1928" s="4"/>
      <c r="BI1928" s="4"/>
      <c r="BJ1928" s="4"/>
      <c r="BK1928" s="4"/>
      <c r="BL1928" s="6"/>
      <c r="BM1928" s="6"/>
      <c r="BN1928" s="6"/>
      <c r="BO1928" s="6"/>
      <c r="BP1928" s="6"/>
      <c r="BQ1928" s="6"/>
      <c r="BR1928" s="6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D1928" s="4">
        <v>196.60936714483711</v>
      </c>
      <c r="CE1928" s="4"/>
      <c r="CG1928" s="4"/>
      <c r="CH1928" s="4"/>
      <c r="CI1928" s="4"/>
    </row>
    <row r="1929" spans="1:158" x14ac:dyDescent="0.25">
      <c r="A1929" t="s">
        <v>56</v>
      </c>
      <c r="B1929" t="s">
        <v>192</v>
      </c>
      <c r="C1929" s="5">
        <v>39806</v>
      </c>
      <c r="D1929" s="4"/>
      <c r="F1929">
        <v>70</v>
      </c>
      <c r="G1929" t="s">
        <v>10</v>
      </c>
      <c r="H1929" s="6">
        <v>9</v>
      </c>
      <c r="I1929">
        <v>1000</v>
      </c>
      <c r="J1929" s="4">
        <f>1000000/H1929/I1929</f>
        <v>111.11111111111111</v>
      </c>
      <c r="L1929" s="4">
        <v>390</v>
      </c>
      <c r="M1929" s="6">
        <v>14.2</v>
      </c>
      <c r="N1929" s="6"/>
      <c r="O1929" s="6"/>
      <c r="U1929" s="4"/>
      <c r="W1929" s="7"/>
      <c r="X1929" s="7"/>
      <c r="Y1929" s="7"/>
      <c r="Z1929" s="7"/>
      <c r="AA1929" s="7"/>
      <c r="AB1929" s="4"/>
      <c r="AC1929" s="7"/>
      <c r="AD1929" s="7"/>
      <c r="AE1929" s="7"/>
      <c r="AF1929" s="7"/>
      <c r="AG1929" s="7"/>
      <c r="AH1929" s="7"/>
      <c r="AI1929" s="8"/>
      <c r="AK1929" s="7"/>
      <c r="AL1929" s="7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B1929" s="4"/>
      <c r="BC1929" s="4"/>
      <c r="BD1929" s="4"/>
      <c r="BG1929" s="6"/>
      <c r="BH1929" s="4"/>
      <c r="BI1929" s="4"/>
      <c r="BJ1929" s="4"/>
      <c r="BK1929" s="4"/>
      <c r="BL1929" s="6"/>
      <c r="BM1929" s="6"/>
      <c r="BN1929" s="6"/>
      <c r="BO1929" s="6"/>
      <c r="BP1929" s="6"/>
      <c r="BQ1929" s="6"/>
      <c r="BR1929" s="6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D1929" s="4">
        <v>171.95323397813669</v>
      </c>
      <c r="CE1929" s="4"/>
      <c r="CG1929" s="4"/>
      <c r="CH1929" s="4"/>
      <c r="CI1929" s="4"/>
    </row>
    <row r="1930" spans="1:158" x14ac:dyDescent="0.25">
      <c r="A1930" t="s">
        <v>56</v>
      </c>
      <c r="B1930" t="s">
        <v>192</v>
      </c>
      <c r="C1930" s="5">
        <v>39808</v>
      </c>
      <c r="D1930" s="4">
        <v>5</v>
      </c>
      <c r="E1930" t="s">
        <v>164</v>
      </c>
      <c r="F1930">
        <v>72</v>
      </c>
      <c r="G1930" t="s">
        <v>10</v>
      </c>
      <c r="H1930" s="6">
        <v>9</v>
      </c>
      <c r="I1930">
        <v>1000</v>
      </c>
      <c r="J1930" s="4">
        <f>1000000/H1930/I1930</f>
        <v>111.11111111111111</v>
      </c>
      <c r="K1930" s="4"/>
      <c r="L1930" s="7"/>
      <c r="M1930" s="7"/>
      <c r="N1930" s="7"/>
      <c r="O1930" s="7"/>
      <c r="P1930" s="7"/>
      <c r="Q1930" s="7"/>
      <c r="R1930" s="7"/>
      <c r="S1930" s="7"/>
      <c r="T1930" s="7"/>
      <c r="U1930" s="4"/>
      <c r="V1930" s="7"/>
      <c r="W1930" s="7"/>
      <c r="X1930" s="7"/>
      <c r="Y1930" s="7"/>
      <c r="Z1930" s="7"/>
      <c r="AA1930" s="7"/>
      <c r="AB1930" s="4"/>
      <c r="AC1930" s="7"/>
      <c r="AD1930" s="7"/>
      <c r="AE1930" s="7"/>
      <c r="AF1930" s="7"/>
      <c r="AG1930" s="7"/>
      <c r="AH1930" s="7"/>
      <c r="AI1930" s="8"/>
      <c r="AJ1930" s="7"/>
      <c r="AK1930" s="7"/>
      <c r="AL1930" s="7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7"/>
      <c r="BB1930" s="4"/>
      <c r="BC1930" s="4"/>
      <c r="BD1930" s="4"/>
      <c r="BE1930" s="7"/>
      <c r="BF1930" s="7"/>
      <c r="BG1930" s="6"/>
      <c r="BH1930" s="4"/>
      <c r="BI1930" s="4"/>
      <c r="BJ1930" s="4"/>
      <c r="BK1930" s="4"/>
      <c r="BL1930" s="6"/>
      <c r="BM1930" s="6"/>
      <c r="BN1930" s="6"/>
      <c r="BO1930" s="6"/>
      <c r="BP1930" s="6"/>
      <c r="BQ1930" s="6"/>
      <c r="BR1930" s="6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7"/>
      <c r="CD1930" s="4"/>
      <c r="CE1930" s="4"/>
      <c r="CF1930" s="7"/>
      <c r="CG1930" s="4"/>
      <c r="CH1930" s="4"/>
      <c r="CI1930" s="4"/>
      <c r="CJ1930" s="7"/>
      <c r="CK1930" s="7"/>
      <c r="CL1930" s="7"/>
      <c r="CM1930" s="7"/>
      <c r="CN1930" s="7"/>
      <c r="CO1930" s="7"/>
      <c r="CP1930" s="7"/>
      <c r="CQ1930" s="7"/>
      <c r="CR1930" s="7"/>
      <c r="CS1930" s="7"/>
      <c r="CT1930" s="7"/>
      <c r="CU1930" s="7"/>
      <c r="CV1930" s="7"/>
      <c r="CW1930" s="7"/>
      <c r="CX1930" s="7"/>
      <c r="CY1930" s="7"/>
      <c r="CZ1930" s="7"/>
      <c r="DA1930" s="7"/>
      <c r="DB1930" s="7"/>
      <c r="DC1930" s="7"/>
      <c r="DD1930" s="7"/>
      <c r="DE1930" s="7"/>
      <c r="DF1930" s="7"/>
      <c r="DG1930" s="7"/>
      <c r="DH1930" s="7"/>
      <c r="DI1930" s="7"/>
      <c r="DJ1930" s="7"/>
      <c r="DK1930" s="7"/>
      <c r="DL1930" s="7"/>
      <c r="DM1930" s="7"/>
      <c r="DN1930" s="7"/>
      <c r="DO1930" s="7"/>
      <c r="DP1930" s="7"/>
      <c r="DQ1930" s="7"/>
      <c r="DR1930" s="7"/>
      <c r="DS1930" s="7"/>
      <c r="DT1930" s="7"/>
      <c r="DU1930" s="7"/>
      <c r="DV1930" s="7"/>
      <c r="DW1930" s="7"/>
      <c r="DX1930" s="7"/>
      <c r="DY1930" s="7"/>
      <c r="DZ1930" s="7"/>
      <c r="EA1930" s="7"/>
      <c r="EB1930" s="7"/>
      <c r="EC1930" s="7"/>
      <c r="ED1930" s="7"/>
      <c r="EE1930" s="7"/>
      <c r="EF1930" s="7"/>
      <c r="EG1930" s="7"/>
      <c r="EH1930" s="7"/>
      <c r="EI1930" s="7"/>
      <c r="EJ1930" s="7"/>
      <c r="EK1930" s="7"/>
      <c r="EL1930" s="7"/>
      <c r="EM1930" s="7"/>
      <c r="EN1930" s="7"/>
      <c r="EO1930" s="7"/>
      <c r="EP1930" s="7"/>
      <c r="EQ1930" s="7"/>
      <c r="ER1930" s="7"/>
      <c r="ES1930" s="7"/>
      <c r="ET1930" s="7"/>
      <c r="EU1930" s="7"/>
      <c r="EV1930" s="7"/>
      <c r="EW1930" s="7"/>
      <c r="EX1930" s="7"/>
      <c r="EY1930" s="7"/>
      <c r="EZ1930" s="7"/>
      <c r="FA1930" s="7"/>
      <c r="FB1930" s="7"/>
    </row>
    <row r="1931" spans="1:158" x14ac:dyDescent="0.25">
      <c r="A1931" t="s">
        <v>56</v>
      </c>
      <c r="B1931" t="s">
        <v>192</v>
      </c>
      <c r="C1931" s="5">
        <v>39812</v>
      </c>
      <c r="D1931" s="4"/>
      <c r="E1931" s="5"/>
      <c r="F1931">
        <v>76</v>
      </c>
      <c r="G1931" t="s">
        <v>10</v>
      </c>
      <c r="H1931" s="6">
        <v>9</v>
      </c>
      <c r="I1931">
        <v>1000</v>
      </c>
      <c r="J1931" s="4">
        <f>1000000/H1931/I1931</f>
        <v>111.11111111111111</v>
      </c>
      <c r="K1931" s="4"/>
      <c r="L1931" s="7"/>
      <c r="M1931" s="7"/>
      <c r="N1931" s="7"/>
      <c r="O1931" s="7"/>
      <c r="P1931" s="7"/>
      <c r="Q1931" s="7"/>
      <c r="R1931" s="7"/>
      <c r="S1931" s="7"/>
      <c r="T1931" s="7"/>
      <c r="U1931" s="4"/>
      <c r="V1931" s="7"/>
      <c r="W1931" s="7"/>
      <c r="X1931" s="7"/>
      <c r="Y1931" s="7"/>
      <c r="Z1931" s="7"/>
      <c r="AA1931" s="7"/>
      <c r="AB1931" s="4"/>
      <c r="AC1931" s="7"/>
      <c r="AD1931" s="7"/>
      <c r="AE1931" s="7"/>
      <c r="AF1931" s="7"/>
      <c r="AG1931" s="7"/>
      <c r="AH1931" s="7"/>
      <c r="AI1931" s="8"/>
      <c r="AJ1931" s="7"/>
      <c r="AK1931" s="7"/>
      <c r="AL1931" s="7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7"/>
      <c r="BB1931" s="4"/>
      <c r="BC1931" s="4"/>
      <c r="BD1931" s="4"/>
      <c r="BE1931" s="7"/>
      <c r="BF1931" s="7"/>
      <c r="BG1931" s="6"/>
      <c r="BH1931" s="4"/>
      <c r="BI1931" s="4"/>
      <c r="BJ1931" s="4"/>
      <c r="BK1931" s="4"/>
      <c r="BL1931" s="6"/>
      <c r="BM1931" s="6"/>
      <c r="BN1931" s="6"/>
      <c r="BO1931" s="6"/>
      <c r="BP1931" s="6"/>
      <c r="BQ1931" s="6"/>
      <c r="BR1931" s="6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7"/>
      <c r="CD1931" s="4">
        <v>206.13211784395759</v>
      </c>
      <c r="CE1931" s="4"/>
      <c r="CF1931" s="7"/>
      <c r="CG1931" s="4"/>
      <c r="CH1931" s="4"/>
      <c r="CI1931" s="4"/>
      <c r="CJ1931" s="7"/>
      <c r="CK1931" s="7"/>
      <c r="CL1931" s="7"/>
      <c r="CM1931" s="7"/>
      <c r="CN1931" s="7"/>
      <c r="CO1931" s="7"/>
      <c r="CP1931" s="7"/>
      <c r="CQ1931" s="7"/>
      <c r="CR1931" s="7"/>
      <c r="CS1931" s="7"/>
      <c r="CT1931" s="7"/>
      <c r="CU1931" s="7"/>
      <c r="CV1931" s="7"/>
      <c r="CW1931" s="7"/>
      <c r="CX1931" s="7"/>
      <c r="CY1931" s="7"/>
      <c r="CZ1931" s="7"/>
      <c r="DA1931" s="7"/>
      <c r="DB1931" s="7"/>
      <c r="DC1931" s="7"/>
      <c r="DD1931" s="7"/>
      <c r="DE1931" s="7"/>
      <c r="DF1931" s="7"/>
      <c r="DG1931" s="7"/>
      <c r="DH1931" s="7"/>
      <c r="DI1931" s="7"/>
      <c r="DJ1931" s="7"/>
      <c r="DK1931" s="7"/>
      <c r="DL1931" s="7"/>
      <c r="DM1931" s="7"/>
      <c r="DN1931" s="7"/>
      <c r="DO1931" s="7"/>
      <c r="DP1931" s="7"/>
      <c r="DQ1931" s="7"/>
      <c r="DR1931" s="7"/>
      <c r="DS1931" s="7"/>
      <c r="DT1931" s="7"/>
      <c r="DU1931" s="7"/>
      <c r="DV1931" s="7"/>
      <c r="DW1931" s="7"/>
      <c r="DX1931" s="7"/>
      <c r="DY1931" s="7"/>
      <c r="DZ1931" s="7"/>
      <c r="EA1931" s="7"/>
      <c r="EB1931" s="7"/>
      <c r="EC1931" s="7"/>
      <c r="ED1931" s="7"/>
      <c r="EE1931" s="7"/>
      <c r="EF1931" s="7"/>
      <c r="EG1931" s="7"/>
      <c r="EH1931" s="7"/>
      <c r="EI1931" s="7"/>
      <c r="EJ1931" s="7"/>
      <c r="EK1931" s="7"/>
      <c r="EL1931" s="7"/>
      <c r="EM1931" s="7"/>
      <c r="EN1931" s="7"/>
      <c r="EO1931" s="7"/>
      <c r="EP1931" s="7"/>
      <c r="EQ1931" s="7"/>
      <c r="ER1931" s="7"/>
      <c r="ES1931" s="7"/>
      <c r="ET1931" s="7"/>
      <c r="EU1931" s="7"/>
      <c r="EV1931" s="7"/>
      <c r="EW1931" s="7"/>
      <c r="EX1931" s="7"/>
      <c r="EY1931" s="7"/>
      <c r="EZ1931" s="7"/>
      <c r="FA1931" s="7"/>
      <c r="FB1931" s="7"/>
    </row>
    <row r="1932" spans="1:158" x14ac:dyDescent="0.25">
      <c r="A1932" t="s">
        <v>56</v>
      </c>
      <c r="B1932" t="s">
        <v>192</v>
      </c>
      <c r="C1932" s="5">
        <v>39813</v>
      </c>
      <c r="F1932">
        <v>77</v>
      </c>
      <c r="G1932" t="s">
        <v>10</v>
      </c>
      <c r="H1932" s="6">
        <v>9</v>
      </c>
      <c r="I1932">
        <v>1000</v>
      </c>
      <c r="J1932" s="4">
        <f>1000000/H1932/I1932</f>
        <v>111.11111111111111</v>
      </c>
      <c r="L1932" s="4">
        <v>497</v>
      </c>
      <c r="M1932" s="6">
        <v>15.05</v>
      </c>
      <c r="N1932" s="6"/>
      <c r="O1932" s="6"/>
      <c r="U1932" s="4">
        <v>77.150000000000006</v>
      </c>
      <c r="W1932" s="7"/>
      <c r="X1932" s="7"/>
      <c r="Y1932" s="7"/>
      <c r="Z1932" s="7"/>
      <c r="AA1932" s="7"/>
      <c r="AB1932" s="4">
        <v>81.925000000000011</v>
      </c>
      <c r="AC1932" s="7">
        <v>1.0829949999999999</v>
      </c>
      <c r="AD1932" s="7"/>
      <c r="AE1932" s="7"/>
      <c r="AF1932" s="7"/>
      <c r="AG1932" s="7"/>
      <c r="AH1932" s="7"/>
      <c r="AI1932" s="8">
        <f>AC1932/AB1932</f>
        <v>1.3219346963686296E-2</v>
      </c>
      <c r="AK1932" s="7"/>
      <c r="AL1932" s="7"/>
      <c r="AM1932" s="4">
        <v>10.125</v>
      </c>
      <c r="AN1932" s="4"/>
      <c r="AO1932" s="4"/>
      <c r="AP1932" s="4"/>
      <c r="AQ1932" s="4">
        <v>1.625</v>
      </c>
      <c r="AR1932" s="4"/>
      <c r="AS1932" s="4"/>
      <c r="AT1932" s="4"/>
      <c r="AU1932" s="4"/>
      <c r="AV1932" s="4"/>
      <c r="AW1932" s="4"/>
      <c r="AX1932" s="4"/>
      <c r="AY1932" s="4">
        <v>0</v>
      </c>
      <c r="AZ1932" s="4">
        <v>11.75</v>
      </c>
      <c r="BB1932" s="4"/>
      <c r="BC1932" s="4">
        <f>U1932+AB1932+AZ1932</f>
        <v>170.82500000000002</v>
      </c>
      <c r="BD1932" s="4"/>
      <c r="BE1932" s="7">
        <f>AZ1932/BC1932</f>
        <v>6.8783843114298249E-2</v>
      </c>
      <c r="BF1932" s="7"/>
      <c r="BG1932" s="6"/>
      <c r="BH1932" s="4"/>
      <c r="BI1932" s="4"/>
      <c r="BJ1932" s="4"/>
      <c r="BK1932" s="4"/>
      <c r="BL1932" s="6"/>
      <c r="BM1932" s="6"/>
      <c r="BN1932" s="6"/>
      <c r="BO1932" s="6"/>
      <c r="BP1932" s="7">
        <f>U1932/BC1932</f>
        <v>0.45163178691643496</v>
      </c>
      <c r="BQ1932" s="7">
        <f>AB1932/BC1932</f>
        <v>0.47958436996926679</v>
      </c>
      <c r="BR1932" s="7">
        <f>AZ1932/BC1932</f>
        <v>6.8783843114298249E-2</v>
      </c>
      <c r="BS1932" s="4">
        <f>BT1932+BU1932+BV1932+BW1932+BX1932+BY1932</f>
        <v>338.65</v>
      </c>
      <c r="BT1932" s="4">
        <v>142.5</v>
      </c>
      <c r="BU1932" s="4">
        <v>6.5</v>
      </c>
      <c r="BV1932" s="4">
        <v>0</v>
      </c>
      <c r="BW1932" s="4"/>
      <c r="BX1932" s="4">
        <v>180.29999999999998</v>
      </c>
      <c r="BY1932" s="4">
        <v>9.35</v>
      </c>
      <c r="BZ1932" s="8">
        <f>AC1932/BS1932</f>
        <v>3.1979772626605642E-3</v>
      </c>
      <c r="CA1932" s="4"/>
      <c r="CB1932" s="4"/>
      <c r="CD1932" s="4"/>
      <c r="CE1932" s="4"/>
      <c r="CG1932" s="4"/>
      <c r="CH1932" s="4"/>
      <c r="CI1932" s="4"/>
    </row>
    <row r="1933" spans="1:158" x14ac:dyDescent="0.25">
      <c r="A1933" t="s">
        <v>56</v>
      </c>
      <c r="B1933" t="s">
        <v>192</v>
      </c>
      <c r="C1933" s="5">
        <v>39818</v>
      </c>
      <c r="D1933" s="4"/>
      <c r="F1933">
        <v>82</v>
      </c>
      <c r="G1933" t="s">
        <v>10</v>
      </c>
      <c r="H1933" s="6">
        <v>9</v>
      </c>
      <c r="I1933">
        <v>1000</v>
      </c>
      <c r="J1933" s="4">
        <f>1000000/H1933/I1933</f>
        <v>111.11111111111111</v>
      </c>
      <c r="U1933" s="4"/>
      <c r="W1933" s="7"/>
      <c r="X1933" s="7"/>
      <c r="Y1933" s="7"/>
      <c r="Z1933" s="7"/>
      <c r="AA1933" s="7"/>
      <c r="AB1933" s="4"/>
      <c r="AC1933" s="7"/>
      <c r="AD1933" s="7"/>
      <c r="AE1933" s="7"/>
      <c r="AF1933" s="7"/>
      <c r="AG1933" s="7"/>
      <c r="AH1933" s="7"/>
      <c r="AI1933" s="8"/>
      <c r="AK1933" s="7"/>
      <c r="AL1933" s="7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B1933" s="4"/>
      <c r="BC1933" s="4"/>
      <c r="BD1933" s="4"/>
      <c r="BG1933" s="6"/>
      <c r="BH1933" s="4"/>
      <c r="BI1933" s="4"/>
      <c r="BJ1933" s="4"/>
      <c r="BK1933" s="4"/>
      <c r="BL1933" s="6"/>
      <c r="BM1933" s="6"/>
      <c r="BN1933" s="6"/>
      <c r="BO1933" s="6"/>
      <c r="BP1933" s="6"/>
      <c r="BQ1933" s="6"/>
      <c r="BR1933" s="6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D1933" s="4">
        <v>179.63750069613471</v>
      </c>
      <c r="CE1933" s="4"/>
      <c r="CG1933" s="4"/>
      <c r="CH1933" s="4"/>
      <c r="CI1933" s="4"/>
    </row>
    <row r="1934" spans="1:158" x14ac:dyDescent="0.25">
      <c r="A1934" t="s">
        <v>56</v>
      </c>
      <c r="B1934" t="s">
        <v>192</v>
      </c>
      <c r="C1934" s="5">
        <v>39819</v>
      </c>
      <c r="D1934" s="4"/>
      <c r="F1934">
        <v>83</v>
      </c>
      <c r="G1934" t="s">
        <v>10</v>
      </c>
      <c r="H1934" s="6">
        <v>9</v>
      </c>
      <c r="I1934">
        <v>1000</v>
      </c>
      <c r="J1934" s="4">
        <f>1000000/H1934/I1934</f>
        <v>111.11111111111111</v>
      </c>
      <c r="U1934" s="4"/>
      <c r="W1934" s="7"/>
      <c r="X1934" s="7"/>
      <c r="Y1934" s="7"/>
      <c r="Z1934" s="7"/>
      <c r="AA1934" s="7"/>
      <c r="AB1934" s="4"/>
      <c r="AC1934" s="7"/>
      <c r="AD1934" s="7"/>
      <c r="AE1934" s="7"/>
      <c r="AF1934" s="7"/>
      <c r="AG1934" s="7"/>
      <c r="AH1934" s="7"/>
      <c r="AI1934" s="8"/>
      <c r="AK1934" s="7"/>
      <c r="AL1934" s="7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B1934" s="4"/>
      <c r="BC1934" s="4"/>
      <c r="BD1934" s="4"/>
      <c r="BG1934" s="6"/>
      <c r="BH1934" s="4"/>
      <c r="BI1934" s="4"/>
      <c r="BJ1934" s="4"/>
      <c r="BK1934" s="4"/>
      <c r="BL1934" s="6"/>
      <c r="BM1934" s="6"/>
      <c r="BN1934" s="6"/>
      <c r="BO1934" s="6"/>
      <c r="BP1934" s="6"/>
      <c r="BQ1934" s="6"/>
      <c r="BR1934" s="6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D1934" s="4">
        <v>173.73718371826951</v>
      </c>
      <c r="CE1934" s="4"/>
      <c r="CG1934" s="4"/>
      <c r="CH1934" s="4"/>
      <c r="CI1934" s="4"/>
    </row>
    <row r="1935" spans="1:158" x14ac:dyDescent="0.25">
      <c r="A1935" t="s">
        <v>56</v>
      </c>
      <c r="B1935" t="s">
        <v>192</v>
      </c>
      <c r="C1935" s="5">
        <v>39820</v>
      </c>
      <c r="F1935">
        <v>84</v>
      </c>
      <c r="G1935" t="s">
        <v>10</v>
      </c>
      <c r="H1935" s="6">
        <v>9</v>
      </c>
      <c r="I1935">
        <v>1000</v>
      </c>
      <c r="J1935" s="4">
        <f>1000000/H1935/I1935</f>
        <v>111.11111111111111</v>
      </c>
      <c r="L1935" s="4">
        <v>630</v>
      </c>
      <c r="M1935" s="6">
        <v>17.95</v>
      </c>
      <c r="N1935" s="6"/>
      <c r="O1935" s="6"/>
      <c r="U1935" s="4"/>
      <c r="W1935" s="7"/>
      <c r="X1935" s="7"/>
      <c r="Y1935" s="7"/>
      <c r="Z1935" s="7"/>
      <c r="AA1935" s="7"/>
      <c r="AB1935" s="4"/>
      <c r="AC1935" s="7"/>
      <c r="AD1935" s="7"/>
      <c r="AE1935" s="7"/>
      <c r="AF1935" s="7"/>
      <c r="AG1935" s="7"/>
      <c r="AH1935" s="7"/>
      <c r="AK1935" s="7"/>
      <c r="AL1935" s="7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B1935" s="4"/>
      <c r="BC1935" s="4"/>
      <c r="BD1935" s="4"/>
      <c r="BG1935" s="6"/>
      <c r="BH1935" s="4"/>
      <c r="BI1935" s="4"/>
      <c r="BJ1935" s="4"/>
      <c r="BK1935" s="4"/>
      <c r="BL1935" s="6"/>
      <c r="BM1935" s="6"/>
      <c r="BN1935" s="6"/>
      <c r="BO1935" s="6"/>
      <c r="BP1935" s="6"/>
      <c r="BQ1935" s="6"/>
      <c r="BR1935" s="6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D1935" s="4"/>
      <c r="CE1935" s="4"/>
      <c r="CG1935" s="4"/>
      <c r="CH1935" s="4"/>
      <c r="CI1935" s="4"/>
    </row>
    <row r="1936" spans="1:158" x14ac:dyDescent="0.25">
      <c r="A1936" t="s">
        <v>56</v>
      </c>
      <c r="B1936" t="s">
        <v>192</v>
      </c>
      <c r="C1936" s="5">
        <v>39822</v>
      </c>
      <c r="D1936" s="4"/>
      <c r="F1936">
        <v>86</v>
      </c>
      <c r="G1936" t="s">
        <v>10</v>
      </c>
      <c r="H1936" s="6">
        <v>9</v>
      </c>
      <c r="I1936">
        <v>1000</v>
      </c>
      <c r="J1936" s="4">
        <f>1000000/H1936/I1936</f>
        <v>111.11111111111111</v>
      </c>
      <c r="U1936" s="4"/>
      <c r="W1936" s="7"/>
      <c r="X1936" s="7"/>
      <c r="Y1936" s="7"/>
      <c r="Z1936" s="7"/>
      <c r="AA1936" s="7"/>
      <c r="AB1936" s="4"/>
      <c r="AC1936" s="7"/>
      <c r="AD1936" s="7"/>
      <c r="AE1936" s="7"/>
      <c r="AF1936" s="7"/>
      <c r="AG1936" s="7"/>
      <c r="AH1936" s="7"/>
      <c r="AI1936" s="8"/>
      <c r="AK1936" s="7"/>
      <c r="AL1936" s="7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B1936" s="4"/>
      <c r="BC1936" s="4"/>
      <c r="BD1936" s="4"/>
      <c r="BG1936" s="6"/>
      <c r="BH1936" s="4"/>
      <c r="BI1936" s="4"/>
      <c r="BJ1936" s="4"/>
      <c r="BK1936" s="4"/>
      <c r="BL1936" s="6"/>
      <c r="BM1936" s="6"/>
      <c r="BN1936" s="6"/>
      <c r="BO1936" s="6"/>
      <c r="BP1936" s="6"/>
      <c r="BQ1936" s="6"/>
      <c r="BR1936" s="6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D1936" s="4">
        <v>168.56198894572361</v>
      </c>
      <c r="CE1936" s="4"/>
      <c r="CG1936" s="4"/>
      <c r="CH1936" s="4"/>
      <c r="CI1936" s="4"/>
    </row>
    <row r="1937" spans="1:158" x14ac:dyDescent="0.25">
      <c r="A1937" t="s">
        <v>56</v>
      </c>
      <c r="B1937" t="s">
        <v>192</v>
      </c>
      <c r="C1937" s="5">
        <v>39824</v>
      </c>
      <c r="D1937" s="4"/>
      <c r="F1937">
        <v>88</v>
      </c>
      <c r="G1937" t="s">
        <v>10</v>
      </c>
      <c r="H1937" s="6">
        <v>9</v>
      </c>
      <c r="I1937">
        <v>1000</v>
      </c>
      <c r="J1937" s="4">
        <f>1000000/H1937/I1937</f>
        <v>111.11111111111111</v>
      </c>
      <c r="U1937" s="4"/>
      <c r="W1937" s="7"/>
      <c r="X1937" s="7"/>
      <c r="Y1937" s="7"/>
      <c r="Z1937" s="7"/>
      <c r="AA1937" s="7"/>
      <c r="AB1937" s="4"/>
      <c r="AC1937" s="7"/>
      <c r="AD1937" s="7"/>
      <c r="AE1937" s="7"/>
      <c r="AF1937" s="7"/>
      <c r="AG1937" s="7"/>
      <c r="AH1937" s="7"/>
      <c r="AI1937" s="8"/>
      <c r="AK1937" s="7"/>
      <c r="AL1937" s="7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B1937" s="4"/>
      <c r="BC1937" s="4"/>
      <c r="BD1937" s="4"/>
      <c r="BG1937" s="6"/>
      <c r="BH1937" s="4"/>
      <c r="BI1937" s="4"/>
      <c r="BJ1937" s="4"/>
      <c r="BK1937" s="4"/>
      <c r="BL1937" s="6"/>
      <c r="BM1937" s="6"/>
      <c r="BN1937" s="6"/>
      <c r="BO1937" s="6"/>
      <c r="BP1937" s="6"/>
      <c r="BQ1937" s="6"/>
      <c r="BR1937" s="6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D1937" s="4">
        <v>153.65752861061301</v>
      </c>
      <c r="CE1937" s="4"/>
      <c r="CG1937" s="4"/>
      <c r="CH1937" s="4"/>
      <c r="CI1937" s="4"/>
    </row>
    <row r="1938" spans="1:158" x14ac:dyDescent="0.25">
      <c r="A1938" t="s">
        <v>56</v>
      </c>
      <c r="B1938" t="s">
        <v>192</v>
      </c>
      <c r="C1938" s="5">
        <v>39826</v>
      </c>
      <c r="D1938" s="4"/>
      <c r="E1938" s="5"/>
      <c r="F1938">
        <v>90</v>
      </c>
      <c r="G1938" t="s">
        <v>10</v>
      </c>
      <c r="H1938" s="6">
        <v>9</v>
      </c>
      <c r="I1938">
        <v>1000</v>
      </c>
      <c r="J1938" s="4">
        <f>1000000/H1938/I1938</f>
        <v>111.11111111111111</v>
      </c>
      <c r="K1938" s="4"/>
      <c r="L1938" s="7"/>
      <c r="M1938" s="7"/>
      <c r="N1938" s="7"/>
      <c r="O1938" s="7"/>
      <c r="P1938" s="7"/>
      <c r="Q1938" s="7"/>
      <c r="R1938" s="7"/>
      <c r="S1938" s="7"/>
      <c r="T1938" s="7"/>
      <c r="U1938" s="4"/>
      <c r="V1938" s="7"/>
      <c r="W1938" s="7"/>
      <c r="X1938" s="7"/>
      <c r="Y1938" s="7"/>
      <c r="Z1938" s="7"/>
      <c r="AA1938" s="7"/>
      <c r="AB1938" s="4"/>
      <c r="AC1938" s="7"/>
      <c r="AD1938" s="7"/>
      <c r="AE1938" s="7"/>
      <c r="AF1938" s="7"/>
      <c r="AG1938" s="7"/>
      <c r="AH1938" s="7"/>
      <c r="AI1938" s="8"/>
      <c r="AJ1938" s="7"/>
      <c r="AK1938" s="7"/>
      <c r="AL1938" s="7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7"/>
      <c r="BB1938" s="4"/>
      <c r="BC1938" s="4"/>
      <c r="BD1938" s="4"/>
      <c r="BE1938" s="7"/>
      <c r="BF1938" s="7"/>
      <c r="BG1938" s="6"/>
      <c r="BH1938" s="4"/>
      <c r="BI1938" s="4"/>
      <c r="BJ1938" s="4"/>
      <c r="BK1938" s="4"/>
      <c r="BL1938" s="6"/>
      <c r="BM1938" s="6"/>
      <c r="BN1938" s="6"/>
      <c r="BO1938" s="6"/>
      <c r="BP1938" s="6"/>
      <c r="BQ1938" s="6"/>
      <c r="BR1938" s="6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7"/>
      <c r="CD1938" s="4">
        <v>221.5475622507422</v>
      </c>
      <c r="CE1938" s="4"/>
      <c r="CF1938" s="7"/>
      <c r="CG1938" s="4"/>
      <c r="CH1938" s="4"/>
      <c r="CI1938" s="4"/>
      <c r="CJ1938" s="7"/>
      <c r="CK1938" s="7"/>
      <c r="CL1938" s="7"/>
      <c r="CM1938" s="7"/>
      <c r="CN1938" s="7"/>
      <c r="CO1938" s="7"/>
      <c r="CP1938" s="7"/>
      <c r="CQ1938" s="7"/>
      <c r="CR1938" s="7"/>
      <c r="CS1938" s="7"/>
      <c r="CT1938" s="7"/>
      <c r="CU1938" s="7"/>
      <c r="CV1938" s="7"/>
      <c r="CW1938" s="7"/>
      <c r="CX1938" s="7"/>
      <c r="CY1938" s="7"/>
      <c r="CZ1938" s="7"/>
      <c r="DA1938" s="7"/>
      <c r="DB1938" s="7"/>
      <c r="DC1938" s="7"/>
      <c r="DD1938" s="7"/>
      <c r="DE1938" s="7"/>
      <c r="DF1938" s="7"/>
      <c r="DG1938" s="7"/>
      <c r="DH1938" s="7"/>
      <c r="DI1938" s="7"/>
      <c r="DJ1938" s="7"/>
      <c r="DK1938" s="7"/>
      <c r="DL1938" s="7"/>
      <c r="DM1938" s="7"/>
      <c r="DN1938" s="7"/>
      <c r="DO1938" s="7"/>
      <c r="DP1938" s="7"/>
      <c r="DQ1938" s="7"/>
      <c r="DR1938" s="7"/>
      <c r="DS1938" s="7"/>
      <c r="DT1938" s="7"/>
      <c r="DU1938" s="7"/>
      <c r="DV1938" s="7"/>
      <c r="DW1938" s="7"/>
      <c r="DX1938" s="7"/>
      <c r="DY1938" s="7"/>
      <c r="DZ1938" s="7"/>
      <c r="EA1938" s="7"/>
      <c r="EB1938" s="7"/>
      <c r="EC1938" s="7"/>
      <c r="ED1938" s="7"/>
      <c r="EE1938" s="7"/>
      <c r="EF1938" s="7"/>
      <c r="EG1938" s="7"/>
      <c r="EH1938" s="7"/>
      <c r="EI1938" s="7"/>
      <c r="EJ1938" s="7"/>
      <c r="EK1938" s="7"/>
      <c r="EL1938" s="7"/>
      <c r="EM1938" s="7"/>
      <c r="EN1938" s="7"/>
      <c r="EO1938" s="7"/>
      <c r="EP1938" s="7"/>
      <c r="EQ1938" s="7"/>
      <c r="ER1938" s="7"/>
      <c r="ES1938" s="7"/>
      <c r="ET1938" s="7"/>
      <c r="EU1938" s="7"/>
      <c r="EV1938" s="7"/>
      <c r="EW1938" s="7"/>
      <c r="EX1938" s="7"/>
      <c r="EY1938" s="7"/>
      <c r="EZ1938" s="7"/>
      <c r="FA1938" s="7"/>
      <c r="FB1938" s="7"/>
    </row>
    <row r="1939" spans="1:158" x14ac:dyDescent="0.25">
      <c r="A1939" t="s">
        <v>56</v>
      </c>
      <c r="B1939" t="s">
        <v>192</v>
      </c>
      <c r="C1939" s="5">
        <v>39827</v>
      </c>
      <c r="F1939">
        <v>91</v>
      </c>
      <c r="G1939" t="s">
        <v>10</v>
      </c>
      <c r="H1939" s="6">
        <v>9</v>
      </c>
      <c r="I1939">
        <v>1000</v>
      </c>
      <c r="J1939" s="4">
        <f>1000000/H1939/I1939</f>
        <v>111.11111111111111</v>
      </c>
      <c r="L1939" s="4">
        <v>704.5</v>
      </c>
      <c r="M1939" s="6">
        <v>18.7</v>
      </c>
      <c r="N1939" s="6"/>
      <c r="O1939" s="6"/>
      <c r="U1939" s="4">
        <v>170.75948212536977</v>
      </c>
      <c r="W1939" s="7"/>
      <c r="X1939" s="7"/>
      <c r="Y1939" s="7"/>
      <c r="Z1939" s="7"/>
      <c r="AA1939" s="7"/>
      <c r="AB1939" s="4">
        <v>144.18009403761172</v>
      </c>
      <c r="AC1939" s="7">
        <v>2.0743332161258103</v>
      </c>
      <c r="AD1939" s="7"/>
      <c r="AE1939" s="7"/>
      <c r="AF1939" s="7"/>
      <c r="AG1939" s="7"/>
      <c r="AH1939" s="7"/>
      <c r="AI1939" s="8">
        <f>AC1939/AB1939</f>
        <v>1.4387098510177741E-2</v>
      </c>
      <c r="AK1939" s="7"/>
      <c r="AL1939" s="7"/>
      <c r="AM1939" s="4">
        <v>26.828820484179019</v>
      </c>
      <c r="AN1939" s="4"/>
      <c r="AO1939" s="4"/>
      <c r="AP1939" s="4"/>
      <c r="AQ1939" s="4">
        <v>58.383204012186013</v>
      </c>
      <c r="AR1939" s="4"/>
      <c r="AS1939" s="4"/>
      <c r="AT1939" s="4"/>
      <c r="AU1939" s="4"/>
      <c r="AV1939" s="4"/>
      <c r="AW1939" s="4"/>
      <c r="AX1939" s="4"/>
      <c r="AY1939" s="4">
        <v>0</v>
      </c>
      <c r="AZ1939" s="4">
        <v>85.212024496365032</v>
      </c>
      <c r="BB1939" s="4"/>
      <c r="BC1939" s="4">
        <f>U1939+AB1939+AZ1939</f>
        <v>400.15160065934651</v>
      </c>
      <c r="BD1939" s="4"/>
      <c r="BE1939" s="7">
        <f>AZ1939/BC1939</f>
        <v>0.21294935308507482</v>
      </c>
      <c r="BF1939" s="7"/>
      <c r="BG1939" s="6"/>
      <c r="BH1939" s="4"/>
      <c r="BI1939" s="4"/>
      <c r="BJ1939" s="4"/>
      <c r="BK1939" s="4"/>
      <c r="BL1939" s="6"/>
      <c r="BM1939" s="6"/>
      <c r="BN1939" s="6"/>
      <c r="BO1939" s="6"/>
      <c r="BP1939" s="7">
        <f>U1939/BC1939</f>
        <v>0.42673697129788368</v>
      </c>
      <c r="BQ1939" s="7">
        <f>AB1939/BC1939</f>
        <v>0.36031367561704153</v>
      </c>
      <c r="BR1939" s="7">
        <f>AZ1939/BC1939</f>
        <v>0.21294935308507482</v>
      </c>
      <c r="BS1939" s="4">
        <f>BT1939+BU1939+BV1939+BW1939+BX1939+BY1939</f>
        <v>626.69320334632096</v>
      </c>
      <c r="BT1939" s="4">
        <v>177.78918372194732</v>
      </c>
      <c r="BU1939" s="4">
        <v>84.350601397678304</v>
      </c>
      <c r="BV1939" s="4">
        <v>0</v>
      </c>
      <c r="BW1939" s="4"/>
      <c r="BX1939" s="4">
        <v>310.6148809460671</v>
      </c>
      <c r="BY1939" s="4">
        <v>53.938537280628253</v>
      </c>
      <c r="BZ1939" s="8">
        <f>AC1939/BS1939</f>
        <v>3.3099660329003119E-3</v>
      </c>
      <c r="CA1939" s="4"/>
      <c r="CB1939" s="4"/>
      <c r="CD1939" s="4"/>
      <c r="CE1939" s="4"/>
      <c r="CG1939" s="4"/>
      <c r="CH1939" s="4"/>
      <c r="CI1939" s="4"/>
    </row>
    <row r="1940" spans="1:158" x14ac:dyDescent="0.25">
      <c r="A1940" t="s">
        <v>56</v>
      </c>
      <c r="B1940" t="s">
        <v>192</v>
      </c>
      <c r="C1940" s="5">
        <v>39832</v>
      </c>
      <c r="D1940" s="4"/>
      <c r="F1940">
        <v>96</v>
      </c>
      <c r="G1940" t="s">
        <v>10</v>
      </c>
      <c r="H1940" s="6">
        <v>9</v>
      </c>
      <c r="I1940">
        <v>1000</v>
      </c>
      <c r="J1940" s="4">
        <f>1000000/H1940/I1940</f>
        <v>111.11111111111111</v>
      </c>
      <c r="U1940" s="4"/>
      <c r="W1940" s="7"/>
      <c r="X1940" s="7"/>
      <c r="Y1940" s="7"/>
      <c r="Z1940" s="7"/>
      <c r="AA1940" s="7"/>
      <c r="AB1940" s="4"/>
      <c r="AC1940" s="7"/>
      <c r="AD1940" s="7"/>
      <c r="AE1940" s="7"/>
      <c r="AF1940" s="7"/>
      <c r="AG1940" s="7"/>
      <c r="AH1940" s="7"/>
      <c r="AI1940" s="8"/>
      <c r="AK1940" s="7"/>
      <c r="AL1940" s="7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B1940" s="4"/>
      <c r="BC1940" s="4"/>
      <c r="BD1940" s="4"/>
      <c r="BG1940" s="6"/>
      <c r="BH1940" s="4"/>
      <c r="BI1940" s="4"/>
      <c r="BJ1940" s="4"/>
      <c r="BK1940" s="4"/>
      <c r="BL1940" s="6"/>
      <c r="BM1940" s="6"/>
      <c r="BN1940" s="6"/>
      <c r="BO1940" s="6"/>
      <c r="BP1940" s="6"/>
      <c r="BQ1940" s="6"/>
      <c r="BR1940" s="6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D1940" s="4">
        <v>177.54369294889889</v>
      </c>
      <c r="CE1940" s="4"/>
      <c r="CG1940" s="4"/>
      <c r="CH1940" s="4"/>
      <c r="CI1940" s="4"/>
    </row>
    <row r="1941" spans="1:158" x14ac:dyDescent="0.25">
      <c r="A1941" t="s">
        <v>56</v>
      </c>
      <c r="B1941" t="s">
        <v>192</v>
      </c>
      <c r="C1941" s="5">
        <v>39833</v>
      </c>
      <c r="F1941">
        <v>97</v>
      </c>
      <c r="G1941" t="s">
        <v>10</v>
      </c>
      <c r="H1941" s="6">
        <v>9</v>
      </c>
      <c r="I1941">
        <v>1000</v>
      </c>
      <c r="J1941" s="4">
        <f>1000000/H1941/I1941</f>
        <v>111.11111111111111</v>
      </c>
      <c r="L1941" s="4">
        <v>746.5</v>
      </c>
      <c r="M1941" s="6">
        <v>20</v>
      </c>
      <c r="N1941" s="6"/>
      <c r="O1941" s="6"/>
      <c r="U1941" s="4"/>
      <c r="W1941" s="7"/>
      <c r="X1941" s="7"/>
      <c r="Y1941" s="7"/>
      <c r="Z1941" s="7"/>
      <c r="AA1941" s="7"/>
      <c r="AB1941" s="4"/>
      <c r="AC1941" s="7"/>
      <c r="AD1941" s="7"/>
      <c r="AE1941" s="7"/>
      <c r="AF1941" s="7"/>
      <c r="AG1941" s="7"/>
      <c r="AH1941" s="7"/>
      <c r="AK1941" s="7"/>
      <c r="AL1941" s="7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B1941" s="4"/>
      <c r="BC1941" s="4"/>
      <c r="BD1941" s="4"/>
      <c r="BG1941" s="6"/>
      <c r="BH1941" s="4"/>
      <c r="BI1941" s="4"/>
      <c r="BJ1941" s="4"/>
      <c r="BK1941" s="4"/>
      <c r="BL1941" s="6"/>
      <c r="BM1941" s="6"/>
      <c r="BN1941" s="6"/>
      <c r="BO1941" s="6"/>
      <c r="BP1941" s="6"/>
      <c r="BQ1941" s="6"/>
      <c r="BR1941" s="6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D1941" s="4"/>
      <c r="CE1941" s="4"/>
      <c r="CG1941" s="4"/>
      <c r="CH1941" s="4"/>
      <c r="CI1941" s="4"/>
    </row>
    <row r="1942" spans="1:158" x14ac:dyDescent="0.25">
      <c r="A1942" t="s">
        <v>56</v>
      </c>
      <c r="B1942" t="s">
        <v>192</v>
      </c>
      <c r="C1942" s="5">
        <v>39840</v>
      </c>
      <c r="D1942" s="4"/>
      <c r="F1942">
        <v>104</v>
      </c>
      <c r="G1942" t="s">
        <v>10</v>
      </c>
      <c r="H1942" s="6">
        <v>9</v>
      </c>
      <c r="I1942">
        <v>1000</v>
      </c>
      <c r="J1942" s="4">
        <f>1000000/H1942/I1942</f>
        <v>111.11111111111111</v>
      </c>
      <c r="U1942" s="4"/>
      <c r="W1942" s="7"/>
      <c r="X1942" s="7"/>
      <c r="Y1942" s="7"/>
      <c r="Z1942" s="7"/>
      <c r="AA1942" s="7"/>
      <c r="AB1942" s="4"/>
      <c r="AC1942" s="7"/>
      <c r="AD1942" s="7"/>
      <c r="AE1942" s="7"/>
      <c r="AF1942" s="7"/>
      <c r="AG1942" s="7"/>
      <c r="AH1942" s="7"/>
      <c r="AI1942" s="8"/>
      <c r="AK1942" s="7"/>
      <c r="AL1942" s="7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B1942" s="4"/>
      <c r="BC1942" s="4"/>
      <c r="BD1942" s="4"/>
      <c r="BG1942" s="6"/>
      <c r="BH1942" s="4"/>
      <c r="BI1942" s="4"/>
      <c r="BJ1942" s="4"/>
      <c r="BK1942" s="4"/>
      <c r="BL1942" s="6"/>
      <c r="BM1942" s="6"/>
      <c r="BN1942" s="6"/>
      <c r="BO1942" s="6"/>
      <c r="BP1942" s="6"/>
      <c r="BQ1942" s="6"/>
      <c r="BR1942" s="6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D1942" s="4">
        <v>158.14745327314171</v>
      </c>
      <c r="CE1942" s="4"/>
      <c r="CG1942" s="4"/>
      <c r="CH1942" s="4"/>
      <c r="CI1942" s="4"/>
    </row>
    <row r="1943" spans="1:158" x14ac:dyDescent="0.25">
      <c r="A1943" t="s">
        <v>56</v>
      </c>
      <c r="B1943" t="s">
        <v>192</v>
      </c>
      <c r="C1943" s="5">
        <v>39841</v>
      </c>
      <c r="D1943" s="4"/>
      <c r="F1943">
        <v>105</v>
      </c>
      <c r="G1943" t="s">
        <v>10</v>
      </c>
      <c r="H1943" s="6">
        <v>9</v>
      </c>
      <c r="I1943">
        <v>1000</v>
      </c>
      <c r="J1943" s="4">
        <f>1000000/H1943/I1943</f>
        <v>111.11111111111111</v>
      </c>
      <c r="L1943" s="4">
        <v>769</v>
      </c>
      <c r="M1943" s="6">
        <v>20.5</v>
      </c>
      <c r="N1943" s="6"/>
      <c r="O1943" s="6"/>
      <c r="U1943" s="4"/>
      <c r="W1943" s="7"/>
      <c r="X1943" s="7"/>
      <c r="Y1943" s="7"/>
      <c r="Z1943" s="7"/>
      <c r="AA1943" s="7"/>
      <c r="AB1943" s="4"/>
      <c r="AC1943" s="7"/>
      <c r="AD1943" s="7"/>
      <c r="AE1943" s="7"/>
      <c r="AF1943" s="7"/>
      <c r="AG1943" s="7"/>
      <c r="AH1943" s="7"/>
      <c r="AI1943" s="8"/>
      <c r="AK1943" s="7"/>
      <c r="AL1943" s="7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B1943" s="4"/>
      <c r="BC1943" s="4"/>
      <c r="BD1943" s="4"/>
      <c r="BG1943" s="6"/>
      <c r="BH1943" s="4"/>
      <c r="BI1943" s="4"/>
      <c r="BJ1943" s="4"/>
      <c r="BK1943" s="4"/>
      <c r="BL1943" s="6"/>
      <c r="BM1943" s="6"/>
      <c r="BN1943" s="6"/>
      <c r="BO1943" s="6"/>
      <c r="BP1943" s="6"/>
      <c r="BQ1943" s="6"/>
      <c r="BR1943" s="6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D1943" s="4">
        <v>147.39161924983151</v>
      </c>
      <c r="CE1943" s="4"/>
      <c r="CG1943" s="4"/>
      <c r="CH1943" s="4"/>
      <c r="CI1943" s="4"/>
    </row>
    <row r="1944" spans="1:158" x14ac:dyDescent="0.25">
      <c r="A1944" t="s">
        <v>56</v>
      </c>
      <c r="B1944" t="s">
        <v>192</v>
      </c>
      <c r="C1944" s="5">
        <v>39843</v>
      </c>
      <c r="D1944" s="4">
        <v>6</v>
      </c>
      <c r="E1944" t="s">
        <v>183</v>
      </c>
      <c r="F1944">
        <v>107</v>
      </c>
      <c r="G1944" t="s">
        <v>10</v>
      </c>
      <c r="H1944" s="6">
        <v>9</v>
      </c>
      <c r="I1944">
        <v>1000</v>
      </c>
      <c r="J1944" s="4">
        <f>1000000/H1944/I1944</f>
        <v>111.11111111111111</v>
      </c>
      <c r="U1944" s="4"/>
      <c r="W1944" s="7"/>
      <c r="X1944" s="7"/>
      <c r="Y1944" s="7"/>
      <c r="Z1944" s="7"/>
      <c r="AA1944" s="7"/>
      <c r="AB1944" s="4"/>
      <c r="AC1944" s="7"/>
      <c r="AD1944" s="7"/>
      <c r="AE1944" s="7"/>
      <c r="AF1944" s="7"/>
      <c r="AG1944" s="7"/>
      <c r="AH1944" s="7"/>
      <c r="AI1944" s="8"/>
      <c r="AK1944" s="7"/>
      <c r="AL1944" s="7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B1944" s="4"/>
      <c r="BC1944" s="4"/>
      <c r="BD1944" s="4"/>
      <c r="BG1944" s="6"/>
      <c r="BH1944" s="4"/>
      <c r="BI1944" s="4"/>
      <c r="BJ1944" s="4"/>
      <c r="BK1944" s="4"/>
      <c r="BL1944" s="6"/>
      <c r="BM1944" s="6"/>
      <c r="BN1944" s="6"/>
      <c r="BO1944" s="6"/>
      <c r="BP1944" s="6"/>
      <c r="BQ1944" s="6"/>
      <c r="BR1944" s="6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D1944" s="4">
        <v>212.0022376451254</v>
      </c>
      <c r="CE1944" s="4"/>
      <c r="CG1944" s="4"/>
      <c r="CH1944" s="4"/>
      <c r="CI1944" s="4"/>
    </row>
    <row r="1945" spans="1:158" x14ac:dyDescent="0.25">
      <c r="A1945" t="s">
        <v>56</v>
      </c>
      <c r="B1945" t="s">
        <v>192</v>
      </c>
      <c r="C1945" s="5">
        <v>39847</v>
      </c>
      <c r="D1945" s="4"/>
      <c r="F1945">
        <v>111</v>
      </c>
      <c r="G1945" t="s">
        <v>10</v>
      </c>
      <c r="H1945" s="6">
        <v>9</v>
      </c>
      <c r="I1945">
        <v>1000</v>
      </c>
      <c r="J1945" s="4">
        <f>1000000/H1945/I1945</f>
        <v>111.11111111111111</v>
      </c>
      <c r="U1945" s="4"/>
      <c r="W1945" s="7"/>
      <c r="X1945" s="7"/>
      <c r="Y1945" s="7"/>
      <c r="Z1945" s="7"/>
      <c r="AA1945" s="7"/>
      <c r="AB1945" s="4"/>
      <c r="AC1945" s="7"/>
      <c r="AD1945" s="7"/>
      <c r="AE1945" s="7"/>
      <c r="AF1945" s="7"/>
      <c r="AG1945" s="7"/>
      <c r="AH1945" s="7"/>
      <c r="AI1945" s="8"/>
      <c r="AK1945" s="7"/>
      <c r="AL1945" s="7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B1945" s="4"/>
      <c r="BC1945" s="4"/>
      <c r="BD1945" s="4"/>
      <c r="BG1945" s="6"/>
      <c r="BH1945" s="4"/>
      <c r="BI1945" s="4"/>
      <c r="BJ1945" s="4"/>
      <c r="BK1945" s="4"/>
      <c r="BL1945" s="6"/>
      <c r="BM1945" s="6"/>
      <c r="BN1945" s="6"/>
      <c r="BO1945" s="6"/>
      <c r="BP1945" s="6"/>
      <c r="BQ1945" s="6"/>
      <c r="BR1945" s="6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D1945" s="4">
        <v>185.96361193797381</v>
      </c>
      <c r="CE1945" s="4"/>
      <c r="CG1945" s="4"/>
      <c r="CH1945" s="4"/>
      <c r="CI1945" s="4"/>
    </row>
    <row r="1946" spans="1:158" x14ac:dyDescent="0.25">
      <c r="A1946" t="s">
        <v>56</v>
      </c>
      <c r="B1946" t="s">
        <v>192</v>
      </c>
      <c r="C1946" s="5">
        <v>39848</v>
      </c>
      <c r="F1946">
        <v>112</v>
      </c>
      <c r="G1946" t="s">
        <v>10</v>
      </c>
      <c r="H1946" s="6">
        <v>9</v>
      </c>
      <c r="I1946">
        <v>1000</v>
      </c>
      <c r="J1946" s="4">
        <f>1000000/H1946/I1946</f>
        <v>111.11111111111111</v>
      </c>
      <c r="L1946" s="4">
        <v>786.2</v>
      </c>
      <c r="M1946" s="6">
        <v>21.5</v>
      </c>
      <c r="N1946" s="6"/>
      <c r="O1946" s="6"/>
      <c r="U1946" s="4"/>
      <c r="W1946" s="7"/>
      <c r="X1946" s="7"/>
      <c r="Y1946" s="7"/>
      <c r="Z1946" s="7"/>
      <c r="AA1946" s="7"/>
      <c r="AB1946" s="4"/>
      <c r="AC1946" s="7"/>
      <c r="AD1946" s="7"/>
      <c r="AE1946" s="7"/>
      <c r="AF1946" s="7"/>
      <c r="AG1946" s="7"/>
      <c r="AH1946" s="7"/>
      <c r="AK1946" s="7"/>
      <c r="AL1946" s="7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B1946" s="4"/>
      <c r="BC1946" s="4"/>
      <c r="BD1946" s="4"/>
      <c r="BG1946" s="6"/>
      <c r="BH1946" s="4"/>
      <c r="BI1946" s="4"/>
      <c r="BJ1946" s="4"/>
      <c r="BK1946" s="4"/>
      <c r="BL1946" s="6"/>
      <c r="BM1946" s="6"/>
      <c r="BN1946" s="6"/>
      <c r="BO1946" s="6"/>
      <c r="BP1946" s="6"/>
      <c r="BQ1946" s="6"/>
      <c r="BR1946" s="6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D1946" s="4"/>
      <c r="CE1946" s="4"/>
      <c r="CG1946" s="4"/>
      <c r="CH1946" s="4"/>
      <c r="CI1946" s="4"/>
    </row>
    <row r="1947" spans="1:158" x14ac:dyDescent="0.25">
      <c r="A1947" t="s">
        <v>56</v>
      </c>
      <c r="B1947" t="s">
        <v>192</v>
      </c>
      <c r="C1947" s="5">
        <v>39850</v>
      </c>
      <c r="D1947" s="4"/>
      <c r="F1947">
        <v>114</v>
      </c>
      <c r="G1947" t="s">
        <v>10</v>
      </c>
      <c r="H1947" s="6">
        <v>9</v>
      </c>
      <c r="I1947">
        <v>1000</v>
      </c>
      <c r="J1947" s="4">
        <f>1000000/H1947/I1947</f>
        <v>111.11111111111111</v>
      </c>
      <c r="U1947" s="4"/>
      <c r="W1947" s="7"/>
      <c r="X1947" s="7"/>
      <c r="Y1947" s="7"/>
      <c r="Z1947" s="7"/>
      <c r="AA1947" s="7"/>
      <c r="AB1947" s="4"/>
      <c r="AC1947" s="7"/>
      <c r="AD1947" s="7"/>
      <c r="AE1947" s="7"/>
      <c r="AF1947" s="7"/>
      <c r="AG1947" s="7"/>
      <c r="AH1947" s="7"/>
      <c r="AI1947" s="8"/>
      <c r="AK1947" s="7"/>
      <c r="AL1947" s="7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B1947" s="4"/>
      <c r="BC1947" s="4"/>
      <c r="BD1947" s="4"/>
      <c r="BG1947" s="6"/>
      <c r="BH1947" s="4"/>
      <c r="BI1947" s="4"/>
      <c r="BJ1947" s="4"/>
      <c r="BK1947" s="4"/>
      <c r="BL1947" s="6"/>
      <c r="BM1947" s="6"/>
      <c r="BN1947" s="6"/>
      <c r="BO1947" s="6"/>
      <c r="BP1947" s="6"/>
      <c r="BQ1947" s="6"/>
      <c r="BR1947" s="6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D1947" s="4">
        <v>156.2110917257171</v>
      </c>
      <c r="CE1947" s="4"/>
      <c r="CG1947" s="4"/>
      <c r="CH1947" s="4"/>
      <c r="CI1947" s="4"/>
    </row>
    <row r="1948" spans="1:158" x14ac:dyDescent="0.25">
      <c r="A1948" t="s">
        <v>56</v>
      </c>
      <c r="B1948" t="s">
        <v>192</v>
      </c>
      <c r="C1948" s="5">
        <v>39851</v>
      </c>
      <c r="D1948" s="4"/>
      <c r="F1948">
        <v>115</v>
      </c>
      <c r="G1948" t="s">
        <v>10</v>
      </c>
      <c r="H1948" s="6">
        <v>9</v>
      </c>
      <c r="I1948">
        <v>1000</v>
      </c>
      <c r="J1948" s="4">
        <f>1000000/H1948/I1948</f>
        <v>111.11111111111111</v>
      </c>
      <c r="U1948" s="4"/>
      <c r="W1948" s="7"/>
      <c r="X1948" s="7"/>
      <c r="Y1948" s="7"/>
      <c r="Z1948" s="7"/>
      <c r="AA1948" s="7"/>
      <c r="AB1948" s="4"/>
      <c r="AC1948" s="7"/>
      <c r="AD1948" s="7"/>
      <c r="AE1948" s="7"/>
      <c r="AF1948" s="7"/>
      <c r="AG1948" s="7"/>
      <c r="AH1948" s="7"/>
      <c r="AI1948" s="8"/>
      <c r="AK1948" s="7"/>
      <c r="AL1948" s="7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B1948" s="4"/>
      <c r="BC1948" s="4"/>
      <c r="BD1948" s="4"/>
      <c r="BG1948" s="6"/>
      <c r="BH1948" s="4"/>
      <c r="BI1948" s="4"/>
      <c r="BJ1948" s="4"/>
      <c r="BK1948" s="4"/>
      <c r="BL1948" s="6"/>
      <c r="BM1948" s="6"/>
      <c r="BN1948" s="6"/>
      <c r="BO1948" s="6"/>
      <c r="BP1948" s="6"/>
      <c r="BQ1948" s="6"/>
      <c r="BR1948" s="6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D1948" s="4">
        <v>163.70769967828491</v>
      </c>
      <c r="CE1948" s="4"/>
      <c r="CG1948" s="4"/>
      <c r="CH1948" s="4"/>
      <c r="CI1948" s="4"/>
    </row>
    <row r="1949" spans="1:158" x14ac:dyDescent="0.25">
      <c r="A1949" t="s">
        <v>56</v>
      </c>
      <c r="B1949" t="s">
        <v>192</v>
      </c>
      <c r="C1949" s="5">
        <v>39852</v>
      </c>
      <c r="D1949" s="4"/>
      <c r="E1949" s="5"/>
      <c r="F1949">
        <v>116</v>
      </c>
      <c r="G1949" t="s">
        <v>10</v>
      </c>
      <c r="H1949" s="6">
        <v>9</v>
      </c>
      <c r="I1949">
        <v>1000</v>
      </c>
      <c r="J1949" s="4">
        <f>1000000/H1949/I1949</f>
        <v>111.11111111111111</v>
      </c>
      <c r="K1949" s="4"/>
      <c r="L1949" s="7"/>
      <c r="M1949" s="7"/>
      <c r="N1949" s="7"/>
      <c r="O1949" s="7"/>
      <c r="P1949" s="7"/>
      <c r="Q1949" s="7"/>
      <c r="R1949" s="7"/>
      <c r="S1949" s="7"/>
      <c r="T1949" s="7"/>
      <c r="U1949" s="4"/>
      <c r="V1949" s="7"/>
      <c r="W1949" s="7"/>
      <c r="X1949" s="7"/>
      <c r="Y1949" s="7"/>
      <c r="Z1949" s="7"/>
      <c r="AA1949" s="7"/>
      <c r="AB1949" s="4"/>
      <c r="AC1949" s="7"/>
      <c r="AD1949" s="7"/>
      <c r="AE1949" s="7"/>
      <c r="AF1949" s="7"/>
      <c r="AG1949" s="7"/>
      <c r="AH1949" s="7"/>
      <c r="AI1949" s="8"/>
      <c r="AJ1949" s="7"/>
      <c r="AK1949" s="7"/>
      <c r="AL1949" s="7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7"/>
      <c r="BB1949" s="4"/>
      <c r="BC1949" s="4"/>
      <c r="BD1949" s="4"/>
      <c r="BE1949" s="7"/>
      <c r="BF1949" s="7"/>
      <c r="BG1949" s="6"/>
      <c r="BH1949" s="4"/>
      <c r="BI1949" s="4"/>
      <c r="BJ1949" s="4"/>
      <c r="BK1949" s="4"/>
      <c r="BL1949" s="6"/>
      <c r="BM1949" s="6"/>
      <c r="BN1949" s="6"/>
      <c r="BO1949" s="6"/>
      <c r="BP1949" s="6"/>
      <c r="BQ1949" s="6"/>
      <c r="BR1949" s="6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7"/>
      <c r="CD1949" s="4">
        <v>146.5671354790729</v>
      </c>
      <c r="CE1949" s="4"/>
      <c r="CF1949" s="7"/>
      <c r="CG1949" s="4"/>
      <c r="CH1949" s="4"/>
      <c r="CI1949" s="4"/>
      <c r="CJ1949" s="7"/>
      <c r="CK1949" s="7"/>
      <c r="CL1949" s="7"/>
      <c r="CM1949" s="7"/>
      <c r="CN1949" s="7"/>
      <c r="CO1949" s="7"/>
      <c r="CP1949" s="7"/>
      <c r="CQ1949" s="7"/>
      <c r="CR1949" s="7"/>
      <c r="CS1949" s="7"/>
      <c r="CT1949" s="7"/>
      <c r="CU1949" s="7"/>
      <c r="CV1949" s="7"/>
      <c r="CW1949" s="7"/>
      <c r="CX1949" s="7"/>
      <c r="CY1949" s="7"/>
      <c r="CZ1949" s="7"/>
      <c r="DA1949" s="7"/>
      <c r="DB1949" s="7"/>
      <c r="DC1949" s="7"/>
      <c r="DD1949" s="7"/>
      <c r="DE1949" s="7"/>
      <c r="DF1949" s="7"/>
      <c r="DG1949" s="7"/>
      <c r="DH1949" s="7"/>
      <c r="DI1949" s="7"/>
      <c r="DJ1949" s="7"/>
      <c r="DK1949" s="7"/>
      <c r="DL1949" s="7"/>
      <c r="DM1949" s="7"/>
      <c r="DN1949" s="7"/>
      <c r="DO1949" s="7"/>
      <c r="DP1949" s="7"/>
      <c r="DQ1949" s="7"/>
      <c r="DR1949" s="7"/>
      <c r="DS1949" s="7"/>
      <c r="DT1949" s="7"/>
      <c r="DU1949" s="7"/>
      <c r="DV1949" s="7"/>
      <c r="DW1949" s="7"/>
      <c r="DX1949" s="7"/>
      <c r="DY1949" s="7"/>
      <c r="DZ1949" s="7"/>
      <c r="EA1949" s="7"/>
      <c r="EB1949" s="7"/>
      <c r="EC1949" s="7"/>
      <c r="ED1949" s="7"/>
      <c r="EE1949" s="7"/>
      <c r="EF1949" s="7"/>
      <c r="EG1949" s="7"/>
      <c r="EH1949" s="7"/>
      <c r="EI1949" s="7"/>
      <c r="EJ1949" s="7"/>
      <c r="EK1949" s="7"/>
      <c r="EL1949" s="7"/>
      <c r="EM1949" s="7"/>
      <c r="EN1949" s="7"/>
      <c r="EO1949" s="7"/>
      <c r="EP1949" s="7"/>
      <c r="EQ1949" s="7"/>
      <c r="ER1949" s="7"/>
      <c r="ES1949" s="7"/>
      <c r="ET1949" s="7"/>
      <c r="EU1949" s="7"/>
      <c r="EV1949" s="7"/>
      <c r="EW1949" s="7"/>
      <c r="EX1949" s="7"/>
      <c r="EY1949" s="7"/>
      <c r="EZ1949" s="7"/>
      <c r="FA1949" s="7"/>
      <c r="FB1949" s="7"/>
    </row>
    <row r="1950" spans="1:158" x14ac:dyDescent="0.25">
      <c r="A1950" t="s">
        <v>56</v>
      </c>
      <c r="B1950" t="s">
        <v>192</v>
      </c>
      <c r="C1950" s="5">
        <v>39853</v>
      </c>
      <c r="F1950">
        <v>117</v>
      </c>
      <c r="G1950" t="s">
        <v>10</v>
      </c>
      <c r="H1950" s="6">
        <v>9</v>
      </c>
      <c r="I1950">
        <v>1000</v>
      </c>
      <c r="J1950" s="4">
        <f>1000000/H1950/I1950</f>
        <v>111.11111111111111</v>
      </c>
      <c r="U1950" s="4">
        <v>208.37721345122765</v>
      </c>
      <c r="W1950" s="7"/>
      <c r="X1950" s="7"/>
      <c r="Y1950" s="7"/>
      <c r="Z1950" s="7"/>
      <c r="AA1950" s="7"/>
      <c r="AB1950" s="4">
        <v>161.80892564270044</v>
      </c>
      <c r="AC1950" s="7">
        <v>2.2852746253407172</v>
      </c>
      <c r="AD1950" s="7"/>
      <c r="AE1950" s="7"/>
      <c r="AF1950" s="7"/>
      <c r="AG1950" s="7"/>
      <c r="AH1950" s="7"/>
      <c r="AI1950" s="8">
        <f>AC1950/AB1950</f>
        <v>1.4123291507336024E-2</v>
      </c>
      <c r="AK1950" s="7"/>
      <c r="AL1950" s="7"/>
      <c r="AM1950" s="4">
        <v>9.8987717908082404E-2</v>
      </c>
      <c r="AN1950" s="4"/>
      <c r="AO1950" s="4"/>
      <c r="AP1950" s="4"/>
      <c r="AQ1950" s="4">
        <v>416.52573344522875</v>
      </c>
      <c r="AR1950" s="4"/>
      <c r="AS1950" s="4"/>
      <c r="AT1950" s="4"/>
      <c r="AU1950" s="4"/>
      <c r="AV1950" s="4"/>
      <c r="AW1950" s="4"/>
      <c r="AX1950" s="4"/>
      <c r="AY1950" s="4">
        <v>0</v>
      </c>
      <c r="AZ1950" s="4">
        <v>416.62472116313688</v>
      </c>
      <c r="BB1950" s="4"/>
      <c r="BC1950" s="4">
        <f>U1950+AB1950+AZ1950</f>
        <v>786.81086025706497</v>
      </c>
      <c r="BD1950" s="4"/>
      <c r="BE1950" s="7">
        <f>AZ1950/BC1950</f>
        <v>0.52951063871566062</v>
      </c>
      <c r="BF1950" s="7"/>
      <c r="BG1950" s="6"/>
      <c r="BH1950" s="4"/>
      <c r="BI1950" s="4"/>
      <c r="BJ1950" s="4"/>
      <c r="BK1950" s="4"/>
      <c r="BL1950" s="6"/>
      <c r="BM1950" s="6"/>
      <c r="BN1950" s="6"/>
      <c r="BO1950" s="6"/>
      <c r="BP1950" s="7">
        <f>U1950/BC1950</f>
        <v>0.26483774433813373</v>
      </c>
      <c r="BQ1950" s="7">
        <f>AB1950/BC1950</f>
        <v>0.20565161694620562</v>
      </c>
      <c r="BR1950" s="7">
        <f>AZ1950/BC1950</f>
        <v>0.52951063871566062</v>
      </c>
      <c r="BS1950" s="4">
        <f>BT1950+BU1950+BV1950+BW1950+BX1950+BY1950</f>
        <v>465.31583535074753</v>
      </c>
      <c r="BT1950" s="4">
        <v>1.25</v>
      </c>
      <c r="BU1950" s="4">
        <v>144.21069066639143</v>
      </c>
      <c r="BV1950" s="4">
        <v>0</v>
      </c>
      <c r="BW1950" s="4"/>
      <c r="BX1950" s="4">
        <v>143.89611999095402</v>
      </c>
      <c r="BY1950" s="4">
        <v>175.95902469340206</v>
      </c>
      <c r="BZ1950" s="8">
        <f>AC1950/BS1950</f>
        <v>4.9112332994601703E-3</v>
      </c>
      <c r="CA1950" s="4"/>
      <c r="CB1950" s="4"/>
      <c r="CD1950" s="4"/>
      <c r="CE1950" s="4"/>
      <c r="CG1950" s="4"/>
      <c r="CH1950" s="4"/>
      <c r="CI1950" s="4"/>
    </row>
    <row r="1951" spans="1:158" x14ac:dyDescent="0.25">
      <c r="A1951" t="s">
        <v>56</v>
      </c>
      <c r="B1951" t="s">
        <v>192</v>
      </c>
      <c r="C1951" s="5">
        <v>39854</v>
      </c>
      <c r="D1951" s="4"/>
      <c r="F1951">
        <v>118</v>
      </c>
      <c r="G1951" t="s">
        <v>10</v>
      </c>
      <c r="H1951" s="6">
        <v>9</v>
      </c>
      <c r="I1951">
        <v>1000</v>
      </c>
      <c r="J1951" s="4">
        <f>1000000/H1951/I1951</f>
        <v>111.11111111111111</v>
      </c>
      <c r="L1951" s="4">
        <v>782.5</v>
      </c>
      <c r="M1951" s="6">
        <v>21.45</v>
      </c>
      <c r="N1951" s="6"/>
      <c r="O1951" s="6"/>
      <c r="U1951" s="4"/>
      <c r="W1951" s="7"/>
      <c r="X1951" s="7"/>
      <c r="Y1951" s="7"/>
      <c r="Z1951" s="7"/>
      <c r="AA1951" s="7"/>
      <c r="AB1951" s="4"/>
      <c r="AC1951" s="7"/>
      <c r="AD1951" s="7"/>
      <c r="AE1951" s="7"/>
      <c r="AF1951" s="7"/>
      <c r="AG1951" s="7"/>
      <c r="AH1951" s="7"/>
      <c r="AI1951" s="8"/>
      <c r="AK1951" s="7"/>
      <c r="AL1951" s="7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B1951" s="4"/>
      <c r="BC1951" s="4"/>
      <c r="BD1951" s="4"/>
      <c r="BG1951" s="6"/>
      <c r="BH1951" s="4"/>
      <c r="BI1951" s="4"/>
      <c r="BJ1951" s="4"/>
      <c r="BK1951" s="4"/>
      <c r="BL1951" s="6"/>
      <c r="BM1951" s="6"/>
      <c r="BN1951" s="6"/>
      <c r="BO1951" s="6"/>
      <c r="BP1951" s="6"/>
      <c r="BQ1951" s="6"/>
      <c r="BR1951" s="6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D1951" s="4">
        <v>210.32776502640129</v>
      </c>
      <c r="CE1951" s="4"/>
      <c r="CG1951" s="4"/>
      <c r="CH1951" s="4"/>
      <c r="CI1951" s="4"/>
    </row>
    <row r="1952" spans="1:158" x14ac:dyDescent="0.25">
      <c r="A1952" t="s">
        <v>56</v>
      </c>
      <c r="B1952" t="s">
        <v>192</v>
      </c>
      <c r="C1952" s="5">
        <v>39857</v>
      </c>
      <c r="D1952" s="4"/>
      <c r="F1952">
        <v>121</v>
      </c>
      <c r="G1952" t="s">
        <v>10</v>
      </c>
      <c r="H1952" s="6">
        <v>9</v>
      </c>
      <c r="I1952">
        <v>1000</v>
      </c>
      <c r="J1952" s="4">
        <f>1000000/H1952/I1952</f>
        <v>111.11111111111111</v>
      </c>
      <c r="U1952" s="4"/>
      <c r="W1952" s="7"/>
      <c r="X1952" s="7"/>
      <c r="Y1952" s="7"/>
      <c r="Z1952" s="7"/>
      <c r="AA1952" s="7"/>
      <c r="AB1952" s="4"/>
      <c r="AC1952" s="7"/>
      <c r="AD1952" s="7"/>
      <c r="AE1952" s="7"/>
      <c r="AF1952" s="7"/>
      <c r="AG1952" s="7"/>
      <c r="AH1952" s="7"/>
      <c r="AI1952" s="8"/>
      <c r="AK1952" s="7"/>
      <c r="AL1952" s="7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B1952" s="4"/>
      <c r="BC1952" s="4"/>
      <c r="BD1952" s="4"/>
      <c r="BG1952" s="6"/>
      <c r="BH1952" s="4"/>
      <c r="BI1952" s="4"/>
      <c r="BJ1952" s="4"/>
      <c r="BK1952" s="4"/>
      <c r="BL1952" s="6"/>
      <c r="BM1952" s="6"/>
      <c r="BN1952" s="6"/>
      <c r="BO1952" s="6"/>
      <c r="BP1952" s="6"/>
      <c r="BQ1952" s="6"/>
      <c r="BR1952" s="6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D1952" s="4">
        <v>200.87993272211381</v>
      </c>
      <c r="CE1952" s="4"/>
      <c r="CG1952" s="4"/>
      <c r="CH1952" s="4"/>
      <c r="CI1952" s="4"/>
    </row>
    <row r="1953" spans="1:158" x14ac:dyDescent="0.25">
      <c r="A1953" t="s">
        <v>56</v>
      </c>
      <c r="B1953" t="s">
        <v>192</v>
      </c>
      <c r="C1953" s="5">
        <v>39864</v>
      </c>
      <c r="D1953" s="4"/>
      <c r="F1953">
        <v>128</v>
      </c>
      <c r="G1953" t="s">
        <v>10</v>
      </c>
      <c r="H1953" s="6">
        <v>9</v>
      </c>
      <c r="I1953">
        <v>1000</v>
      </c>
      <c r="J1953" s="4">
        <f>1000000/H1953/I1953</f>
        <v>111.11111111111111</v>
      </c>
      <c r="U1953" s="4"/>
      <c r="W1953" s="7"/>
      <c r="X1953" s="7"/>
      <c r="Y1953" s="7"/>
      <c r="Z1953" s="7"/>
      <c r="AA1953" s="7"/>
      <c r="AB1953" s="4"/>
      <c r="AC1953" s="7"/>
      <c r="AD1953" s="7"/>
      <c r="AE1953" s="7"/>
      <c r="AF1953" s="7"/>
      <c r="AG1953" s="7"/>
      <c r="AH1953" s="7"/>
      <c r="AI1953" s="8"/>
      <c r="AK1953" s="7"/>
      <c r="AL1953" s="7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B1953" s="4"/>
      <c r="BC1953" s="4"/>
      <c r="BD1953" s="4"/>
      <c r="BG1953" s="6"/>
      <c r="BH1953" s="4"/>
      <c r="BI1953" s="4"/>
      <c r="BJ1953" s="4"/>
      <c r="BK1953" s="4"/>
      <c r="BL1953" s="6"/>
      <c r="BM1953" s="6"/>
      <c r="BN1953" s="6"/>
      <c r="BO1953" s="6"/>
      <c r="BP1953" s="6"/>
      <c r="BQ1953" s="6"/>
      <c r="BR1953" s="6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D1953" s="4">
        <v>219.0439429997503</v>
      </c>
      <c r="CE1953" s="4"/>
      <c r="CG1953" s="4"/>
      <c r="CH1953" s="4"/>
      <c r="CI1953" s="4"/>
    </row>
    <row r="1954" spans="1:158" x14ac:dyDescent="0.25">
      <c r="A1954" t="s">
        <v>56</v>
      </c>
      <c r="B1954" t="s">
        <v>192</v>
      </c>
      <c r="C1954" s="5">
        <v>39870</v>
      </c>
      <c r="D1954" s="4"/>
      <c r="F1954">
        <v>134</v>
      </c>
      <c r="G1954" t="s">
        <v>10</v>
      </c>
      <c r="H1954" s="6">
        <v>9</v>
      </c>
      <c r="I1954">
        <v>1000</v>
      </c>
      <c r="J1954" s="4">
        <f>1000000/H1954/I1954</f>
        <v>111.11111111111111</v>
      </c>
      <c r="U1954" s="4"/>
      <c r="W1954" s="7"/>
      <c r="X1954" s="7"/>
      <c r="Y1954" s="7"/>
      <c r="Z1954" s="7"/>
      <c r="AA1954" s="7"/>
      <c r="AB1954" s="4"/>
      <c r="AC1954" s="7"/>
      <c r="AD1954" s="7"/>
      <c r="AE1954" s="7"/>
      <c r="AF1954" s="7"/>
      <c r="AG1954" s="7"/>
      <c r="AH1954" s="7"/>
      <c r="AI1954" s="8"/>
      <c r="AK1954" s="7"/>
      <c r="AL1954" s="7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B1954" s="4"/>
      <c r="BC1954" s="4"/>
      <c r="BD1954" s="4"/>
      <c r="BG1954" s="6"/>
      <c r="BH1954" s="4"/>
      <c r="BI1954" s="4"/>
      <c r="BJ1954" s="4"/>
      <c r="BK1954" s="4"/>
      <c r="BL1954" s="6"/>
      <c r="BM1954" s="6"/>
      <c r="BN1954" s="6"/>
      <c r="BO1954" s="6"/>
      <c r="BP1954" s="6"/>
      <c r="BQ1954" s="6"/>
      <c r="BR1954" s="6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D1954" s="4">
        <v>188.0232631315466</v>
      </c>
      <c r="CE1954" s="4"/>
      <c r="CG1954" s="4"/>
      <c r="CH1954" s="4"/>
      <c r="CI1954" s="4"/>
    </row>
    <row r="1955" spans="1:158" x14ac:dyDescent="0.25">
      <c r="A1955" t="s">
        <v>56</v>
      </c>
      <c r="B1955" t="s">
        <v>192</v>
      </c>
      <c r="C1955" s="5">
        <v>39874</v>
      </c>
      <c r="F1955">
        <v>138</v>
      </c>
      <c r="G1955" t="s">
        <v>10</v>
      </c>
      <c r="H1955" s="6">
        <v>9</v>
      </c>
      <c r="I1955">
        <v>1000</v>
      </c>
      <c r="J1955" s="4">
        <f>1000000/H1955/I1955</f>
        <v>111.11111111111111</v>
      </c>
      <c r="U1955" s="4">
        <v>267.23120918865612</v>
      </c>
      <c r="W1955" s="7"/>
      <c r="X1955" s="7"/>
      <c r="Y1955" s="7"/>
      <c r="Z1955" s="7"/>
      <c r="AA1955" s="7"/>
      <c r="AB1955" s="4">
        <v>190.99140498662339</v>
      </c>
      <c r="AC1955" s="7">
        <v>2.5726743006989494</v>
      </c>
      <c r="AD1955" s="7"/>
      <c r="AE1955" s="7"/>
      <c r="AF1955" s="7"/>
      <c r="AG1955" s="7"/>
      <c r="AH1955" s="7"/>
      <c r="AI1955" s="8">
        <f>AC1955/AB1955</f>
        <v>1.3470105112212425E-2</v>
      </c>
      <c r="AK1955" s="7"/>
      <c r="AL1955" s="7"/>
      <c r="AM1955" s="4">
        <v>0</v>
      </c>
      <c r="AN1955" s="4"/>
      <c r="AO1955" s="4"/>
      <c r="AP1955" s="4"/>
      <c r="AQ1955" s="4">
        <v>581.24937468701114</v>
      </c>
      <c r="AR1955" s="4"/>
      <c r="AS1955" s="4"/>
      <c r="AT1955" s="4"/>
      <c r="AU1955" s="4"/>
      <c r="AV1955" s="4"/>
      <c r="AW1955" s="4"/>
      <c r="AX1955" s="4"/>
      <c r="AY1955" s="4">
        <v>87.315085205307412</v>
      </c>
      <c r="AZ1955" s="4">
        <v>668.5644598923185</v>
      </c>
      <c r="BB1955" s="4"/>
      <c r="BC1955" s="4">
        <f>U1955+AB1955+AZ1955</f>
        <v>1126.787074067598</v>
      </c>
      <c r="BD1955" s="4"/>
      <c r="BE1955" s="7">
        <f>AZ1955/BC1955</f>
        <v>0.59333699798211392</v>
      </c>
      <c r="BF1955" s="7"/>
      <c r="BG1955" s="6"/>
      <c r="BH1955" s="4"/>
      <c r="BI1955" s="4"/>
      <c r="BJ1955" s="4"/>
      <c r="BK1955" s="4"/>
      <c r="BL1955" s="6"/>
      <c r="BM1955" s="6"/>
      <c r="BN1955" s="6"/>
      <c r="BO1955" s="6"/>
      <c r="BP1955" s="7">
        <f>U1955/BC1955</f>
        <v>0.23716211814888499</v>
      </c>
      <c r="BQ1955" s="7">
        <f>AB1955/BC1955</f>
        <v>0.16950088386900103</v>
      </c>
      <c r="BR1955" s="7">
        <f>AZ1955/BC1955</f>
        <v>0.59333699798211392</v>
      </c>
      <c r="BS1955" s="4">
        <f>BT1955+BU1955+BV1955+BW1955+BX1955+BY1955</f>
        <v>547.12291565455826</v>
      </c>
      <c r="BT1955" s="4">
        <v>9.5</v>
      </c>
      <c r="BU1955" s="4">
        <v>130.45344127266091</v>
      </c>
      <c r="BV1955" s="4">
        <v>14.879940602090265</v>
      </c>
      <c r="BW1955" s="4"/>
      <c r="BX1955" s="4">
        <v>165.5435631234547</v>
      </c>
      <c r="BY1955" s="4">
        <v>226.74597065635237</v>
      </c>
      <c r="BZ1955" s="8">
        <f>AC1955/BS1955</f>
        <v>4.7021870718412405E-3</v>
      </c>
      <c r="CA1955" s="4"/>
      <c r="CB1955" s="4"/>
      <c r="CD1955" s="4"/>
      <c r="CE1955" s="4"/>
      <c r="CG1955" s="4"/>
      <c r="CH1955" s="4"/>
      <c r="CI1955" s="4"/>
    </row>
    <row r="1956" spans="1:158" x14ac:dyDescent="0.25">
      <c r="A1956" t="s">
        <v>56</v>
      </c>
      <c r="B1956" t="s">
        <v>192</v>
      </c>
      <c r="C1956" s="5">
        <v>39877</v>
      </c>
      <c r="D1956" s="4"/>
      <c r="F1956">
        <v>141</v>
      </c>
      <c r="G1956" t="s">
        <v>10</v>
      </c>
      <c r="H1956" s="6">
        <v>9</v>
      </c>
      <c r="I1956">
        <v>1000</v>
      </c>
      <c r="J1956" s="4">
        <f>1000000/H1956/I1956</f>
        <v>111.11111111111111</v>
      </c>
      <c r="U1956" s="4"/>
      <c r="W1956" s="7"/>
      <c r="X1956" s="7"/>
      <c r="Y1956" s="7"/>
      <c r="Z1956" s="7"/>
      <c r="AA1956" s="7"/>
      <c r="AB1956" s="4"/>
      <c r="AC1956" s="7"/>
      <c r="AD1956" s="7"/>
      <c r="AE1956" s="7"/>
      <c r="AF1956" s="7"/>
      <c r="AG1956" s="7"/>
      <c r="AH1956" s="7"/>
      <c r="AI1956" s="8"/>
      <c r="AK1956" s="7"/>
      <c r="AL1956" s="7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B1956" s="4"/>
      <c r="BC1956" s="4"/>
      <c r="BD1956" s="4"/>
      <c r="BG1956" s="6"/>
      <c r="BH1956" s="4"/>
      <c r="BI1956" s="4"/>
      <c r="BJ1956" s="4"/>
      <c r="BK1956" s="4"/>
      <c r="BL1956" s="6"/>
      <c r="BM1956" s="6"/>
      <c r="BN1956" s="6"/>
      <c r="BO1956" s="6"/>
      <c r="BP1956" s="6"/>
      <c r="BQ1956" s="6"/>
      <c r="BR1956" s="6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D1956" s="4">
        <v>163.32790311241979</v>
      </c>
      <c r="CE1956" s="4"/>
      <c r="CG1956" s="4"/>
      <c r="CH1956" s="4"/>
      <c r="CI1956" s="4"/>
    </row>
    <row r="1957" spans="1:158" x14ac:dyDescent="0.25">
      <c r="A1957" t="s">
        <v>56</v>
      </c>
      <c r="B1957" t="s">
        <v>192</v>
      </c>
      <c r="C1957" s="5">
        <v>39878</v>
      </c>
      <c r="D1957" s="4"/>
      <c r="F1957">
        <v>142</v>
      </c>
      <c r="G1957" t="s">
        <v>10</v>
      </c>
      <c r="H1957" s="6">
        <v>9</v>
      </c>
      <c r="I1957">
        <v>1000</v>
      </c>
      <c r="J1957" s="4">
        <f>1000000/H1957/I1957</f>
        <v>111.11111111111111</v>
      </c>
      <c r="U1957" s="4"/>
      <c r="W1957" s="7"/>
      <c r="X1957" s="7"/>
      <c r="Y1957" s="7"/>
      <c r="Z1957" s="7"/>
      <c r="AA1957" s="7"/>
      <c r="AB1957" s="4"/>
      <c r="AC1957" s="7"/>
      <c r="AD1957" s="7"/>
      <c r="AE1957" s="7"/>
      <c r="AF1957" s="7"/>
      <c r="AG1957" s="7"/>
      <c r="AH1957" s="7"/>
      <c r="AI1957" s="8"/>
      <c r="AK1957" s="7"/>
      <c r="AL1957" s="7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B1957" s="4"/>
      <c r="BC1957" s="4"/>
      <c r="BD1957" s="4"/>
      <c r="BG1957" s="6"/>
      <c r="BH1957" s="4"/>
      <c r="BI1957" s="4"/>
      <c r="BJ1957" s="4"/>
      <c r="BK1957" s="4"/>
      <c r="BL1957" s="6"/>
      <c r="BM1957" s="6"/>
      <c r="BN1957" s="6"/>
      <c r="BO1957" s="6"/>
      <c r="BP1957" s="6"/>
      <c r="BQ1957" s="6"/>
      <c r="BR1957" s="6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D1957" s="4">
        <v>157.41382350650829</v>
      </c>
      <c r="CE1957" s="4"/>
      <c r="CG1957" s="4"/>
      <c r="CH1957" s="4"/>
      <c r="CI1957" s="4"/>
    </row>
    <row r="1958" spans="1:158" x14ac:dyDescent="0.25">
      <c r="A1958" t="s">
        <v>56</v>
      </c>
      <c r="B1958" t="s">
        <v>192</v>
      </c>
      <c r="C1958" s="5">
        <v>39880</v>
      </c>
      <c r="D1958" s="4"/>
      <c r="F1958">
        <v>144</v>
      </c>
      <c r="G1958" t="s">
        <v>10</v>
      </c>
      <c r="H1958" s="6">
        <v>9</v>
      </c>
      <c r="I1958">
        <v>1000</v>
      </c>
      <c r="J1958" s="4">
        <f>1000000/H1958/I1958</f>
        <v>111.11111111111111</v>
      </c>
      <c r="U1958" s="4"/>
      <c r="W1958" s="7"/>
      <c r="X1958" s="7"/>
      <c r="Y1958" s="7"/>
      <c r="Z1958" s="7"/>
      <c r="AA1958" s="7"/>
      <c r="AB1958" s="4"/>
      <c r="AC1958" s="7"/>
      <c r="AD1958" s="7"/>
      <c r="AE1958" s="7"/>
      <c r="AF1958" s="7"/>
      <c r="AG1958" s="7"/>
      <c r="AH1958" s="7"/>
      <c r="AI1958" s="8"/>
      <c r="AK1958" s="7"/>
      <c r="AL1958" s="7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B1958" s="4"/>
      <c r="BC1958" s="4"/>
      <c r="BD1958" s="4"/>
      <c r="BG1958" s="6"/>
      <c r="BH1958" s="4"/>
      <c r="BI1958" s="4"/>
      <c r="BJ1958" s="4"/>
      <c r="BK1958" s="4"/>
      <c r="BL1958" s="6"/>
      <c r="BM1958" s="6"/>
      <c r="BN1958" s="6"/>
      <c r="BO1958" s="6"/>
      <c r="BP1958" s="6"/>
      <c r="BQ1958" s="6"/>
      <c r="BR1958" s="6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D1958" s="4">
        <v>212.43467491053721</v>
      </c>
      <c r="CE1958" s="4"/>
      <c r="CG1958" s="4"/>
      <c r="CH1958" s="4"/>
      <c r="CI1958" s="4"/>
    </row>
    <row r="1959" spans="1:158" x14ac:dyDescent="0.25">
      <c r="A1959" t="s">
        <v>56</v>
      </c>
      <c r="B1959" t="s">
        <v>192</v>
      </c>
      <c r="C1959" s="5">
        <v>39884</v>
      </c>
      <c r="D1959" s="4"/>
      <c r="F1959">
        <v>148</v>
      </c>
      <c r="G1959" t="s">
        <v>10</v>
      </c>
      <c r="H1959" s="6">
        <v>9</v>
      </c>
      <c r="I1959">
        <v>1000</v>
      </c>
      <c r="J1959" s="4">
        <f>1000000/H1959/I1959</f>
        <v>111.11111111111111</v>
      </c>
      <c r="U1959" s="4"/>
      <c r="W1959" s="7"/>
      <c r="X1959" s="7"/>
      <c r="Y1959" s="7"/>
      <c r="Z1959" s="7"/>
      <c r="AA1959" s="7"/>
      <c r="AB1959" s="4"/>
      <c r="AC1959" s="7"/>
      <c r="AD1959" s="7"/>
      <c r="AE1959" s="7"/>
      <c r="AF1959" s="7"/>
      <c r="AG1959" s="7"/>
      <c r="AH1959" s="7"/>
      <c r="AI1959" s="8"/>
      <c r="AK1959" s="7"/>
      <c r="AL1959" s="7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B1959" s="4"/>
      <c r="BC1959" s="4"/>
      <c r="BD1959" s="4"/>
      <c r="BG1959" s="6"/>
      <c r="BH1959" s="4"/>
      <c r="BI1959" s="4"/>
      <c r="BJ1959" s="4"/>
      <c r="BK1959" s="4"/>
      <c r="BL1959" s="6"/>
      <c r="BM1959" s="6"/>
      <c r="BN1959" s="6"/>
      <c r="BO1959" s="6"/>
      <c r="BP1959" s="6"/>
      <c r="BQ1959" s="6"/>
      <c r="BR1959" s="6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D1959" s="4">
        <v>193.38426373593001</v>
      </c>
      <c r="CE1959" s="4"/>
      <c r="CG1959" s="4"/>
      <c r="CH1959" s="4"/>
      <c r="CI1959" s="4"/>
    </row>
    <row r="1960" spans="1:158" x14ac:dyDescent="0.25">
      <c r="A1960" t="s">
        <v>56</v>
      </c>
      <c r="B1960" t="s">
        <v>192</v>
      </c>
      <c r="C1960" s="5">
        <v>39891</v>
      </c>
      <c r="D1960" s="4">
        <v>8</v>
      </c>
      <c r="E1960" s="5" t="s">
        <v>165</v>
      </c>
      <c r="F1960">
        <v>155</v>
      </c>
      <c r="G1960" t="s">
        <v>10</v>
      </c>
      <c r="H1960" s="6">
        <v>9</v>
      </c>
      <c r="I1960">
        <v>1000</v>
      </c>
      <c r="J1960" s="4">
        <f>1000000/H1960/I1960</f>
        <v>111.11111111111111</v>
      </c>
      <c r="K1960" s="4"/>
      <c r="L1960" s="7"/>
      <c r="M1960" s="7"/>
      <c r="N1960" s="7"/>
      <c r="O1960" s="7"/>
      <c r="P1960" s="7"/>
      <c r="Q1960" s="7"/>
      <c r="R1960" s="7"/>
      <c r="S1960" s="7"/>
      <c r="T1960" s="7"/>
      <c r="U1960" s="4"/>
      <c r="V1960" s="7"/>
      <c r="W1960" s="7"/>
      <c r="X1960" s="7"/>
      <c r="Y1960" s="7"/>
      <c r="Z1960" s="7"/>
      <c r="AA1960" s="7"/>
      <c r="AB1960" s="4"/>
      <c r="AC1960" s="7"/>
      <c r="AD1960" s="7"/>
      <c r="AE1960" s="7"/>
      <c r="AF1960" s="7"/>
      <c r="AG1960" s="7"/>
      <c r="AH1960" s="7"/>
      <c r="AI1960" s="8"/>
      <c r="AJ1960" s="7"/>
      <c r="AK1960" s="7"/>
      <c r="AL1960" s="7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7"/>
      <c r="BB1960" s="4"/>
      <c r="BC1960" s="4"/>
      <c r="BD1960" s="4"/>
      <c r="BE1960" s="7"/>
      <c r="BF1960" s="7"/>
      <c r="BG1960" s="6"/>
      <c r="BH1960" s="4"/>
      <c r="BI1960" s="4"/>
      <c r="BJ1960" s="4"/>
      <c r="BK1960" s="4"/>
      <c r="BL1960" s="6"/>
      <c r="BM1960" s="6"/>
      <c r="BN1960" s="6"/>
      <c r="BO1960" s="6"/>
      <c r="BP1960" s="6"/>
      <c r="BQ1960" s="6"/>
      <c r="BR1960" s="6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7"/>
      <c r="CD1960" s="4"/>
      <c r="CE1960" s="4"/>
      <c r="CF1960" s="7"/>
      <c r="CG1960" s="4"/>
      <c r="CH1960" s="4"/>
      <c r="CI1960" s="4"/>
      <c r="CJ1960" s="7"/>
      <c r="CK1960" s="7"/>
      <c r="CL1960" s="7"/>
      <c r="CM1960" s="7"/>
      <c r="CN1960" s="7"/>
      <c r="CO1960" s="7"/>
      <c r="CP1960" s="7"/>
      <c r="CQ1960" s="7"/>
      <c r="CR1960" s="7"/>
      <c r="CS1960" s="7"/>
      <c r="CT1960" s="7"/>
      <c r="CU1960" s="7"/>
      <c r="CV1960" s="7"/>
      <c r="CW1960" s="7"/>
      <c r="CX1960" s="7"/>
      <c r="CY1960" s="7"/>
      <c r="CZ1960" s="7"/>
      <c r="DA1960" s="7"/>
      <c r="DB1960" s="7"/>
      <c r="DC1960" s="7"/>
      <c r="DD1960" s="7"/>
      <c r="DE1960" s="7"/>
      <c r="DF1960" s="7"/>
      <c r="DG1960" s="7"/>
      <c r="DH1960" s="7"/>
      <c r="DI1960" s="7"/>
      <c r="DJ1960" s="7"/>
      <c r="DK1960" s="7"/>
      <c r="DL1960" s="7"/>
      <c r="DM1960" s="7"/>
      <c r="DN1960" s="7"/>
      <c r="DO1960" s="7"/>
      <c r="DP1960" s="7"/>
      <c r="DQ1960" s="7"/>
      <c r="DR1960" s="7"/>
      <c r="DS1960" s="7"/>
      <c r="DT1960" s="7"/>
      <c r="DU1960" s="7"/>
      <c r="DV1960" s="7"/>
      <c r="DW1960" s="7"/>
      <c r="DX1960" s="7"/>
      <c r="DY1960" s="7"/>
      <c r="DZ1960" s="7"/>
      <c r="EA1960" s="7"/>
      <c r="EB1960" s="7"/>
      <c r="EC1960" s="7"/>
      <c r="ED1960" s="7"/>
      <c r="EE1960" s="7"/>
      <c r="EF1960" s="7"/>
      <c r="EG1960" s="7"/>
      <c r="EH1960" s="7"/>
      <c r="EI1960" s="7"/>
      <c r="EJ1960" s="7"/>
      <c r="EK1960" s="7"/>
      <c r="EL1960" s="7"/>
      <c r="EM1960" s="7"/>
      <c r="EN1960" s="7"/>
      <c r="EO1960" s="7"/>
      <c r="EP1960" s="7"/>
      <c r="EQ1960" s="7"/>
      <c r="ER1960" s="7"/>
      <c r="ES1960" s="7"/>
      <c r="ET1960" s="7"/>
      <c r="EU1960" s="7"/>
      <c r="EV1960" s="7"/>
      <c r="EW1960" s="7"/>
      <c r="EX1960" s="7"/>
      <c r="EY1960" s="7"/>
      <c r="EZ1960" s="7"/>
      <c r="FA1960" s="7"/>
      <c r="FB1960" s="7"/>
    </row>
    <row r="1961" spans="1:158" x14ac:dyDescent="0.25">
      <c r="A1961" t="s">
        <v>56</v>
      </c>
      <c r="B1961" t="s">
        <v>192</v>
      </c>
      <c r="C1961" s="5">
        <v>39895</v>
      </c>
      <c r="D1961" s="4"/>
      <c r="F1961">
        <v>159</v>
      </c>
      <c r="G1961" t="s">
        <v>10</v>
      </c>
      <c r="H1961" s="6">
        <v>9</v>
      </c>
      <c r="I1961">
        <v>1000</v>
      </c>
      <c r="J1961" s="4">
        <f>1000000/H1961/I1961</f>
        <v>111.11111111111111</v>
      </c>
      <c r="U1961" s="4"/>
      <c r="W1961" s="7"/>
      <c r="X1961" s="7"/>
      <c r="Y1961" s="7"/>
      <c r="Z1961" s="7"/>
      <c r="AA1961" s="7"/>
      <c r="AB1961" s="4"/>
      <c r="AC1961" s="7"/>
      <c r="AD1961" s="7"/>
      <c r="AE1961" s="7"/>
      <c r="AF1961" s="7"/>
      <c r="AG1961" s="7"/>
      <c r="AH1961" s="7"/>
      <c r="AI1961" s="8"/>
      <c r="AK1961" s="7"/>
      <c r="AL1961" s="7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B1961" s="4"/>
      <c r="BC1961" s="4"/>
      <c r="BD1961" s="4"/>
      <c r="BG1961" s="6"/>
      <c r="BH1961" s="4"/>
      <c r="BI1961" s="4"/>
      <c r="BJ1961" s="4"/>
      <c r="BK1961" s="4"/>
      <c r="BL1961" s="6"/>
      <c r="BM1961" s="6"/>
      <c r="BN1961" s="6"/>
      <c r="BO1961" s="6"/>
      <c r="BP1961" s="6"/>
      <c r="BQ1961" s="6"/>
      <c r="BR1961" s="6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D1961" s="4">
        <v>150.2468367888242</v>
      </c>
      <c r="CE1961" s="4"/>
      <c r="CG1961" s="4"/>
      <c r="CH1961" s="4"/>
      <c r="CI1961" s="4"/>
    </row>
    <row r="1962" spans="1:158" x14ac:dyDescent="0.25">
      <c r="A1962" t="s">
        <v>56</v>
      </c>
      <c r="B1962" t="s">
        <v>192</v>
      </c>
      <c r="C1962" s="5">
        <v>39902</v>
      </c>
      <c r="F1962">
        <v>166</v>
      </c>
      <c r="G1962" t="s">
        <v>10</v>
      </c>
      <c r="H1962" s="6">
        <v>9</v>
      </c>
      <c r="I1962">
        <v>1000</v>
      </c>
      <c r="J1962" s="4">
        <f>1000000/H1962/I1962</f>
        <v>111.11111111111111</v>
      </c>
      <c r="U1962" s="4">
        <v>365.04914512414291</v>
      </c>
      <c r="W1962" s="7"/>
      <c r="X1962" s="7"/>
      <c r="Y1962" s="7"/>
      <c r="Z1962" s="7"/>
      <c r="AA1962" s="7"/>
      <c r="AB1962" s="4">
        <v>222.85042583653325</v>
      </c>
      <c r="AC1962" s="7">
        <v>2.4634592678026306</v>
      </c>
      <c r="AD1962" s="7"/>
      <c r="AE1962" s="7"/>
      <c r="AF1962" s="7"/>
      <c r="AG1962" s="7"/>
      <c r="AH1962" s="7"/>
      <c r="AI1962" s="8">
        <f>AC1962/AB1962</f>
        <v>1.1054317076376798E-2</v>
      </c>
      <c r="AK1962" s="7"/>
      <c r="AL1962" s="7"/>
      <c r="AM1962" s="4">
        <v>0</v>
      </c>
      <c r="AN1962" s="4"/>
      <c r="AO1962" s="4"/>
      <c r="AP1962" s="4"/>
      <c r="AQ1962" s="4">
        <v>43.08942649294022</v>
      </c>
      <c r="AR1962" s="4"/>
      <c r="AS1962" s="4"/>
      <c r="AT1962" s="4"/>
      <c r="AU1962" s="4"/>
      <c r="AV1962" s="4"/>
      <c r="AW1962" s="4"/>
      <c r="AX1962" s="4"/>
      <c r="AY1962" s="4">
        <v>802.60319982717215</v>
      </c>
      <c r="AZ1962" s="4">
        <v>845.69262632011248</v>
      </c>
      <c r="BB1962" s="4"/>
      <c r="BC1962" s="4">
        <f>U1962+AB1962+AZ1962</f>
        <v>1433.5921972807887</v>
      </c>
      <c r="BD1962" s="4"/>
      <c r="BE1962" s="7">
        <f>AZ1962/BC1962</f>
        <v>0.589911571731631</v>
      </c>
      <c r="BF1962" s="7"/>
      <c r="BG1962" s="6"/>
      <c r="BH1962" s="4"/>
      <c r="BI1962" s="4"/>
      <c r="BJ1962" s="4"/>
      <c r="BK1962" s="4"/>
      <c r="BL1962" s="6"/>
      <c r="BM1962" s="6"/>
      <c r="BN1962" s="6"/>
      <c r="BO1962" s="6"/>
      <c r="BP1962" s="7">
        <f>U1962/BC1962</f>
        <v>0.2546394614985778</v>
      </c>
      <c r="BQ1962" s="7">
        <f>AB1962/BC1962</f>
        <v>0.15544896676979117</v>
      </c>
      <c r="BR1962" s="7">
        <f>AZ1962/BC1962</f>
        <v>0.589911571731631</v>
      </c>
      <c r="BS1962" s="4"/>
      <c r="BT1962" s="4">
        <v>8.125</v>
      </c>
      <c r="BU1962" s="4">
        <v>9.1621512322947147</v>
      </c>
      <c r="BV1962" s="4">
        <v>131.29583409899513</v>
      </c>
      <c r="BW1962" s="4"/>
      <c r="BX1962" s="4"/>
      <c r="BY1962" s="4"/>
      <c r="BZ1962" s="4"/>
      <c r="CA1962" s="4"/>
      <c r="CB1962" s="4"/>
      <c r="CD1962" s="4"/>
      <c r="CE1962" s="4"/>
      <c r="CG1962" s="4"/>
      <c r="CH1962" s="4"/>
      <c r="CI1962" s="4"/>
    </row>
    <row r="1963" spans="1:158" x14ac:dyDescent="0.25">
      <c r="A1963" t="s">
        <v>56</v>
      </c>
      <c r="B1963" t="s">
        <v>192</v>
      </c>
      <c r="C1963" s="5">
        <v>39910</v>
      </c>
      <c r="D1963" s="4">
        <v>9</v>
      </c>
      <c r="E1963" t="s">
        <v>70</v>
      </c>
      <c r="F1963">
        <v>174</v>
      </c>
      <c r="G1963" t="s">
        <v>10</v>
      </c>
      <c r="H1963" s="6">
        <v>9</v>
      </c>
      <c r="I1963">
        <v>1000</v>
      </c>
      <c r="J1963" s="4">
        <f>1000000/H1963/I1963</f>
        <v>111.11111111111111</v>
      </c>
      <c r="K1963" s="4"/>
      <c r="L1963" s="7"/>
      <c r="M1963" s="7"/>
      <c r="N1963" s="7"/>
      <c r="O1963" s="7"/>
      <c r="P1963" s="7"/>
      <c r="Q1963" s="7"/>
      <c r="R1963" s="7"/>
      <c r="S1963" s="7"/>
      <c r="T1963" s="7"/>
      <c r="U1963" s="4"/>
      <c r="V1963" s="7"/>
      <c r="W1963" s="7"/>
      <c r="X1963" s="7"/>
      <c r="Y1963" s="7"/>
      <c r="Z1963" s="7"/>
      <c r="AA1963" s="7"/>
      <c r="AB1963" s="4"/>
      <c r="AC1963" s="7"/>
      <c r="AD1963" s="7"/>
      <c r="AE1963" s="7"/>
      <c r="AF1963" s="7"/>
      <c r="AG1963" s="7"/>
      <c r="AH1963" s="7"/>
      <c r="AI1963" s="8"/>
      <c r="AJ1963" s="7"/>
      <c r="AK1963" s="7"/>
      <c r="AL1963" s="7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7"/>
      <c r="BB1963" s="4"/>
      <c r="BC1963" s="4"/>
      <c r="BD1963" s="4"/>
      <c r="BE1963" s="7"/>
      <c r="BF1963" s="4">
        <f>BH1963*(1/(BG1963/100))</f>
        <v>607.87103508350344</v>
      </c>
      <c r="BG1963" s="6">
        <v>40.6</v>
      </c>
      <c r="BH1963" s="4">
        <v>246.79564024390243</v>
      </c>
      <c r="BI1963" s="4">
        <f>BF1963-BH1963</f>
        <v>361.07539483960102</v>
      </c>
      <c r="BJ1963" s="4"/>
      <c r="BK1963" s="4"/>
      <c r="BL1963" s="6">
        <v>10.872054636295262</v>
      </c>
      <c r="BM1963" s="6"/>
      <c r="BN1963" s="6"/>
      <c r="BO1963" s="6"/>
      <c r="BP1963" s="6"/>
      <c r="BQ1963" s="6"/>
      <c r="BR1963" s="6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7"/>
      <c r="CD1963" s="4"/>
      <c r="CE1963" s="4"/>
      <c r="CF1963" s="7"/>
      <c r="CG1963" s="4"/>
      <c r="CH1963" s="4"/>
      <c r="CI1963" s="4"/>
      <c r="CJ1963" s="7"/>
      <c r="CK1963" s="7"/>
      <c r="CL1963" s="7"/>
      <c r="CM1963" s="7"/>
      <c r="CN1963" s="7"/>
      <c r="CO1963" s="7"/>
      <c r="CP1963" s="7"/>
      <c r="CQ1963" s="7"/>
      <c r="CR1963" s="7"/>
      <c r="CS1963" s="7"/>
      <c r="CT1963" s="7"/>
      <c r="CU1963" s="7"/>
      <c r="CV1963" s="7"/>
      <c r="CW1963" s="7"/>
      <c r="CX1963" s="7"/>
      <c r="CY1963" s="7"/>
      <c r="CZ1963" s="7"/>
      <c r="DA1963" s="7"/>
      <c r="DB1963" s="7"/>
      <c r="DC1963" s="7"/>
      <c r="DD1963" s="7"/>
      <c r="DE1963" s="7"/>
      <c r="DF1963" s="7"/>
      <c r="DG1963" s="7"/>
      <c r="DH1963" s="7"/>
      <c r="DI1963" s="7"/>
      <c r="DJ1963" s="7"/>
      <c r="DK1963" s="7"/>
      <c r="DL1963" s="7"/>
      <c r="DM1963" s="7"/>
      <c r="DN1963" s="7"/>
      <c r="DO1963" s="7"/>
      <c r="DP1963" s="7"/>
      <c r="DQ1963" s="7"/>
      <c r="DR1963" s="7"/>
      <c r="DS1963" s="7"/>
      <c r="DT1963" s="7"/>
      <c r="DU1963" s="7"/>
      <c r="DV1963" s="7"/>
      <c r="DW1963" s="7"/>
      <c r="DX1963" s="7"/>
      <c r="DY1963" s="7"/>
      <c r="DZ1963" s="7"/>
      <c r="EA1963" s="7"/>
      <c r="EB1963" s="7"/>
      <c r="EC1963" s="7"/>
      <c r="ED1963" s="7"/>
      <c r="EE1963" s="7"/>
      <c r="EF1963" s="7"/>
      <c r="EG1963" s="7"/>
      <c r="EH1963" s="7"/>
      <c r="EI1963" s="7"/>
      <c r="EJ1963" s="7"/>
      <c r="EK1963" s="7"/>
      <c r="EL1963" s="7"/>
      <c r="EM1963" s="7"/>
      <c r="EN1963" s="7"/>
      <c r="EO1963" s="7"/>
      <c r="EP1963" s="7"/>
      <c r="EQ1963" s="7"/>
      <c r="ER1963" s="7"/>
      <c r="ES1963" s="7"/>
      <c r="ET1963" s="7"/>
      <c r="EU1963" s="7"/>
      <c r="EV1963" s="7"/>
      <c r="EW1963" s="7"/>
      <c r="EX1963" s="7"/>
      <c r="EY1963" s="7"/>
      <c r="EZ1963" s="7"/>
      <c r="FA1963" s="7"/>
      <c r="FB1963" s="7"/>
    </row>
    <row r="1964" spans="1:158" x14ac:dyDescent="0.25">
      <c r="A1964" t="s">
        <v>58</v>
      </c>
      <c r="B1964" t="s">
        <v>193</v>
      </c>
      <c r="C1964" s="5">
        <v>39736</v>
      </c>
      <c r="D1964" s="4">
        <v>1</v>
      </c>
      <c r="E1964" s="5" t="s">
        <v>167</v>
      </c>
      <c r="F1964">
        <v>0</v>
      </c>
      <c r="G1964" t="s">
        <v>10</v>
      </c>
      <c r="H1964" s="6">
        <v>9</v>
      </c>
      <c r="I1964">
        <v>1000</v>
      </c>
      <c r="J1964" s="4">
        <f>1000000/H1964/I1964</f>
        <v>111.11111111111111</v>
      </c>
      <c r="K1964" s="4"/>
      <c r="L1964" s="7"/>
      <c r="M1964" s="7"/>
      <c r="N1964" s="7"/>
      <c r="O1964" s="7"/>
      <c r="P1964" s="7"/>
      <c r="Q1964" s="7"/>
      <c r="R1964" s="7"/>
      <c r="S1964" s="7"/>
      <c r="T1964" s="7"/>
      <c r="U1964" s="4"/>
      <c r="V1964" s="7"/>
      <c r="W1964" s="7"/>
      <c r="X1964" s="7"/>
      <c r="Y1964" s="7"/>
      <c r="Z1964" s="7"/>
      <c r="AA1964" s="7"/>
      <c r="AB1964" s="4"/>
      <c r="AC1964" s="7"/>
      <c r="AD1964" s="7"/>
      <c r="AE1964" s="7"/>
      <c r="AF1964" s="7"/>
      <c r="AG1964" s="7"/>
      <c r="AH1964" s="7"/>
      <c r="AI1964" s="8"/>
      <c r="AJ1964" s="7"/>
      <c r="AK1964" s="7"/>
      <c r="AL1964" s="7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7"/>
      <c r="BB1964" s="4"/>
      <c r="BC1964" s="4"/>
      <c r="BD1964" s="4"/>
      <c r="BE1964" s="7"/>
      <c r="BF1964" s="7"/>
      <c r="BG1964" s="6"/>
      <c r="BH1964" s="4"/>
      <c r="BI1964" s="4"/>
      <c r="BJ1964" s="4"/>
      <c r="BK1964" s="4"/>
      <c r="BL1964" s="6"/>
      <c r="BM1964" s="6"/>
      <c r="BN1964" s="6"/>
      <c r="BO1964" s="6"/>
      <c r="BP1964" s="6"/>
      <c r="BQ1964" s="6"/>
      <c r="BR1964" s="6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7"/>
      <c r="CD1964" s="4"/>
      <c r="CE1964" s="4"/>
      <c r="CF1964" s="7"/>
      <c r="CG1964" s="4"/>
      <c r="CH1964" s="4"/>
      <c r="CI1964" s="4"/>
      <c r="CJ1964" s="7"/>
      <c r="CK1964" s="7"/>
      <c r="CL1964" s="7"/>
      <c r="CM1964" s="7"/>
      <c r="CN1964" s="7"/>
      <c r="CO1964" s="7"/>
      <c r="CP1964" s="7"/>
      <c r="CQ1964" s="7"/>
      <c r="CR1964" s="7"/>
      <c r="CS1964" s="7"/>
      <c r="CT1964" s="7"/>
      <c r="CU1964" s="7"/>
      <c r="CV1964" s="7"/>
      <c r="CW1964" s="7"/>
      <c r="CX1964" s="7"/>
      <c r="CY1964" s="7"/>
      <c r="CZ1964" s="7"/>
      <c r="DA1964" s="7"/>
      <c r="DB1964" s="7"/>
      <c r="DC1964" s="7"/>
      <c r="DD1964" s="7"/>
      <c r="DE1964" s="7"/>
      <c r="DF1964" s="7"/>
      <c r="DG1964" s="7"/>
      <c r="DH1964" s="7"/>
      <c r="DI1964" s="7"/>
      <c r="DJ1964" s="7"/>
      <c r="DK1964" s="7"/>
      <c r="DL1964" s="7"/>
      <c r="DM1964" s="7"/>
      <c r="DN1964" s="7"/>
      <c r="DO1964" s="7"/>
      <c r="DP1964" s="7"/>
      <c r="DQ1964" s="7"/>
      <c r="DR1964" s="7"/>
      <c r="DS1964" s="7"/>
      <c r="DT1964" s="7"/>
      <c r="DU1964" s="7"/>
      <c r="DV1964" s="7"/>
      <c r="DW1964" s="7"/>
      <c r="DX1964" s="7"/>
      <c r="DY1964" s="7"/>
      <c r="DZ1964" s="7"/>
      <c r="EA1964" s="7"/>
      <c r="EB1964" s="7"/>
      <c r="EC1964" s="7"/>
      <c r="ED1964" s="7"/>
      <c r="EE1964" s="7"/>
      <c r="EF1964" s="7"/>
      <c r="EG1964" s="7"/>
      <c r="EH1964" s="7"/>
      <c r="EI1964" s="7"/>
      <c r="EJ1964" s="7"/>
      <c r="EK1964" s="7"/>
      <c r="EL1964" s="7"/>
      <c r="EM1964" s="7"/>
      <c r="EN1964" s="7"/>
      <c r="EO1964" s="7"/>
      <c r="EP1964" s="7"/>
      <c r="EQ1964" s="7"/>
      <c r="ER1964" s="7"/>
      <c r="ES1964" s="7"/>
      <c r="ET1964" s="7"/>
      <c r="EU1964" s="7"/>
      <c r="EV1964" s="7"/>
      <c r="EW1964" s="7"/>
      <c r="EX1964" s="7"/>
      <c r="EY1964" s="7"/>
      <c r="EZ1964" s="7"/>
      <c r="FA1964" s="7"/>
      <c r="FB1964" s="7"/>
    </row>
    <row r="1965" spans="1:158" x14ac:dyDescent="0.25">
      <c r="A1965" t="s">
        <v>58</v>
      </c>
      <c r="B1965" t="s">
        <v>193</v>
      </c>
      <c r="C1965" s="5">
        <v>39745</v>
      </c>
      <c r="D1965" s="4">
        <v>3</v>
      </c>
      <c r="E1965" s="5" t="s">
        <v>163</v>
      </c>
      <c r="F1965">
        <v>9</v>
      </c>
      <c r="G1965" t="s">
        <v>10</v>
      </c>
      <c r="H1965" s="6">
        <v>9</v>
      </c>
      <c r="I1965">
        <v>1000</v>
      </c>
      <c r="J1965" s="4">
        <f>1000000/H1965/I1965</f>
        <v>111.11111111111111</v>
      </c>
      <c r="K1965" s="4"/>
      <c r="L1965" s="7"/>
      <c r="M1965" s="7"/>
      <c r="N1965" s="7"/>
      <c r="O1965" s="7"/>
      <c r="P1965" s="7"/>
      <c r="Q1965" s="7"/>
      <c r="R1965" s="7"/>
      <c r="S1965" s="7"/>
      <c r="T1965" s="7"/>
      <c r="U1965" s="4"/>
      <c r="V1965" s="7"/>
      <c r="W1965" s="7"/>
      <c r="X1965" s="7"/>
      <c r="Y1965" s="7"/>
      <c r="Z1965" s="7"/>
      <c r="AA1965" s="7"/>
      <c r="AB1965" s="4"/>
      <c r="AC1965" s="7"/>
      <c r="AD1965" s="7"/>
      <c r="AE1965" s="7"/>
      <c r="AF1965" s="7"/>
      <c r="AG1965" s="7"/>
      <c r="AH1965" s="7"/>
      <c r="AI1965" s="8"/>
      <c r="AJ1965" s="7"/>
      <c r="AK1965" s="7"/>
      <c r="AL1965" s="7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7"/>
      <c r="BB1965" s="4"/>
      <c r="BC1965" s="4"/>
      <c r="BD1965" s="4"/>
      <c r="BE1965" s="7"/>
      <c r="BF1965" s="7"/>
      <c r="BG1965" s="6"/>
      <c r="BH1965" s="4"/>
      <c r="BI1965" s="4"/>
      <c r="BJ1965" s="4"/>
      <c r="BK1965" s="4"/>
      <c r="BL1965" s="6"/>
      <c r="BM1965" s="6"/>
      <c r="BN1965" s="6"/>
      <c r="BO1965" s="6"/>
      <c r="BP1965" s="6"/>
      <c r="BQ1965" s="6"/>
      <c r="BR1965" s="6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7"/>
      <c r="CD1965" s="4"/>
      <c r="CE1965" s="4"/>
      <c r="CF1965" s="7"/>
      <c r="CG1965" s="4"/>
      <c r="CH1965" s="4"/>
      <c r="CI1965" s="4"/>
      <c r="CJ1965" s="7"/>
      <c r="CK1965" s="7"/>
      <c r="CL1965" s="7"/>
      <c r="CM1965" s="7"/>
      <c r="CN1965" s="7"/>
      <c r="CO1965" s="7"/>
      <c r="CP1965" s="7"/>
      <c r="CQ1965" s="7"/>
      <c r="CR1965" s="7"/>
      <c r="CS1965" s="7"/>
      <c r="CT1965" s="7"/>
      <c r="CU1965" s="7"/>
      <c r="CV1965" s="7"/>
      <c r="CW1965" s="7"/>
      <c r="CX1965" s="7"/>
      <c r="CY1965" s="7"/>
      <c r="CZ1965" s="7"/>
      <c r="DA1965" s="7"/>
      <c r="DB1965" s="7"/>
      <c r="DC1965" s="7"/>
      <c r="DD1965" s="7"/>
      <c r="DE1965" s="7"/>
      <c r="DF1965" s="7"/>
      <c r="DG1965" s="7"/>
      <c r="DH1965" s="7"/>
      <c r="DI1965" s="7"/>
      <c r="DJ1965" s="7"/>
      <c r="DK1965" s="7"/>
      <c r="DL1965" s="7"/>
      <c r="DM1965" s="7"/>
      <c r="DN1965" s="7"/>
      <c r="DO1965" s="7"/>
      <c r="DP1965" s="7"/>
      <c r="DQ1965" s="7"/>
      <c r="DR1965" s="7"/>
      <c r="DS1965" s="7"/>
      <c r="DT1965" s="7"/>
      <c r="DU1965" s="7"/>
      <c r="DV1965" s="7"/>
      <c r="DW1965" s="7"/>
      <c r="DX1965" s="7"/>
      <c r="DY1965" s="7"/>
      <c r="DZ1965" s="7"/>
      <c r="EA1965" s="7"/>
      <c r="EB1965" s="7"/>
      <c r="EC1965" s="7"/>
      <c r="ED1965" s="7"/>
      <c r="EE1965" s="7"/>
      <c r="EF1965" s="7"/>
      <c r="EG1965" s="7"/>
      <c r="EH1965" s="7"/>
      <c r="EI1965" s="7"/>
      <c r="EJ1965" s="7"/>
      <c r="EK1965" s="7"/>
      <c r="EL1965" s="7"/>
      <c r="EM1965" s="7"/>
      <c r="EN1965" s="7"/>
      <c r="EO1965" s="7"/>
      <c r="EP1965" s="7"/>
      <c r="EQ1965" s="7"/>
      <c r="ER1965" s="7"/>
      <c r="ES1965" s="7"/>
      <c r="ET1965" s="7"/>
      <c r="EU1965" s="7"/>
      <c r="EV1965" s="7"/>
      <c r="EW1965" s="7"/>
      <c r="EX1965" s="7"/>
      <c r="EY1965" s="7"/>
      <c r="EZ1965" s="7"/>
      <c r="FA1965" s="7"/>
      <c r="FB1965" s="7"/>
    </row>
    <row r="1966" spans="1:158" x14ac:dyDescent="0.25">
      <c r="A1966" t="s">
        <v>58</v>
      </c>
      <c r="B1966" t="s">
        <v>193</v>
      </c>
      <c r="C1966" s="5">
        <v>39764</v>
      </c>
      <c r="D1966" s="4"/>
      <c r="F1966">
        <v>28</v>
      </c>
      <c r="G1966" t="s">
        <v>10</v>
      </c>
      <c r="H1966" s="6">
        <v>9</v>
      </c>
      <c r="I1966">
        <v>1000</v>
      </c>
      <c r="J1966" s="4">
        <f>1000000/H1966/I1966</f>
        <v>111.11111111111111</v>
      </c>
      <c r="U1966" s="4"/>
      <c r="W1966" s="7"/>
      <c r="X1966" s="7"/>
      <c r="Y1966" s="7"/>
      <c r="Z1966" s="7"/>
      <c r="AA1966" s="7"/>
      <c r="AB1966" s="4"/>
      <c r="AC1966" s="7"/>
      <c r="AD1966" s="7"/>
      <c r="AE1966" s="7"/>
      <c r="AF1966" s="7"/>
      <c r="AG1966" s="7"/>
      <c r="AH1966" s="7"/>
      <c r="AI1966" s="8"/>
      <c r="AK1966" s="7"/>
      <c r="AL1966" s="7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B1966" s="4"/>
      <c r="BC1966" s="4"/>
      <c r="BD1966" s="4"/>
      <c r="BG1966" s="6"/>
      <c r="BH1966" s="4"/>
      <c r="BI1966" s="4"/>
      <c r="BJ1966" s="4"/>
      <c r="BK1966" s="4"/>
      <c r="BL1966" s="6"/>
      <c r="BM1966" s="6"/>
      <c r="BN1966" s="6"/>
      <c r="BO1966" s="6"/>
      <c r="BP1966" s="6"/>
      <c r="BQ1966" s="6"/>
      <c r="BR1966" s="6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D1966" s="4">
        <v>155.95652741179259</v>
      </c>
      <c r="CE1966" s="4"/>
      <c r="CG1966" s="4"/>
      <c r="CH1966" s="4"/>
      <c r="CI1966" s="4"/>
    </row>
    <row r="1967" spans="1:158" x14ac:dyDescent="0.25">
      <c r="A1967" t="s">
        <v>58</v>
      </c>
      <c r="B1967" t="s">
        <v>193</v>
      </c>
      <c r="C1967" s="5">
        <v>39776</v>
      </c>
      <c r="D1967" s="4"/>
      <c r="F1967">
        <v>40</v>
      </c>
      <c r="G1967" t="s">
        <v>10</v>
      </c>
      <c r="H1967" s="6">
        <v>9</v>
      </c>
      <c r="I1967">
        <v>1000</v>
      </c>
      <c r="J1967" s="4">
        <f>1000000/H1967/I1967</f>
        <v>111.11111111111111</v>
      </c>
      <c r="U1967" s="4"/>
      <c r="W1967" s="7"/>
      <c r="X1967" s="7"/>
      <c r="Y1967" s="7"/>
      <c r="Z1967" s="7"/>
      <c r="AA1967" s="7"/>
      <c r="AB1967" s="4"/>
      <c r="AC1967" s="7"/>
      <c r="AD1967" s="7"/>
      <c r="AE1967" s="7"/>
      <c r="AF1967" s="7"/>
      <c r="AG1967" s="7"/>
      <c r="AH1967" s="7"/>
      <c r="AI1967" s="8"/>
      <c r="AK1967" s="7"/>
      <c r="AL1967" s="7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B1967" s="4"/>
      <c r="BC1967" s="4"/>
      <c r="BD1967" s="4"/>
      <c r="BG1967" s="6"/>
      <c r="BH1967" s="4"/>
      <c r="BI1967" s="4"/>
      <c r="BJ1967" s="4"/>
      <c r="BK1967" s="4"/>
      <c r="BL1967" s="6"/>
      <c r="BM1967" s="6"/>
      <c r="BN1967" s="6"/>
      <c r="BO1967" s="6"/>
      <c r="BP1967" s="6"/>
      <c r="BQ1967" s="6"/>
      <c r="BR1967" s="6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D1967" s="4">
        <v>190.54995707162161</v>
      </c>
      <c r="CE1967" s="4"/>
      <c r="CG1967" s="4"/>
      <c r="CH1967" s="4"/>
      <c r="CI1967" s="4"/>
    </row>
    <row r="1968" spans="1:158" x14ac:dyDescent="0.25">
      <c r="A1968" t="s">
        <v>58</v>
      </c>
      <c r="B1968" t="s">
        <v>193</v>
      </c>
      <c r="C1968" s="5">
        <v>39783</v>
      </c>
      <c r="D1968" s="4"/>
      <c r="F1968">
        <v>47</v>
      </c>
      <c r="G1968" t="s">
        <v>10</v>
      </c>
      <c r="H1968" s="6">
        <v>9</v>
      </c>
      <c r="I1968">
        <v>1000</v>
      </c>
      <c r="J1968" s="4">
        <f>1000000/H1968/I1968</f>
        <v>111.11111111111111</v>
      </c>
      <c r="U1968" s="4"/>
      <c r="W1968" s="7"/>
      <c r="X1968" s="7"/>
      <c r="Y1968" s="7"/>
      <c r="Z1968" s="7"/>
      <c r="AA1968" s="7"/>
      <c r="AB1968" s="4"/>
      <c r="AC1968" s="7"/>
      <c r="AD1968" s="7"/>
      <c r="AE1968" s="7"/>
      <c r="AF1968" s="7"/>
      <c r="AG1968" s="7"/>
      <c r="AH1968" s="7"/>
      <c r="AI1968" s="8"/>
      <c r="AK1968" s="7"/>
      <c r="AL1968" s="7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B1968" s="4"/>
      <c r="BC1968" s="4"/>
      <c r="BD1968" s="4"/>
      <c r="BG1968" s="6"/>
      <c r="BH1968" s="4"/>
      <c r="BI1968" s="4"/>
      <c r="BJ1968" s="4"/>
      <c r="BK1968" s="4"/>
      <c r="BL1968" s="6"/>
      <c r="BM1968" s="6"/>
      <c r="BN1968" s="6"/>
      <c r="BO1968" s="6"/>
      <c r="BP1968" s="6"/>
      <c r="BQ1968" s="6"/>
      <c r="BR1968" s="6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D1968" s="4">
        <v>198.25652462738461</v>
      </c>
      <c r="CE1968" s="4"/>
      <c r="CG1968" s="4"/>
      <c r="CH1968" s="4"/>
      <c r="CI1968" s="4"/>
    </row>
    <row r="1969" spans="1:158" x14ac:dyDescent="0.25">
      <c r="A1969" t="s">
        <v>58</v>
      </c>
      <c r="B1969" t="s">
        <v>193</v>
      </c>
      <c r="C1969" s="5">
        <v>39788</v>
      </c>
      <c r="D1969" s="4">
        <v>4</v>
      </c>
      <c r="E1969" t="s">
        <v>168</v>
      </c>
      <c r="F1969">
        <v>52</v>
      </c>
      <c r="G1969" t="s">
        <v>10</v>
      </c>
      <c r="H1969" s="6">
        <v>9</v>
      </c>
      <c r="I1969">
        <v>1000</v>
      </c>
      <c r="J1969" s="4">
        <f>1000000/H1969/I1969</f>
        <v>111.11111111111111</v>
      </c>
      <c r="K1969" s="4"/>
      <c r="L1969" s="7"/>
      <c r="M1969" s="7"/>
      <c r="N1969" s="7"/>
      <c r="O1969" s="7"/>
      <c r="P1969" s="7"/>
      <c r="Q1969" s="7"/>
      <c r="R1969" s="7"/>
      <c r="S1969" s="7"/>
      <c r="T1969" s="7"/>
      <c r="U1969" s="4"/>
      <c r="V1969" s="7"/>
      <c r="W1969" s="7"/>
      <c r="X1969" s="7"/>
      <c r="Y1969" s="7"/>
      <c r="Z1969" s="7"/>
      <c r="AA1969" s="7"/>
      <c r="AB1969" s="4"/>
      <c r="AC1969" s="7"/>
      <c r="AD1969" s="7"/>
      <c r="AE1969" s="7"/>
      <c r="AF1969" s="7"/>
      <c r="AG1969" s="7"/>
      <c r="AH1969" s="7"/>
      <c r="AI1969" s="8"/>
      <c r="AJ1969" s="7"/>
      <c r="AK1969" s="7"/>
      <c r="AL1969" s="7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7"/>
      <c r="BB1969" s="4"/>
      <c r="BC1969" s="4"/>
      <c r="BD1969" s="4"/>
      <c r="BE1969" s="7"/>
      <c r="BF1969" s="7"/>
      <c r="BG1969" s="6"/>
      <c r="BH1969" s="4"/>
      <c r="BI1969" s="4"/>
      <c r="BJ1969" s="4"/>
      <c r="BK1969" s="4"/>
      <c r="BL1969" s="6"/>
      <c r="BM1969" s="6"/>
      <c r="BN1969" s="6"/>
      <c r="BO1969" s="6"/>
      <c r="BP1969" s="6"/>
      <c r="BQ1969" s="6"/>
      <c r="BR1969" s="6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7"/>
      <c r="CD1969" s="4"/>
      <c r="CE1969" s="4"/>
      <c r="CF1969" s="7"/>
      <c r="CG1969" s="4"/>
      <c r="CH1969" s="4"/>
      <c r="CI1969" s="4"/>
      <c r="CJ1969" s="7"/>
      <c r="CK1969" s="7"/>
      <c r="CL1969" s="7"/>
      <c r="CM1969" s="7"/>
      <c r="CN1969" s="7"/>
      <c r="CO1969" s="7"/>
      <c r="CP1969" s="7"/>
      <c r="CQ1969" s="7"/>
      <c r="CR1969" s="7"/>
      <c r="CS1969" s="7"/>
      <c r="CT1969" s="7"/>
      <c r="CU1969" s="7"/>
      <c r="CV1969" s="7"/>
      <c r="CW1969" s="7"/>
      <c r="CX1969" s="7"/>
      <c r="CY1969" s="7"/>
      <c r="CZ1969" s="7"/>
      <c r="DA1969" s="7"/>
      <c r="DB1969" s="7"/>
      <c r="DC1969" s="7"/>
      <c r="DD1969" s="7"/>
      <c r="DE1969" s="7"/>
      <c r="DF1969" s="7"/>
      <c r="DG1969" s="7"/>
      <c r="DH1969" s="7"/>
      <c r="DI1969" s="7"/>
      <c r="DJ1969" s="7"/>
      <c r="DK1969" s="7"/>
      <c r="DL1969" s="7"/>
      <c r="DM1969" s="7"/>
      <c r="DN1969" s="7"/>
      <c r="DO1969" s="7"/>
      <c r="DP1969" s="7"/>
      <c r="DQ1969" s="7"/>
      <c r="DR1969" s="7"/>
      <c r="DS1969" s="7"/>
      <c r="DT1969" s="7"/>
      <c r="DU1969" s="7"/>
      <c r="DV1969" s="7"/>
      <c r="DW1969" s="7"/>
      <c r="DX1969" s="7"/>
      <c r="DY1969" s="7"/>
      <c r="DZ1969" s="7"/>
      <c r="EA1969" s="7"/>
      <c r="EB1969" s="7"/>
      <c r="EC1969" s="7"/>
      <c r="ED1969" s="7"/>
      <c r="EE1969" s="7"/>
      <c r="EF1969" s="7"/>
      <c r="EG1969" s="7"/>
      <c r="EH1969" s="7"/>
      <c r="EI1969" s="7"/>
      <c r="EJ1969" s="7"/>
      <c r="EK1969" s="7"/>
      <c r="EL1969" s="7"/>
      <c r="EM1969" s="7"/>
      <c r="EN1969" s="7"/>
      <c r="EO1969" s="7"/>
      <c r="EP1969" s="7"/>
      <c r="EQ1969" s="7"/>
      <c r="ER1969" s="7"/>
      <c r="ES1969" s="7"/>
      <c r="ET1969" s="7"/>
      <c r="EU1969" s="7"/>
      <c r="EV1969" s="7"/>
      <c r="EW1969" s="7"/>
      <c r="EX1969" s="7"/>
      <c r="EY1969" s="7"/>
      <c r="EZ1969" s="7"/>
      <c r="FA1969" s="7"/>
      <c r="FB1969" s="7"/>
    </row>
    <row r="1970" spans="1:158" x14ac:dyDescent="0.25">
      <c r="A1970" t="s">
        <v>58</v>
      </c>
      <c r="B1970" t="s">
        <v>193</v>
      </c>
      <c r="C1970" s="5">
        <v>39792</v>
      </c>
      <c r="F1970">
        <v>56</v>
      </c>
      <c r="G1970" t="s">
        <v>10</v>
      </c>
      <c r="H1970" s="6">
        <v>9</v>
      </c>
      <c r="I1970">
        <v>1000</v>
      </c>
      <c r="J1970" s="4">
        <f>1000000/H1970/I1970</f>
        <v>111.11111111111111</v>
      </c>
      <c r="L1970" s="4">
        <v>216</v>
      </c>
      <c r="M1970" s="6">
        <v>9.6999999999999993</v>
      </c>
      <c r="N1970" s="6"/>
      <c r="O1970" s="6"/>
      <c r="U1970" s="4"/>
      <c r="W1970" s="7"/>
      <c r="X1970" s="7"/>
      <c r="Y1970" s="7"/>
      <c r="Z1970" s="7"/>
      <c r="AA1970" s="7"/>
      <c r="AB1970" s="4"/>
      <c r="AC1970" s="7"/>
      <c r="AD1970" s="7"/>
      <c r="AE1970" s="7"/>
      <c r="AF1970" s="7"/>
      <c r="AG1970" s="7"/>
      <c r="AH1970" s="7"/>
      <c r="AK1970" s="7"/>
      <c r="AL1970" s="7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B1970" s="4"/>
      <c r="BC1970" s="4"/>
      <c r="BD1970" s="4"/>
      <c r="BG1970" s="6"/>
      <c r="BH1970" s="4"/>
      <c r="BI1970" s="4"/>
      <c r="BJ1970" s="4"/>
      <c r="BK1970" s="4"/>
      <c r="BL1970" s="6"/>
      <c r="BM1970" s="6"/>
      <c r="BN1970" s="6"/>
      <c r="BO1970" s="6"/>
      <c r="BP1970" s="6"/>
      <c r="BQ1970" s="6"/>
      <c r="BR1970" s="6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D1970" s="4"/>
      <c r="CE1970" s="4"/>
      <c r="CG1970" s="4"/>
      <c r="CH1970" s="4"/>
      <c r="CI1970" s="4"/>
    </row>
    <row r="1971" spans="1:158" x14ac:dyDescent="0.25">
      <c r="A1971" t="s">
        <v>58</v>
      </c>
      <c r="B1971" t="s">
        <v>193</v>
      </c>
      <c r="C1971" s="5">
        <v>39793</v>
      </c>
      <c r="D1971" s="4"/>
      <c r="F1971">
        <v>57</v>
      </c>
      <c r="G1971" t="s">
        <v>10</v>
      </c>
      <c r="H1971" s="6">
        <v>9</v>
      </c>
      <c r="I1971">
        <v>1000</v>
      </c>
      <c r="J1971" s="4">
        <f>1000000/H1971/I1971</f>
        <v>111.11111111111111</v>
      </c>
      <c r="U1971" s="4"/>
      <c r="W1971" s="7"/>
      <c r="X1971" s="7"/>
      <c r="Y1971" s="7"/>
      <c r="Z1971" s="7"/>
      <c r="AA1971" s="7"/>
      <c r="AB1971" s="4"/>
      <c r="AC1971" s="7"/>
      <c r="AD1971" s="7"/>
      <c r="AE1971" s="7"/>
      <c r="AF1971" s="7"/>
      <c r="AG1971" s="7"/>
      <c r="AH1971" s="7"/>
      <c r="AI1971" s="8"/>
      <c r="AK1971" s="7"/>
      <c r="AL1971" s="7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B1971" s="4"/>
      <c r="BC1971" s="4"/>
      <c r="BD1971" s="4"/>
      <c r="BG1971" s="6"/>
      <c r="BH1971" s="4"/>
      <c r="BI1971" s="4"/>
      <c r="BJ1971" s="4"/>
      <c r="BK1971" s="4"/>
      <c r="BL1971" s="6"/>
      <c r="BM1971" s="6"/>
      <c r="BN1971" s="6"/>
      <c r="BO1971" s="6"/>
      <c r="BP1971" s="6"/>
      <c r="BQ1971" s="6"/>
      <c r="BR1971" s="6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D1971" s="4">
        <v>172.4257772214458</v>
      </c>
      <c r="CE1971" s="4"/>
      <c r="CG1971" s="4"/>
      <c r="CH1971" s="4"/>
      <c r="CI1971" s="4"/>
    </row>
    <row r="1972" spans="1:158" x14ac:dyDescent="0.25">
      <c r="A1972" t="s">
        <v>58</v>
      </c>
      <c r="B1972" t="s">
        <v>193</v>
      </c>
      <c r="C1972" s="5">
        <v>39797</v>
      </c>
      <c r="D1972" s="4"/>
      <c r="F1972">
        <v>61</v>
      </c>
      <c r="G1972" t="s">
        <v>10</v>
      </c>
      <c r="H1972" s="6">
        <v>9</v>
      </c>
      <c r="I1972">
        <v>1000</v>
      </c>
      <c r="J1972" s="4">
        <f>1000000/H1972/I1972</f>
        <v>111.11111111111111</v>
      </c>
      <c r="U1972" s="4"/>
      <c r="W1972" s="7"/>
      <c r="X1972" s="7"/>
      <c r="Y1972" s="7"/>
      <c r="Z1972" s="7"/>
      <c r="AA1972" s="7"/>
      <c r="AB1972" s="4"/>
      <c r="AC1972" s="7"/>
      <c r="AD1972" s="7"/>
      <c r="AE1972" s="7"/>
      <c r="AF1972" s="7"/>
      <c r="AG1972" s="7"/>
      <c r="AH1972" s="7"/>
      <c r="AI1972" s="8"/>
      <c r="AK1972" s="7"/>
      <c r="AL1972" s="7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B1972" s="4"/>
      <c r="BC1972" s="4"/>
      <c r="BD1972" s="4"/>
      <c r="BG1972" s="6"/>
      <c r="BH1972" s="4"/>
      <c r="BI1972" s="4"/>
      <c r="BJ1972" s="4"/>
      <c r="BK1972" s="4"/>
      <c r="BL1972" s="6"/>
      <c r="BM1972" s="6"/>
      <c r="BN1972" s="6"/>
      <c r="BO1972" s="6"/>
      <c r="BP1972" s="6"/>
      <c r="BQ1972" s="6"/>
      <c r="BR1972" s="6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D1972" s="4">
        <v>215.51621779837049</v>
      </c>
      <c r="CE1972" s="4"/>
      <c r="CG1972" s="4"/>
      <c r="CH1972" s="4"/>
      <c r="CI1972" s="4"/>
    </row>
    <row r="1973" spans="1:158" x14ac:dyDescent="0.25">
      <c r="A1973" t="s">
        <v>58</v>
      </c>
      <c r="B1973" t="s">
        <v>193</v>
      </c>
      <c r="C1973" s="5">
        <v>39799</v>
      </c>
      <c r="F1973">
        <v>63</v>
      </c>
      <c r="G1973" t="s">
        <v>10</v>
      </c>
      <c r="H1973" s="6">
        <v>9</v>
      </c>
      <c r="I1973">
        <v>1000</v>
      </c>
      <c r="J1973" s="4">
        <f>1000000/H1973/I1973</f>
        <v>111.11111111111111</v>
      </c>
      <c r="L1973" s="4">
        <v>267.5</v>
      </c>
      <c r="M1973" s="6">
        <v>11.65</v>
      </c>
      <c r="N1973" s="6"/>
      <c r="O1973" s="6"/>
      <c r="U1973" s="4"/>
      <c r="W1973" s="7"/>
      <c r="X1973" s="7"/>
      <c r="Y1973" s="7"/>
      <c r="Z1973" s="7"/>
      <c r="AA1973" s="7"/>
      <c r="AB1973" s="4"/>
      <c r="AC1973" s="7"/>
      <c r="AD1973" s="7"/>
      <c r="AE1973" s="7"/>
      <c r="AF1973" s="7"/>
      <c r="AG1973" s="7"/>
      <c r="AH1973" s="7"/>
      <c r="AK1973" s="7"/>
      <c r="AL1973" s="7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B1973" s="4"/>
      <c r="BC1973" s="4"/>
      <c r="BD1973" s="4"/>
      <c r="BG1973" s="6"/>
      <c r="BH1973" s="4"/>
      <c r="BI1973" s="4"/>
      <c r="BJ1973" s="4"/>
      <c r="BK1973" s="4"/>
      <c r="BL1973" s="6"/>
      <c r="BM1973" s="6"/>
      <c r="BN1973" s="6"/>
      <c r="BO1973" s="6"/>
      <c r="BP1973" s="6"/>
      <c r="BQ1973" s="6"/>
      <c r="BR1973" s="6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D1973" s="4"/>
      <c r="CE1973" s="4"/>
      <c r="CG1973" s="4"/>
      <c r="CH1973" s="4"/>
      <c r="CI1973" s="4"/>
    </row>
    <row r="1974" spans="1:158" x14ac:dyDescent="0.25">
      <c r="A1974" t="s">
        <v>58</v>
      </c>
      <c r="B1974" t="s">
        <v>193</v>
      </c>
      <c r="C1974" s="5">
        <v>39801</v>
      </c>
      <c r="D1974" s="4"/>
      <c r="F1974">
        <v>65</v>
      </c>
      <c r="G1974" t="s">
        <v>10</v>
      </c>
      <c r="H1974" s="6">
        <v>9</v>
      </c>
      <c r="I1974">
        <v>1000</v>
      </c>
      <c r="J1974" s="4">
        <f>1000000/H1974/I1974</f>
        <v>111.11111111111111</v>
      </c>
      <c r="U1974" s="4"/>
      <c r="W1974" s="7"/>
      <c r="X1974" s="7"/>
      <c r="Y1974" s="7"/>
      <c r="Z1974" s="7"/>
      <c r="AA1974" s="7"/>
      <c r="AB1974" s="4"/>
      <c r="AC1974" s="7"/>
      <c r="AD1974" s="7"/>
      <c r="AE1974" s="7"/>
      <c r="AF1974" s="7"/>
      <c r="AG1974" s="7"/>
      <c r="AH1974" s="7"/>
      <c r="AI1974" s="8"/>
      <c r="AK1974" s="7"/>
      <c r="AL1974" s="7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B1974" s="4"/>
      <c r="BC1974" s="4"/>
      <c r="BD1974" s="4"/>
      <c r="BG1974" s="6"/>
      <c r="BH1974" s="4"/>
      <c r="BI1974" s="4"/>
      <c r="BJ1974" s="4"/>
      <c r="BK1974" s="4"/>
      <c r="BL1974" s="6"/>
      <c r="BM1974" s="6"/>
      <c r="BN1974" s="6"/>
      <c r="BO1974" s="6"/>
      <c r="BP1974" s="6"/>
      <c r="BQ1974" s="6"/>
      <c r="BR1974" s="6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D1974" s="4">
        <v>191.08279992812581</v>
      </c>
      <c r="CE1974" s="4"/>
      <c r="CG1974" s="4"/>
      <c r="CH1974" s="4"/>
      <c r="CI1974" s="4"/>
    </row>
    <row r="1975" spans="1:158" x14ac:dyDescent="0.25">
      <c r="A1975" t="s">
        <v>58</v>
      </c>
      <c r="B1975" t="s">
        <v>193</v>
      </c>
      <c r="C1975" s="5">
        <v>39804</v>
      </c>
      <c r="D1975" s="4"/>
      <c r="F1975">
        <v>68</v>
      </c>
      <c r="G1975" t="s">
        <v>10</v>
      </c>
      <c r="H1975" s="6">
        <v>9</v>
      </c>
      <c r="I1975">
        <v>1000</v>
      </c>
      <c r="J1975" s="4">
        <f>1000000/H1975/I1975</f>
        <v>111.11111111111111</v>
      </c>
      <c r="U1975" s="4"/>
      <c r="W1975" s="7"/>
      <c r="X1975" s="7"/>
      <c r="Y1975" s="7"/>
      <c r="Z1975" s="7"/>
      <c r="AA1975" s="7"/>
      <c r="AB1975" s="4"/>
      <c r="AC1975" s="7"/>
      <c r="AD1975" s="7"/>
      <c r="AE1975" s="7"/>
      <c r="AF1975" s="7"/>
      <c r="AG1975" s="7"/>
      <c r="AH1975" s="7"/>
      <c r="AI1975" s="8"/>
      <c r="AK1975" s="7"/>
      <c r="AL1975" s="7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B1975" s="4"/>
      <c r="BC1975" s="4"/>
      <c r="BD1975" s="4"/>
      <c r="BG1975" s="6"/>
      <c r="BH1975" s="4"/>
      <c r="BI1975" s="4"/>
      <c r="BJ1975" s="4"/>
      <c r="BK1975" s="4"/>
      <c r="BL1975" s="6"/>
      <c r="BM1975" s="6"/>
      <c r="BN1975" s="6"/>
      <c r="BO1975" s="6"/>
      <c r="BP1975" s="6"/>
      <c r="BQ1975" s="6"/>
      <c r="BR1975" s="6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D1975" s="4">
        <v>184.16053906483501</v>
      </c>
      <c r="CE1975" s="4"/>
      <c r="CG1975" s="4"/>
      <c r="CH1975" s="4"/>
      <c r="CI1975" s="4"/>
    </row>
    <row r="1976" spans="1:158" x14ac:dyDescent="0.25">
      <c r="A1976" t="s">
        <v>58</v>
      </c>
      <c r="B1976" t="s">
        <v>193</v>
      </c>
      <c r="C1976" s="5">
        <v>39806</v>
      </c>
      <c r="D1976" s="4"/>
      <c r="F1976">
        <v>70</v>
      </c>
      <c r="G1976" t="s">
        <v>10</v>
      </c>
      <c r="H1976" s="6">
        <v>9</v>
      </c>
      <c r="I1976">
        <v>1000</v>
      </c>
      <c r="J1976" s="4">
        <f>1000000/H1976/I1976</f>
        <v>111.11111111111111</v>
      </c>
      <c r="L1976" s="4">
        <v>366.5</v>
      </c>
      <c r="M1976" s="6">
        <v>14.35</v>
      </c>
      <c r="N1976" s="6"/>
      <c r="O1976" s="6"/>
      <c r="U1976" s="4"/>
      <c r="W1976" s="7"/>
      <c r="X1976" s="7"/>
      <c r="Y1976" s="7"/>
      <c r="Z1976" s="7"/>
      <c r="AA1976" s="7"/>
      <c r="AB1976" s="4"/>
      <c r="AC1976" s="7"/>
      <c r="AD1976" s="7"/>
      <c r="AE1976" s="7"/>
      <c r="AF1976" s="7"/>
      <c r="AG1976" s="7"/>
      <c r="AH1976" s="7"/>
      <c r="AI1976" s="8"/>
      <c r="AK1976" s="7"/>
      <c r="AL1976" s="7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B1976" s="4"/>
      <c r="BC1976" s="4"/>
      <c r="BD1976" s="4"/>
      <c r="BG1976" s="6"/>
      <c r="BH1976" s="4"/>
      <c r="BI1976" s="4"/>
      <c r="BJ1976" s="4"/>
      <c r="BK1976" s="4"/>
      <c r="BL1976" s="6"/>
      <c r="BM1976" s="6"/>
      <c r="BN1976" s="6"/>
      <c r="BO1976" s="6"/>
      <c r="BP1976" s="6"/>
      <c r="BQ1976" s="6"/>
      <c r="BR1976" s="6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D1976" s="4">
        <v>167.2621876965467</v>
      </c>
      <c r="CE1976" s="4"/>
      <c r="CG1976" s="4"/>
      <c r="CH1976" s="4"/>
      <c r="CI1976" s="4"/>
    </row>
    <row r="1977" spans="1:158" x14ac:dyDescent="0.25">
      <c r="A1977" t="s">
        <v>58</v>
      </c>
      <c r="B1977" t="s">
        <v>193</v>
      </c>
      <c r="C1977" s="5">
        <v>39808</v>
      </c>
      <c r="D1977" s="4">
        <v>5</v>
      </c>
      <c r="E1977" t="s">
        <v>164</v>
      </c>
      <c r="F1977">
        <v>72</v>
      </c>
      <c r="G1977" t="s">
        <v>10</v>
      </c>
      <c r="H1977" s="6">
        <v>9</v>
      </c>
      <c r="I1977">
        <v>1000</v>
      </c>
      <c r="J1977" s="4">
        <f>1000000/H1977/I1977</f>
        <v>111.11111111111111</v>
      </c>
      <c r="K1977" s="4"/>
      <c r="L1977" s="7"/>
      <c r="M1977" s="7"/>
      <c r="N1977" s="7"/>
      <c r="O1977" s="7"/>
      <c r="P1977" s="7"/>
      <c r="Q1977" s="7"/>
      <c r="R1977" s="7"/>
      <c r="S1977" s="7"/>
      <c r="T1977" s="7"/>
      <c r="U1977" s="4"/>
      <c r="V1977" s="7"/>
      <c r="W1977" s="7"/>
      <c r="X1977" s="7"/>
      <c r="Y1977" s="7"/>
      <c r="Z1977" s="7"/>
      <c r="AA1977" s="7"/>
      <c r="AB1977" s="4"/>
      <c r="AC1977" s="7"/>
      <c r="AD1977" s="7"/>
      <c r="AE1977" s="7"/>
      <c r="AF1977" s="7"/>
      <c r="AG1977" s="7"/>
      <c r="AH1977" s="7"/>
      <c r="AI1977" s="8"/>
      <c r="AJ1977" s="7"/>
      <c r="AK1977" s="7"/>
      <c r="AL1977" s="7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7"/>
      <c r="BB1977" s="4"/>
      <c r="BC1977" s="4"/>
      <c r="BD1977" s="4"/>
      <c r="BE1977" s="7"/>
      <c r="BF1977" s="7"/>
      <c r="BG1977" s="6"/>
      <c r="BH1977" s="4"/>
      <c r="BI1977" s="4"/>
      <c r="BJ1977" s="4"/>
      <c r="BK1977" s="4"/>
      <c r="BL1977" s="6"/>
      <c r="BM1977" s="6"/>
      <c r="BN1977" s="6"/>
      <c r="BO1977" s="6"/>
      <c r="BP1977" s="6"/>
      <c r="BQ1977" s="6"/>
      <c r="BR1977" s="6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7"/>
      <c r="CD1977" s="4">
        <v>208.1729856336832</v>
      </c>
      <c r="CE1977" s="4"/>
      <c r="CF1977" s="7"/>
      <c r="CG1977" s="4"/>
      <c r="CH1977" s="4"/>
      <c r="CI1977" s="4"/>
      <c r="CJ1977" s="7"/>
      <c r="CK1977" s="7"/>
      <c r="CL1977" s="7"/>
      <c r="CM1977" s="7"/>
      <c r="CN1977" s="7"/>
      <c r="CO1977" s="7"/>
      <c r="CP1977" s="7"/>
      <c r="CQ1977" s="7"/>
      <c r="CR1977" s="7"/>
      <c r="CS1977" s="7"/>
      <c r="CT1977" s="7"/>
      <c r="CU1977" s="7"/>
      <c r="CV1977" s="7"/>
      <c r="CW1977" s="7"/>
      <c r="CX1977" s="7"/>
      <c r="CY1977" s="7"/>
      <c r="CZ1977" s="7"/>
      <c r="DA1977" s="7"/>
      <c r="DB1977" s="7"/>
      <c r="DC1977" s="7"/>
      <c r="DD1977" s="7"/>
      <c r="DE1977" s="7"/>
      <c r="DF1977" s="7"/>
      <c r="DG1977" s="7"/>
      <c r="DH1977" s="7"/>
      <c r="DI1977" s="7"/>
      <c r="DJ1977" s="7"/>
      <c r="DK1977" s="7"/>
      <c r="DL1977" s="7"/>
      <c r="DM1977" s="7"/>
      <c r="DN1977" s="7"/>
      <c r="DO1977" s="7"/>
      <c r="DP1977" s="7"/>
      <c r="DQ1977" s="7"/>
      <c r="DR1977" s="7"/>
      <c r="DS1977" s="7"/>
      <c r="DT1977" s="7"/>
      <c r="DU1977" s="7"/>
      <c r="DV1977" s="7"/>
      <c r="DW1977" s="7"/>
      <c r="DX1977" s="7"/>
      <c r="DY1977" s="7"/>
      <c r="DZ1977" s="7"/>
      <c r="EA1977" s="7"/>
      <c r="EB1977" s="7"/>
      <c r="EC1977" s="7"/>
      <c r="ED1977" s="7"/>
      <c r="EE1977" s="7"/>
      <c r="EF1977" s="7"/>
      <c r="EG1977" s="7"/>
      <c r="EH1977" s="7"/>
      <c r="EI1977" s="7"/>
      <c r="EJ1977" s="7"/>
      <c r="EK1977" s="7"/>
      <c r="EL1977" s="7"/>
      <c r="EM1977" s="7"/>
      <c r="EN1977" s="7"/>
      <c r="EO1977" s="7"/>
      <c r="EP1977" s="7"/>
      <c r="EQ1977" s="7"/>
      <c r="ER1977" s="7"/>
      <c r="ES1977" s="7"/>
      <c r="ET1977" s="7"/>
      <c r="EU1977" s="7"/>
      <c r="EV1977" s="7"/>
      <c r="EW1977" s="7"/>
      <c r="EX1977" s="7"/>
      <c r="EY1977" s="7"/>
      <c r="EZ1977" s="7"/>
      <c r="FA1977" s="7"/>
      <c r="FB1977" s="7"/>
    </row>
    <row r="1978" spans="1:158" x14ac:dyDescent="0.25">
      <c r="A1978" t="s">
        <v>58</v>
      </c>
      <c r="B1978" t="s">
        <v>193</v>
      </c>
      <c r="C1978" s="5">
        <v>39812</v>
      </c>
      <c r="D1978" s="4"/>
      <c r="E1978" s="5"/>
      <c r="F1978">
        <v>76</v>
      </c>
      <c r="G1978" t="s">
        <v>10</v>
      </c>
      <c r="H1978" s="6">
        <v>9</v>
      </c>
      <c r="I1978">
        <v>1000</v>
      </c>
      <c r="J1978" s="4">
        <f>1000000/H1978/I1978</f>
        <v>111.11111111111111</v>
      </c>
      <c r="K1978" s="4"/>
      <c r="L1978" s="7"/>
      <c r="M1978" s="7"/>
      <c r="N1978" s="7"/>
      <c r="O1978" s="7"/>
      <c r="P1978" s="7"/>
      <c r="Q1978" s="7"/>
      <c r="R1978" s="7"/>
      <c r="S1978" s="7"/>
      <c r="T1978" s="7"/>
      <c r="U1978" s="4"/>
      <c r="V1978" s="7"/>
      <c r="W1978" s="7"/>
      <c r="X1978" s="7"/>
      <c r="Y1978" s="7"/>
      <c r="Z1978" s="7"/>
      <c r="AA1978" s="7"/>
      <c r="AB1978" s="4"/>
      <c r="AC1978" s="7"/>
      <c r="AD1978" s="7"/>
      <c r="AE1978" s="7"/>
      <c r="AF1978" s="7"/>
      <c r="AG1978" s="7"/>
      <c r="AH1978" s="7"/>
      <c r="AI1978" s="8"/>
      <c r="AJ1978" s="7"/>
      <c r="AK1978" s="7"/>
      <c r="AL1978" s="7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7"/>
      <c r="BB1978" s="4"/>
      <c r="BC1978" s="4"/>
      <c r="BD1978" s="4"/>
      <c r="BE1978" s="7"/>
      <c r="BF1978" s="7"/>
      <c r="BG1978" s="6"/>
      <c r="BH1978" s="4"/>
      <c r="BI1978" s="4"/>
      <c r="BJ1978" s="4"/>
      <c r="BK1978" s="4"/>
      <c r="BL1978" s="6"/>
      <c r="BM1978" s="6"/>
      <c r="BN1978" s="6"/>
      <c r="BO1978" s="6"/>
      <c r="BP1978" s="6"/>
      <c r="BQ1978" s="6"/>
      <c r="BR1978" s="6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7"/>
      <c r="CD1978" s="4">
        <v>210.821505042582</v>
      </c>
      <c r="CE1978" s="4"/>
      <c r="CF1978" s="7"/>
      <c r="CG1978" s="4"/>
      <c r="CH1978" s="4"/>
      <c r="CI1978" s="4"/>
      <c r="CJ1978" s="7"/>
      <c r="CK1978" s="7"/>
      <c r="CL1978" s="7"/>
      <c r="CM1978" s="7"/>
      <c r="CN1978" s="7"/>
      <c r="CO1978" s="7"/>
      <c r="CP1978" s="7"/>
      <c r="CQ1978" s="7"/>
      <c r="CR1978" s="7"/>
      <c r="CS1978" s="7"/>
      <c r="CT1978" s="7"/>
      <c r="CU1978" s="7"/>
      <c r="CV1978" s="7"/>
      <c r="CW1978" s="7"/>
      <c r="CX1978" s="7"/>
      <c r="CY1978" s="7"/>
      <c r="CZ1978" s="7"/>
      <c r="DA1978" s="7"/>
      <c r="DB1978" s="7"/>
      <c r="DC1978" s="7"/>
      <c r="DD1978" s="7"/>
      <c r="DE1978" s="7"/>
      <c r="DF1978" s="7"/>
      <c r="DG1978" s="7"/>
      <c r="DH1978" s="7"/>
      <c r="DI1978" s="7"/>
      <c r="DJ1978" s="7"/>
      <c r="DK1978" s="7"/>
      <c r="DL1978" s="7"/>
      <c r="DM1978" s="7"/>
      <c r="DN1978" s="7"/>
      <c r="DO1978" s="7"/>
      <c r="DP1978" s="7"/>
      <c r="DQ1978" s="7"/>
      <c r="DR1978" s="7"/>
      <c r="DS1978" s="7"/>
      <c r="DT1978" s="7"/>
      <c r="DU1978" s="7"/>
      <c r="DV1978" s="7"/>
      <c r="DW1978" s="7"/>
      <c r="DX1978" s="7"/>
      <c r="DY1978" s="7"/>
      <c r="DZ1978" s="7"/>
      <c r="EA1978" s="7"/>
      <c r="EB1978" s="7"/>
      <c r="EC1978" s="7"/>
      <c r="ED1978" s="7"/>
      <c r="EE1978" s="7"/>
      <c r="EF1978" s="7"/>
      <c r="EG1978" s="7"/>
      <c r="EH1978" s="7"/>
      <c r="EI1978" s="7"/>
      <c r="EJ1978" s="7"/>
      <c r="EK1978" s="7"/>
      <c r="EL1978" s="7"/>
      <c r="EM1978" s="7"/>
      <c r="EN1978" s="7"/>
      <c r="EO1978" s="7"/>
      <c r="EP1978" s="7"/>
      <c r="EQ1978" s="7"/>
      <c r="ER1978" s="7"/>
      <c r="ES1978" s="7"/>
      <c r="ET1978" s="7"/>
      <c r="EU1978" s="7"/>
      <c r="EV1978" s="7"/>
      <c r="EW1978" s="7"/>
      <c r="EX1978" s="7"/>
      <c r="EY1978" s="7"/>
      <c r="EZ1978" s="7"/>
      <c r="FA1978" s="7"/>
      <c r="FB1978" s="7"/>
    </row>
    <row r="1979" spans="1:158" x14ac:dyDescent="0.25">
      <c r="A1979" t="s">
        <v>58</v>
      </c>
      <c r="B1979" t="s">
        <v>193</v>
      </c>
      <c r="C1979" s="5">
        <v>39813</v>
      </c>
      <c r="F1979">
        <v>77</v>
      </c>
      <c r="G1979" t="s">
        <v>10</v>
      </c>
      <c r="H1979" s="6">
        <v>9</v>
      </c>
      <c r="I1979">
        <v>1000</v>
      </c>
      <c r="J1979" s="4">
        <f>1000000/H1979/I1979</f>
        <v>111.11111111111111</v>
      </c>
      <c r="L1979" s="4">
        <v>486</v>
      </c>
      <c r="M1979" s="6">
        <v>15</v>
      </c>
      <c r="N1979" s="6"/>
      <c r="O1979" s="6"/>
      <c r="U1979" s="4">
        <v>85.050000000000011</v>
      </c>
      <c r="W1979" s="7"/>
      <c r="X1979" s="7"/>
      <c r="Y1979" s="7"/>
      <c r="Z1979" s="7"/>
      <c r="AA1979" s="7"/>
      <c r="AB1979" s="4">
        <v>78.574999999999989</v>
      </c>
      <c r="AC1979" s="7">
        <v>0.99342825000000001</v>
      </c>
      <c r="AD1979" s="7"/>
      <c r="AE1979" s="7"/>
      <c r="AF1979" s="7"/>
      <c r="AG1979" s="7"/>
      <c r="AH1979" s="7"/>
      <c r="AI1979" s="8">
        <f>AC1979/AB1979</f>
        <v>1.2643057588291443E-2</v>
      </c>
      <c r="AK1979" s="7"/>
      <c r="AL1979" s="7"/>
      <c r="AM1979" s="4">
        <v>10.1</v>
      </c>
      <c r="AN1979" s="4"/>
      <c r="AO1979" s="4"/>
      <c r="AP1979" s="4"/>
      <c r="AQ1979" s="4">
        <v>1.95</v>
      </c>
      <c r="AR1979" s="4"/>
      <c r="AS1979" s="4"/>
      <c r="AT1979" s="4"/>
      <c r="AU1979" s="4"/>
      <c r="AV1979" s="4"/>
      <c r="AW1979" s="4"/>
      <c r="AX1979" s="4"/>
      <c r="AY1979" s="4">
        <v>0</v>
      </c>
      <c r="AZ1979" s="4">
        <v>12.049999999999999</v>
      </c>
      <c r="BB1979" s="4"/>
      <c r="BC1979" s="4">
        <f>U1979+AB1979+AZ1979</f>
        <v>175.67500000000001</v>
      </c>
      <c r="BD1979" s="4"/>
      <c r="BE1979" s="7">
        <f>AZ1979/BC1979</f>
        <v>6.8592571509890413E-2</v>
      </c>
      <c r="BF1979" s="7"/>
      <c r="BG1979" s="6"/>
      <c r="BH1979" s="4"/>
      <c r="BI1979" s="4"/>
      <c r="BJ1979" s="4"/>
      <c r="BK1979" s="4"/>
      <c r="BL1979" s="6"/>
      <c r="BM1979" s="6"/>
      <c r="BN1979" s="6"/>
      <c r="BO1979" s="6"/>
      <c r="BP1979" s="7">
        <f>U1979/BC1979</f>
        <v>0.48413263127935113</v>
      </c>
      <c r="BQ1979" s="7">
        <f>AB1979/BC1979</f>
        <v>0.44727479721075841</v>
      </c>
      <c r="BR1979" s="7">
        <f>AZ1979/BC1979</f>
        <v>6.8592571509890413E-2</v>
      </c>
      <c r="BS1979" s="4">
        <f>BT1979+BU1979+BV1979+BW1979+BX1979+BY1979</f>
        <v>315.25</v>
      </c>
      <c r="BT1979" s="4">
        <v>116.5</v>
      </c>
      <c r="BU1979" s="4">
        <v>6.75</v>
      </c>
      <c r="BV1979" s="4">
        <v>0</v>
      </c>
      <c r="BW1979" s="4"/>
      <c r="BX1979" s="4">
        <v>180.45</v>
      </c>
      <c r="BY1979" s="4">
        <v>11.549999999999999</v>
      </c>
      <c r="BZ1979" s="8">
        <f>AC1979/BS1979</f>
        <v>3.1512394924662966E-3</v>
      </c>
      <c r="CA1979" s="4"/>
      <c r="CB1979" s="4"/>
      <c r="CD1979" s="4"/>
      <c r="CE1979" s="4"/>
      <c r="CG1979" s="4"/>
      <c r="CH1979" s="4"/>
      <c r="CI1979" s="4"/>
    </row>
    <row r="1980" spans="1:158" x14ac:dyDescent="0.25">
      <c r="A1980" t="s">
        <v>58</v>
      </c>
      <c r="B1980" t="s">
        <v>193</v>
      </c>
      <c r="C1980" s="5">
        <v>39818</v>
      </c>
      <c r="D1980" s="4"/>
      <c r="F1980">
        <v>82</v>
      </c>
      <c r="G1980" t="s">
        <v>10</v>
      </c>
      <c r="H1980" s="6">
        <v>9</v>
      </c>
      <c r="I1980">
        <v>1000</v>
      </c>
      <c r="J1980" s="4">
        <f>1000000/H1980/I1980</f>
        <v>111.11111111111111</v>
      </c>
      <c r="U1980" s="4"/>
      <c r="W1980" s="7"/>
      <c r="X1980" s="7"/>
      <c r="Y1980" s="7"/>
      <c r="Z1980" s="7"/>
      <c r="AA1980" s="7"/>
      <c r="AB1980" s="4"/>
      <c r="AC1980" s="7"/>
      <c r="AD1980" s="7"/>
      <c r="AE1980" s="7"/>
      <c r="AF1980" s="7"/>
      <c r="AG1980" s="7"/>
      <c r="AH1980" s="7"/>
      <c r="AI1980" s="8"/>
      <c r="AK1980" s="7"/>
      <c r="AL1980" s="7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B1980" s="4"/>
      <c r="BC1980" s="4"/>
      <c r="BD1980" s="4"/>
      <c r="BG1980" s="6"/>
      <c r="BH1980" s="4"/>
      <c r="BI1980" s="4"/>
      <c r="BJ1980" s="4"/>
      <c r="BK1980" s="4"/>
      <c r="BL1980" s="6"/>
      <c r="BM1980" s="6"/>
      <c r="BN1980" s="6"/>
      <c r="BO1980" s="6"/>
      <c r="BP1980" s="6"/>
      <c r="BQ1980" s="6"/>
      <c r="BR1980" s="6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D1980" s="4">
        <v>177.22555339815219</v>
      </c>
      <c r="CE1980" s="4"/>
      <c r="CG1980" s="4"/>
      <c r="CH1980" s="4"/>
      <c r="CI1980" s="4"/>
    </row>
    <row r="1981" spans="1:158" x14ac:dyDescent="0.25">
      <c r="A1981" t="s">
        <v>58</v>
      </c>
      <c r="B1981" t="s">
        <v>193</v>
      </c>
      <c r="C1981" s="5">
        <v>39820</v>
      </c>
      <c r="D1981" s="4"/>
      <c r="F1981">
        <v>84</v>
      </c>
      <c r="G1981" t="s">
        <v>10</v>
      </c>
      <c r="H1981" s="6">
        <v>9</v>
      </c>
      <c r="I1981">
        <v>1000</v>
      </c>
      <c r="J1981" s="4">
        <f>1000000/H1981/I1981</f>
        <v>111.11111111111111</v>
      </c>
      <c r="L1981" s="4">
        <v>589.5</v>
      </c>
      <c r="M1981" s="6">
        <v>18.100000000000001</v>
      </c>
      <c r="N1981" s="6"/>
      <c r="O1981" s="6"/>
      <c r="U1981" s="4"/>
      <c r="W1981" s="7"/>
      <c r="X1981" s="7"/>
      <c r="Y1981" s="7"/>
      <c r="Z1981" s="7"/>
      <c r="AA1981" s="7"/>
      <c r="AB1981" s="4"/>
      <c r="AC1981" s="7"/>
      <c r="AD1981" s="7"/>
      <c r="AE1981" s="7"/>
      <c r="AF1981" s="7"/>
      <c r="AG1981" s="7"/>
      <c r="AH1981" s="7"/>
      <c r="AI1981" s="8"/>
      <c r="AK1981" s="7"/>
      <c r="AL1981" s="7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B1981" s="4"/>
      <c r="BC1981" s="4"/>
      <c r="BD1981" s="4"/>
      <c r="BG1981" s="6"/>
      <c r="BH1981" s="4"/>
      <c r="BI1981" s="4"/>
      <c r="BJ1981" s="4"/>
      <c r="BK1981" s="4"/>
      <c r="BL1981" s="6"/>
      <c r="BM1981" s="6"/>
      <c r="BN1981" s="6"/>
      <c r="BO1981" s="6"/>
      <c r="BP1981" s="6"/>
      <c r="BQ1981" s="6"/>
      <c r="BR1981" s="6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D1981" s="4">
        <v>173.5302807469607</v>
      </c>
      <c r="CE1981" s="4"/>
      <c r="CG1981" s="4"/>
      <c r="CH1981" s="4"/>
      <c r="CI1981" s="4"/>
    </row>
    <row r="1982" spans="1:158" x14ac:dyDescent="0.25">
      <c r="A1982" t="s">
        <v>58</v>
      </c>
      <c r="B1982" t="s">
        <v>193</v>
      </c>
      <c r="C1982" s="5">
        <v>39822</v>
      </c>
      <c r="D1982" s="4"/>
      <c r="F1982">
        <v>86</v>
      </c>
      <c r="G1982" t="s">
        <v>10</v>
      </c>
      <c r="H1982" s="6">
        <v>9</v>
      </c>
      <c r="I1982">
        <v>1000</v>
      </c>
      <c r="J1982" s="4">
        <f>1000000/H1982/I1982</f>
        <v>111.11111111111111</v>
      </c>
      <c r="U1982" s="4"/>
      <c r="W1982" s="7"/>
      <c r="X1982" s="7"/>
      <c r="Y1982" s="7"/>
      <c r="Z1982" s="7"/>
      <c r="AA1982" s="7"/>
      <c r="AB1982" s="4"/>
      <c r="AC1982" s="7"/>
      <c r="AD1982" s="7"/>
      <c r="AE1982" s="7"/>
      <c r="AF1982" s="7"/>
      <c r="AG1982" s="7"/>
      <c r="AH1982" s="7"/>
      <c r="AI1982" s="8"/>
      <c r="AK1982" s="7"/>
      <c r="AL1982" s="7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B1982" s="4"/>
      <c r="BC1982" s="4"/>
      <c r="BD1982" s="4"/>
      <c r="BG1982" s="6"/>
      <c r="BH1982" s="4"/>
      <c r="BI1982" s="4"/>
      <c r="BJ1982" s="4"/>
      <c r="BK1982" s="4"/>
      <c r="BL1982" s="6"/>
      <c r="BM1982" s="6"/>
      <c r="BN1982" s="6"/>
      <c r="BO1982" s="6"/>
      <c r="BP1982" s="6"/>
      <c r="BQ1982" s="6"/>
      <c r="BR1982" s="6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D1982" s="4">
        <v>221.69590762974209</v>
      </c>
      <c r="CE1982" s="4"/>
      <c r="CG1982" s="4"/>
      <c r="CH1982" s="4"/>
      <c r="CI1982" s="4"/>
    </row>
    <row r="1983" spans="1:158" x14ac:dyDescent="0.25">
      <c r="A1983" t="s">
        <v>58</v>
      </c>
      <c r="B1983" t="s">
        <v>193</v>
      </c>
      <c r="C1983" s="5">
        <v>39826</v>
      </c>
      <c r="D1983" s="4"/>
      <c r="E1983" s="5"/>
      <c r="F1983">
        <v>90</v>
      </c>
      <c r="G1983" t="s">
        <v>10</v>
      </c>
      <c r="H1983" s="6">
        <v>9</v>
      </c>
      <c r="I1983">
        <v>1000</v>
      </c>
      <c r="J1983" s="4">
        <f>1000000/H1983/I1983</f>
        <v>111.11111111111111</v>
      </c>
      <c r="K1983" s="4"/>
      <c r="L1983" s="7"/>
      <c r="M1983" s="7"/>
      <c r="N1983" s="7"/>
      <c r="O1983" s="7"/>
      <c r="P1983" s="7"/>
      <c r="Q1983" s="7"/>
      <c r="R1983" s="7"/>
      <c r="S1983" s="7"/>
      <c r="T1983" s="7"/>
      <c r="U1983" s="4"/>
      <c r="V1983" s="7"/>
      <c r="W1983" s="7"/>
      <c r="X1983" s="7"/>
      <c r="Y1983" s="7"/>
      <c r="Z1983" s="7"/>
      <c r="AA1983" s="7"/>
      <c r="AB1983" s="4"/>
      <c r="AC1983" s="7"/>
      <c r="AD1983" s="7"/>
      <c r="AE1983" s="7"/>
      <c r="AF1983" s="7"/>
      <c r="AG1983" s="7"/>
      <c r="AH1983" s="7"/>
      <c r="AI1983" s="8"/>
      <c r="AJ1983" s="7"/>
      <c r="AK1983" s="7"/>
      <c r="AL1983" s="7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7"/>
      <c r="BB1983" s="4"/>
      <c r="BC1983" s="4"/>
      <c r="BD1983" s="4"/>
      <c r="BE1983" s="7"/>
      <c r="BF1983" s="7"/>
      <c r="BG1983" s="6"/>
      <c r="BH1983" s="4"/>
      <c r="BI1983" s="4"/>
      <c r="BJ1983" s="4"/>
      <c r="BK1983" s="4"/>
      <c r="BL1983" s="6"/>
      <c r="BM1983" s="6"/>
      <c r="BN1983" s="6"/>
      <c r="BO1983" s="6"/>
      <c r="BP1983" s="6"/>
      <c r="BQ1983" s="6"/>
      <c r="BR1983" s="6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7"/>
      <c r="CD1983" s="4">
        <v>200.82946184284401</v>
      </c>
      <c r="CE1983" s="4"/>
      <c r="CF1983" s="7"/>
      <c r="CG1983" s="4"/>
      <c r="CH1983" s="4"/>
      <c r="CI1983" s="4"/>
      <c r="CJ1983" s="7"/>
      <c r="CK1983" s="7"/>
      <c r="CL1983" s="7"/>
      <c r="CM1983" s="7"/>
      <c r="CN1983" s="7"/>
      <c r="CO1983" s="7"/>
      <c r="CP1983" s="7"/>
      <c r="CQ1983" s="7"/>
      <c r="CR1983" s="7"/>
      <c r="CS1983" s="7"/>
      <c r="CT1983" s="7"/>
      <c r="CU1983" s="7"/>
      <c r="CV1983" s="7"/>
      <c r="CW1983" s="7"/>
      <c r="CX1983" s="7"/>
      <c r="CY1983" s="7"/>
      <c r="CZ1983" s="7"/>
      <c r="DA1983" s="7"/>
      <c r="DB1983" s="7"/>
      <c r="DC1983" s="7"/>
      <c r="DD1983" s="7"/>
      <c r="DE1983" s="7"/>
      <c r="DF1983" s="7"/>
      <c r="DG1983" s="7"/>
      <c r="DH1983" s="7"/>
      <c r="DI1983" s="7"/>
      <c r="DJ1983" s="7"/>
      <c r="DK1983" s="7"/>
      <c r="DL1983" s="7"/>
      <c r="DM1983" s="7"/>
      <c r="DN1983" s="7"/>
      <c r="DO1983" s="7"/>
      <c r="DP1983" s="7"/>
      <c r="DQ1983" s="7"/>
      <c r="DR1983" s="7"/>
      <c r="DS1983" s="7"/>
      <c r="DT1983" s="7"/>
      <c r="DU1983" s="7"/>
      <c r="DV1983" s="7"/>
      <c r="DW1983" s="7"/>
      <c r="DX1983" s="7"/>
      <c r="DY1983" s="7"/>
      <c r="DZ1983" s="7"/>
      <c r="EA1983" s="7"/>
      <c r="EB1983" s="7"/>
      <c r="EC1983" s="7"/>
      <c r="ED1983" s="7"/>
      <c r="EE1983" s="7"/>
      <c r="EF1983" s="7"/>
      <c r="EG1983" s="7"/>
      <c r="EH1983" s="7"/>
      <c r="EI1983" s="7"/>
      <c r="EJ1983" s="7"/>
      <c r="EK1983" s="7"/>
      <c r="EL1983" s="7"/>
      <c r="EM1983" s="7"/>
      <c r="EN1983" s="7"/>
      <c r="EO1983" s="7"/>
      <c r="EP1983" s="7"/>
      <c r="EQ1983" s="7"/>
      <c r="ER1983" s="7"/>
      <c r="ES1983" s="7"/>
      <c r="ET1983" s="7"/>
      <c r="EU1983" s="7"/>
      <c r="EV1983" s="7"/>
      <c r="EW1983" s="7"/>
      <c r="EX1983" s="7"/>
      <c r="EY1983" s="7"/>
      <c r="EZ1983" s="7"/>
      <c r="FA1983" s="7"/>
      <c r="FB1983" s="7"/>
    </row>
    <row r="1984" spans="1:158" x14ac:dyDescent="0.25">
      <c r="A1984" t="s">
        <v>58</v>
      </c>
      <c r="B1984" t="s">
        <v>193</v>
      </c>
      <c r="C1984" s="5">
        <v>39827</v>
      </c>
      <c r="F1984">
        <v>91</v>
      </c>
      <c r="G1984" t="s">
        <v>10</v>
      </c>
      <c r="H1984" s="6">
        <v>9</v>
      </c>
      <c r="I1984">
        <v>1000</v>
      </c>
      <c r="J1984" s="4">
        <f>1000000/H1984/I1984</f>
        <v>111.11111111111111</v>
      </c>
      <c r="L1984" s="4">
        <v>720.5</v>
      </c>
      <c r="M1984" s="6">
        <v>19.55</v>
      </c>
      <c r="N1984" s="6"/>
      <c r="O1984" s="6"/>
      <c r="U1984" s="4">
        <v>156.76209225758274</v>
      </c>
      <c r="W1984" s="7"/>
      <c r="X1984" s="7"/>
      <c r="Y1984" s="7"/>
      <c r="Z1984" s="7"/>
      <c r="AA1984" s="7"/>
      <c r="AB1984" s="4">
        <v>118.70438991120544</v>
      </c>
      <c r="AC1984" s="7">
        <v>1.9109132625390577</v>
      </c>
      <c r="AD1984" s="7"/>
      <c r="AE1984" s="7"/>
      <c r="AF1984" s="7"/>
      <c r="AG1984" s="7"/>
      <c r="AH1984" s="7"/>
      <c r="AI1984" s="8">
        <f>AC1984/AB1984</f>
        <v>1.6098084190218069E-2</v>
      </c>
      <c r="AK1984" s="7"/>
      <c r="AL1984" s="7"/>
      <c r="AM1984" s="4">
        <v>25.366264577821511</v>
      </c>
      <c r="AN1984" s="4"/>
      <c r="AO1984" s="4"/>
      <c r="AP1984" s="4"/>
      <c r="AQ1984" s="4">
        <v>50.878658389744423</v>
      </c>
      <c r="AR1984" s="4"/>
      <c r="AS1984" s="4"/>
      <c r="AT1984" s="4"/>
      <c r="AU1984" s="4"/>
      <c r="AV1984" s="4"/>
      <c r="AW1984" s="4"/>
      <c r="AX1984" s="4"/>
      <c r="AY1984" s="4">
        <v>0</v>
      </c>
      <c r="AZ1984" s="4">
        <v>76.244922967565927</v>
      </c>
      <c r="BB1984" s="4"/>
      <c r="BC1984" s="4">
        <f>U1984+AB1984+AZ1984</f>
        <v>351.71140513635407</v>
      </c>
      <c r="BD1984" s="4"/>
      <c r="BE1984" s="7">
        <f>AZ1984/BC1984</f>
        <v>0.2167826287521348</v>
      </c>
      <c r="BF1984" s="7"/>
      <c r="BG1984" s="6"/>
      <c r="BH1984" s="4"/>
      <c r="BI1984" s="4"/>
      <c r="BJ1984" s="4"/>
      <c r="BK1984" s="4"/>
      <c r="BL1984" s="6"/>
      <c r="BM1984" s="6"/>
      <c r="BN1984" s="6"/>
      <c r="BO1984" s="6"/>
      <c r="BP1984" s="7">
        <f>U1984/BC1984</f>
        <v>0.44571227992111329</v>
      </c>
      <c r="BQ1984" s="7">
        <f>AB1984/BC1984</f>
        <v>0.33750509132675194</v>
      </c>
      <c r="BR1984" s="7">
        <f>AZ1984/BC1984</f>
        <v>0.2167826287521348</v>
      </c>
      <c r="BS1984" s="4">
        <f>BT1984+BU1984+BV1984+BW1984+BX1984+BY1984</f>
        <v>578.05351765111538</v>
      </c>
      <c r="BT1984" s="4">
        <v>167.36000726873647</v>
      </c>
      <c r="BU1984" s="4">
        <v>69.161067840932446</v>
      </c>
      <c r="BV1984" s="4">
        <v>0</v>
      </c>
      <c r="BW1984" s="4"/>
      <c r="BX1984" s="4">
        <v>289.59321722544917</v>
      </c>
      <c r="BY1984" s="4">
        <v>51.939225315997305</v>
      </c>
      <c r="BZ1984" s="8">
        <f>AC1984/BS1984</f>
        <v>3.3057722238313421E-3</v>
      </c>
      <c r="CA1984" s="4"/>
      <c r="CB1984" s="4"/>
      <c r="CD1984" s="4"/>
      <c r="CE1984" s="4"/>
      <c r="CG1984" s="4"/>
      <c r="CH1984" s="4"/>
      <c r="CI1984" s="4"/>
    </row>
    <row r="1985" spans="1:158" x14ac:dyDescent="0.25">
      <c r="A1985" t="s">
        <v>58</v>
      </c>
      <c r="B1985" t="s">
        <v>193</v>
      </c>
      <c r="C1985" s="5">
        <v>39828</v>
      </c>
      <c r="D1985" s="4"/>
      <c r="F1985">
        <v>92</v>
      </c>
      <c r="G1985" t="s">
        <v>10</v>
      </c>
      <c r="H1985" s="6">
        <v>9</v>
      </c>
      <c r="I1985">
        <v>1000</v>
      </c>
      <c r="J1985" s="4">
        <f>1000000/H1985/I1985</f>
        <v>111.11111111111111</v>
      </c>
      <c r="U1985" s="4"/>
      <c r="W1985" s="7"/>
      <c r="X1985" s="7"/>
      <c r="Y1985" s="7"/>
      <c r="Z1985" s="7"/>
      <c r="AA1985" s="7"/>
      <c r="AB1985" s="4"/>
      <c r="AC1985" s="7"/>
      <c r="AD1985" s="7"/>
      <c r="AE1985" s="7"/>
      <c r="AF1985" s="7"/>
      <c r="AG1985" s="7"/>
      <c r="AH1985" s="7"/>
      <c r="AI1985" s="8"/>
      <c r="AK1985" s="7"/>
      <c r="AL1985" s="7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B1985" s="4"/>
      <c r="BC1985" s="4"/>
      <c r="BD1985" s="4"/>
      <c r="BG1985" s="6"/>
      <c r="BH1985" s="4"/>
      <c r="BI1985" s="4"/>
      <c r="BJ1985" s="4"/>
      <c r="BK1985" s="4"/>
      <c r="BL1985" s="6"/>
      <c r="BM1985" s="6"/>
      <c r="BN1985" s="6"/>
      <c r="BO1985" s="6"/>
      <c r="BP1985" s="6"/>
      <c r="BQ1985" s="6"/>
      <c r="BR1985" s="6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D1985" s="4">
        <v>181.90188186126269</v>
      </c>
      <c r="CE1985" s="4"/>
      <c r="CG1985" s="4"/>
      <c r="CH1985" s="4"/>
      <c r="CI1985" s="4"/>
    </row>
    <row r="1986" spans="1:158" x14ac:dyDescent="0.25">
      <c r="A1986" t="s">
        <v>58</v>
      </c>
      <c r="B1986" t="s">
        <v>193</v>
      </c>
      <c r="C1986" s="5">
        <v>39830</v>
      </c>
      <c r="D1986" s="4"/>
      <c r="F1986">
        <v>94</v>
      </c>
      <c r="G1986" t="s">
        <v>10</v>
      </c>
      <c r="H1986" s="6">
        <v>9</v>
      </c>
      <c r="I1986">
        <v>1000</v>
      </c>
      <c r="J1986" s="4">
        <f>1000000/H1986/I1986</f>
        <v>111.11111111111111</v>
      </c>
      <c r="U1986" s="4"/>
      <c r="W1986" s="7"/>
      <c r="X1986" s="7"/>
      <c r="Y1986" s="7"/>
      <c r="Z1986" s="7"/>
      <c r="AA1986" s="7"/>
      <c r="AB1986" s="4"/>
      <c r="AC1986" s="7"/>
      <c r="AD1986" s="7"/>
      <c r="AE1986" s="7"/>
      <c r="AF1986" s="7"/>
      <c r="AG1986" s="7"/>
      <c r="AH1986" s="7"/>
      <c r="AI1986" s="8"/>
      <c r="AK1986" s="7"/>
      <c r="AL1986" s="7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B1986" s="4"/>
      <c r="BC1986" s="4"/>
      <c r="BD1986" s="4"/>
      <c r="BG1986" s="6"/>
      <c r="BH1986" s="4"/>
      <c r="BI1986" s="4"/>
      <c r="BJ1986" s="4"/>
      <c r="BK1986" s="4"/>
      <c r="BL1986" s="6"/>
      <c r="BM1986" s="6"/>
      <c r="BN1986" s="6"/>
      <c r="BO1986" s="6"/>
      <c r="BP1986" s="6"/>
      <c r="BQ1986" s="6"/>
      <c r="BR1986" s="6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D1986" s="4">
        <v>207.98571089657909</v>
      </c>
      <c r="CE1986" s="4"/>
      <c r="CG1986" s="4"/>
      <c r="CH1986" s="4"/>
      <c r="CI1986" s="4"/>
    </row>
    <row r="1987" spans="1:158" x14ac:dyDescent="0.25">
      <c r="A1987" t="s">
        <v>58</v>
      </c>
      <c r="B1987" t="s">
        <v>193</v>
      </c>
      <c r="C1987" s="5">
        <v>39832</v>
      </c>
      <c r="D1987" s="4"/>
      <c r="F1987">
        <v>96</v>
      </c>
      <c r="G1987" t="s">
        <v>10</v>
      </c>
      <c r="H1987" s="6">
        <v>9</v>
      </c>
      <c r="I1987">
        <v>1000</v>
      </c>
      <c r="J1987" s="4">
        <f>1000000/H1987/I1987</f>
        <v>111.11111111111111</v>
      </c>
      <c r="U1987" s="4"/>
      <c r="W1987" s="7"/>
      <c r="X1987" s="7"/>
      <c r="Y1987" s="7"/>
      <c r="Z1987" s="7"/>
      <c r="AA1987" s="7"/>
      <c r="AB1987" s="4"/>
      <c r="AC1987" s="7"/>
      <c r="AD1987" s="7"/>
      <c r="AE1987" s="7"/>
      <c r="AF1987" s="7"/>
      <c r="AG1987" s="7"/>
      <c r="AH1987" s="7"/>
      <c r="AI1987" s="8"/>
      <c r="AK1987" s="7"/>
      <c r="AL1987" s="7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B1987" s="4"/>
      <c r="BC1987" s="4"/>
      <c r="BD1987" s="4"/>
      <c r="BG1987" s="6"/>
      <c r="BH1987" s="4"/>
      <c r="BI1987" s="4"/>
      <c r="BJ1987" s="4"/>
      <c r="BK1987" s="4"/>
      <c r="BL1987" s="6"/>
      <c r="BM1987" s="6"/>
      <c r="BN1987" s="6"/>
      <c r="BO1987" s="6"/>
      <c r="BP1987" s="6"/>
      <c r="BQ1987" s="6"/>
      <c r="BR1987" s="6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D1987" s="4">
        <v>194.1774696899665</v>
      </c>
      <c r="CE1987" s="4"/>
      <c r="CG1987" s="4"/>
      <c r="CH1987" s="4"/>
      <c r="CI1987" s="4"/>
    </row>
    <row r="1988" spans="1:158" x14ac:dyDescent="0.25">
      <c r="A1988" t="s">
        <v>58</v>
      </c>
      <c r="B1988" t="s">
        <v>193</v>
      </c>
      <c r="C1988" s="5">
        <v>39833</v>
      </c>
      <c r="F1988">
        <v>97</v>
      </c>
      <c r="G1988" t="s">
        <v>10</v>
      </c>
      <c r="H1988" s="6">
        <v>9</v>
      </c>
      <c r="I1988">
        <v>1000</v>
      </c>
      <c r="J1988" s="4">
        <f>1000000/H1988/I1988</f>
        <v>111.11111111111111</v>
      </c>
      <c r="L1988" s="4">
        <v>761.5</v>
      </c>
      <c r="M1988" s="6">
        <v>20.75</v>
      </c>
      <c r="N1988" s="6"/>
      <c r="O1988" s="6"/>
      <c r="U1988" s="4"/>
      <c r="W1988" s="7"/>
      <c r="X1988" s="7"/>
      <c r="Y1988" s="7"/>
      <c r="Z1988" s="7"/>
      <c r="AA1988" s="7"/>
      <c r="AB1988" s="4"/>
      <c r="AC1988" s="7"/>
      <c r="AD1988" s="7"/>
      <c r="AE1988" s="7"/>
      <c r="AF1988" s="7"/>
      <c r="AG1988" s="7"/>
      <c r="AH1988" s="7"/>
      <c r="AK1988" s="7"/>
      <c r="AL1988" s="7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B1988" s="4"/>
      <c r="BC1988" s="4"/>
      <c r="BD1988" s="4"/>
      <c r="BG1988" s="6"/>
      <c r="BH1988" s="4"/>
      <c r="BI1988" s="4"/>
      <c r="BJ1988" s="4"/>
      <c r="BK1988" s="4"/>
      <c r="BL1988" s="6"/>
      <c r="BM1988" s="6"/>
      <c r="BN1988" s="6"/>
      <c r="BO1988" s="6"/>
      <c r="BP1988" s="6"/>
      <c r="BQ1988" s="6"/>
      <c r="BR1988" s="6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D1988" s="4"/>
      <c r="CE1988" s="4"/>
      <c r="CG1988" s="4"/>
      <c r="CH1988" s="4"/>
      <c r="CI1988" s="4"/>
    </row>
    <row r="1989" spans="1:158" x14ac:dyDescent="0.25">
      <c r="A1989" t="s">
        <v>58</v>
      </c>
      <c r="B1989" t="s">
        <v>193</v>
      </c>
      <c r="C1989" s="5">
        <v>39838</v>
      </c>
      <c r="D1989" s="4"/>
      <c r="F1989">
        <v>102</v>
      </c>
      <c r="G1989" t="s">
        <v>10</v>
      </c>
      <c r="H1989" s="6">
        <v>9</v>
      </c>
      <c r="I1989">
        <v>1000</v>
      </c>
      <c r="J1989" s="4">
        <f>1000000/H1989/I1989</f>
        <v>111.11111111111111</v>
      </c>
      <c r="U1989" s="4"/>
      <c r="W1989" s="7"/>
      <c r="X1989" s="7"/>
      <c r="Y1989" s="7"/>
      <c r="Z1989" s="7"/>
      <c r="AA1989" s="7"/>
      <c r="AB1989" s="4"/>
      <c r="AC1989" s="7"/>
      <c r="AD1989" s="7"/>
      <c r="AE1989" s="7"/>
      <c r="AF1989" s="7"/>
      <c r="AG1989" s="7"/>
      <c r="AH1989" s="7"/>
      <c r="AI1989" s="8"/>
      <c r="AK1989" s="7"/>
      <c r="AL1989" s="7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B1989" s="4"/>
      <c r="BC1989" s="4"/>
      <c r="BD1989" s="4"/>
      <c r="BG1989" s="6"/>
      <c r="BH1989" s="4"/>
      <c r="BI1989" s="4"/>
      <c r="BJ1989" s="4"/>
      <c r="BK1989" s="4"/>
      <c r="BL1989" s="6"/>
      <c r="BM1989" s="6"/>
      <c r="BN1989" s="6"/>
      <c r="BO1989" s="6"/>
      <c r="BP1989" s="6"/>
      <c r="BQ1989" s="6"/>
      <c r="BR1989" s="6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D1989" s="4">
        <v>192.3898072383864</v>
      </c>
      <c r="CE1989" s="4"/>
      <c r="CG1989" s="4"/>
      <c r="CH1989" s="4"/>
      <c r="CI1989" s="4"/>
    </row>
    <row r="1990" spans="1:158" x14ac:dyDescent="0.25">
      <c r="A1990" t="s">
        <v>58</v>
      </c>
      <c r="B1990" t="s">
        <v>193</v>
      </c>
      <c r="C1990" s="5">
        <v>39840</v>
      </c>
      <c r="D1990" s="4"/>
      <c r="F1990">
        <v>104</v>
      </c>
      <c r="G1990" t="s">
        <v>10</v>
      </c>
      <c r="H1990" s="6">
        <v>9</v>
      </c>
      <c r="I1990">
        <v>1000</v>
      </c>
      <c r="J1990" s="4">
        <f>1000000/H1990/I1990</f>
        <v>111.11111111111111</v>
      </c>
      <c r="U1990" s="4"/>
      <c r="W1990" s="7"/>
      <c r="X1990" s="7"/>
      <c r="Y1990" s="7"/>
      <c r="Z1990" s="7"/>
      <c r="AA1990" s="7"/>
      <c r="AB1990" s="4"/>
      <c r="AC1990" s="7"/>
      <c r="AD1990" s="7"/>
      <c r="AE1990" s="7"/>
      <c r="AF1990" s="7"/>
      <c r="AG1990" s="7"/>
      <c r="AH1990" s="7"/>
      <c r="AI1990" s="8"/>
      <c r="AK1990" s="7"/>
      <c r="AL1990" s="7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B1990" s="4"/>
      <c r="BC1990" s="4"/>
      <c r="BD1990" s="4"/>
      <c r="BG1990" s="6"/>
      <c r="BH1990" s="4"/>
      <c r="BI1990" s="4"/>
      <c r="BJ1990" s="4"/>
      <c r="BK1990" s="4"/>
      <c r="BL1990" s="6"/>
      <c r="BM1990" s="6"/>
      <c r="BN1990" s="6"/>
      <c r="BO1990" s="6"/>
      <c r="BP1990" s="6"/>
      <c r="BQ1990" s="6"/>
      <c r="BR1990" s="6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D1990" s="4">
        <v>210.61874116752989</v>
      </c>
      <c r="CE1990" s="4"/>
      <c r="CG1990" s="4"/>
      <c r="CH1990" s="4"/>
      <c r="CI1990" s="4"/>
    </row>
    <row r="1991" spans="1:158" x14ac:dyDescent="0.25">
      <c r="A1991" t="s">
        <v>58</v>
      </c>
      <c r="B1991" t="s">
        <v>193</v>
      </c>
      <c r="C1991" s="5">
        <v>39841</v>
      </c>
      <c r="F1991">
        <v>105</v>
      </c>
      <c r="G1991" t="s">
        <v>10</v>
      </c>
      <c r="H1991" s="6">
        <v>9</v>
      </c>
      <c r="I1991">
        <v>1000</v>
      </c>
      <c r="J1991" s="4">
        <f>1000000/H1991/I1991</f>
        <v>111.11111111111111</v>
      </c>
      <c r="L1991" s="4">
        <v>787.5</v>
      </c>
      <c r="M1991" s="6">
        <v>21.3</v>
      </c>
      <c r="N1991" s="6"/>
      <c r="O1991" s="6"/>
      <c r="U1991" s="4"/>
      <c r="W1991" s="7"/>
      <c r="X1991" s="7"/>
      <c r="Y1991" s="7"/>
      <c r="Z1991" s="7"/>
      <c r="AA1991" s="7"/>
      <c r="AB1991" s="4"/>
      <c r="AC1991" s="7"/>
      <c r="AD1991" s="7"/>
      <c r="AE1991" s="7"/>
      <c r="AF1991" s="7"/>
      <c r="AG1991" s="7"/>
      <c r="AH1991" s="7"/>
      <c r="AK1991" s="7"/>
      <c r="AL1991" s="7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B1991" s="4"/>
      <c r="BC1991" s="4"/>
      <c r="BD1991" s="4"/>
      <c r="BG1991" s="6"/>
      <c r="BH1991" s="4"/>
      <c r="BI1991" s="4"/>
      <c r="BJ1991" s="4"/>
      <c r="BK1991" s="4"/>
      <c r="BL1991" s="6"/>
      <c r="BM1991" s="6"/>
      <c r="BN1991" s="6"/>
      <c r="BO1991" s="6"/>
      <c r="BP1991" s="6"/>
      <c r="BQ1991" s="6"/>
      <c r="BR1991" s="6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D1991" s="4"/>
      <c r="CE1991" s="4"/>
      <c r="CG1991" s="4"/>
      <c r="CH1991" s="4"/>
      <c r="CI1991" s="4"/>
    </row>
    <row r="1992" spans="1:158" x14ac:dyDescent="0.25">
      <c r="A1992" t="s">
        <v>58</v>
      </c>
      <c r="B1992" t="s">
        <v>193</v>
      </c>
      <c r="C1992" s="5">
        <v>39843</v>
      </c>
      <c r="D1992" s="4"/>
      <c r="F1992">
        <v>107</v>
      </c>
      <c r="G1992" t="s">
        <v>10</v>
      </c>
      <c r="H1992" s="6">
        <v>9</v>
      </c>
      <c r="I1992">
        <v>1000</v>
      </c>
      <c r="J1992" s="4">
        <f>1000000/H1992/I1992</f>
        <v>111.11111111111111</v>
      </c>
      <c r="U1992" s="4"/>
      <c r="W1992" s="7"/>
      <c r="X1992" s="7"/>
      <c r="Y1992" s="7"/>
      <c r="Z1992" s="7"/>
      <c r="AA1992" s="7"/>
      <c r="AB1992" s="4"/>
      <c r="AC1992" s="7"/>
      <c r="AD1992" s="7"/>
      <c r="AE1992" s="7"/>
      <c r="AF1992" s="7"/>
      <c r="AG1992" s="7"/>
      <c r="AH1992" s="7"/>
      <c r="AI1992" s="8"/>
      <c r="AK1992" s="7"/>
      <c r="AL1992" s="7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B1992" s="4"/>
      <c r="BC1992" s="4"/>
      <c r="BD1992" s="4"/>
      <c r="BG1992" s="6"/>
      <c r="BH1992" s="4"/>
      <c r="BI1992" s="4"/>
      <c r="BJ1992" s="4"/>
      <c r="BK1992" s="4"/>
      <c r="BL1992" s="6"/>
      <c r="BM1992" s="6"/>
      <c r="BN1992" s="6"/>
      <c r="BO1992" s="6"/>
      <c r="BP1992" s="6"/>
      <c r="BQ1992" s="6"/>
      <c r="BR1992" s="6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D1992" s="4">
        <v>195.63898613527491</v>
      </c>
      <c r="CE1992" s="4"/>
      <c r="CG1992" s="4"/>
      <c r="CH1992" s="4"/>
      <c r="CI1992" s="4"/>
    </row>
    <row r="1993" spans="1:158" x14ac:dyDescent="0.25">
      <c r="A1993" t="s">
        <v>58</v>
      </c>
      <c r="B1993" t="s">
        <v>193</v>
      </c>
      <c r="C1993" s="5">
        <v>39846</v>
      </c>
      <c r="D1993" s="4"/>
      <c r="F1993">
        <v>110</v>
      </c>
      <c r="G1993" t="s">
        <v>10</v>
      </c>
      <c r="H1993" s="6">
        <v>9</v>
      </c>
      <c r="I1993">
        <v>1000</v>
      </c>
      <c r="J1993" s="4">
        <f>1000000/H1993/I1993</f>
        <v>111.11111111111111</v>
      </c>
      <c r="U1993" s="4"/>
      <c r="W1993" s="7"/>
      <c r="X1993" s="7"/>
      <c r="Y1993" s="7"/>
      <c r="Z1993" s="7"/>
      <c r="AA1993" s="7"/>
      <c r="AB1993" s="4"/>
      <c r="AC1993" s="7"/>
      <c r="AD1993" s="7"/>
      <c r="AE1993" s="7"/>
      <c r="AF1993" s="7"/>
      <c r="AG1993" s="7"/>
      <c r="AH1993" s="7"/>
      <c r="AI1993" s="8"/>
      <c r="AK1993" s="7"/>
      <c r="AL1993" s="7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B1993" s="4"/>
      <c r="BC1993" s="4"/>
      <c r="BD1993" s="4"/>
      <c r="BG1993" s="6"/>
      <c r="BH1993" s="4"/>
      <c r="BI1993" s="4"/>
      <c r="BJ1993" s="4"/>
      <c r="BK1993" s="4"/>
      <c r="BL1993" s="6"/>
      <c r="BM1993" s="6"/>
      <c r="BN1993" s="6"/>
      <c r="BO1993" s="6"/>
      <c r="BP1993" s="6"/>
      <c r="BQ1993" s="6"/>
      <c r="BR1993" s="6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D1993" s="4">
        <v>172.60531474390851</v>
      </c>
      <c r="CE1993" s="4"/>
      <c r="CG1993" s="4"/>
      <c r="CH1993" s="4"/>
      <c r="CI1993" s="4"/>
    </row>
    <row r="1994" spans="1:158" x14ac:dyDescent="0.25">
      <c r="A1994" t="s">
        <v>58</v>
      </c>
      <c r="B1994" t="s">
        <v>193</v>
      </c>
      <c r="C1994" s="5">
        <v>39848</v>
      </c>
      <c r="D1994" s="4">
        <v>6</v>
      </c>
      <c r="E1994" t="s">
        <v>183</v>
      </c>
      <c r="F1994">
        <v>112</v>
      </c>
      <c r="G1994" t="s">
        <v>10</v>
      </c>
      <c r="H1994" s="6">
        <v>9</v>
      </c>
      <c r="I1994">
        <v>1000</v>
      </c>
      <c r="J1994" s="4">
        <f>1000000/H1994/I1994</f>
        <v>111.11111111111111</v>
      </c>
      <c r="U1994" s="4"/>
      <c r="W1994" s="7"/>
      <c r="X1994" s="7"/>
      <c r="Y1994" s="7"/>
      <c r="Z1994" s="7"/>
      <c r="AA1994" s="7"/>
      <c r="AB1994" s="4"/>
      <c r="AC1994" s="7"/>
      <c r="AD1994" s="7"/>
      <c r="AE1994" s="7"/>
      <c r="AF1994" s="7"/>
      <c r="AG1994" s="7"/>
      <c r="AH1994" s="7"/>
      <c r="AI1994" s="8"/>
      <c r="AK1994" s="7"/>
      <c r="AL1994" s="7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B1994" s="4"/>
      <c r="BC1994" s="4"/>
      <c r="BD1994" s="4"/>
      <c r="BG1994" s="6"/>
      <c r="BH1994" s="4"/>
      <c r="BI1994" s="4"/>
      <c r="BJ1994" s="4"/>
      <c r="BK1994" s="4"/>
      <c r="BL1994" s="6"/>
      <c r="BM1994" s="6"/>
      <c r="BN1994" s="6"/>
      <c r="BO1994" s="6"/>
      <c r="BP1994" s="6"/>
      <c r="BQ1994" s="6"/>
      <c r="BR1994" s="6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D1994" s="4"/>
      <c r="CE1994" s="4"/>
      <c r="CG1994" s="4"/>
      <c r="CH1994" s="4"/>
      <c r="CI1994" s="4"/>
    </row>
    <row r="1995" spans="1:158" x14ac:dyDescent="0.25">
      <c r="A1995" t="s">
        <v>58</v>
      </c>
      <c r="B1995" t="s">
        <v>193</v>
      </c>
      <c r="C1995" s="5">
        <v>39848</v>
      </c>
      <c r="F1995">
        <v>112</v>
      </c>
      <c r="G1995" t="s">
        <v>10</v>
      </c>
      <c r="H1995" s="6">
        <v>9</v>
      </c>
      <c r="I1995">
        <v>1000</v>
      </c>
      <c r="J1995" s="4">
        <f>1000000/H1995/I1995</f>
        <v>111.11111111111111</v>
      </c>
      <c r="L1995" s="4">
        <v>804.5</v>
      </c>
      <c r="M1995" s="6">
        <v>22.7</v>
      </c>
      <c r="N1995" s="6"/>
      <c r="O1995" s="6"/>
      <c r="U1995" s="4"/>
      <c r="W1995" s="7"/>
      <c r="X1995" s="7"/>
      <c r="Y1995" s="7"/>
      <c r="Z1995" s="7"/>
      <c r="AA1995" s="7"/>
      <c r="AB1995" s="4"/>
      <c r="AC1995" s="7"/>
      <c r="AD1995" s="7"/>
      <c r="AE1995" s="7"/>
      <c r="AF1995" s="7"/>
      <c r="AG1995" s="7"/>
      <c r="AH1995" s="7"/>
      <c r="AK1995" s="7"/>
      <c r="AL1995" s="7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B1995" s="4"/>
      <c r="BC1995" s="4"/>
      <c r="BD1995" s="4"/>
      <c r="BG1995" s="6"/>
      <c r="BH1995" s="4"/>
      <c r="BI1995" s="4"/>
      <c r="BJ1995" s="4"/>
      <c r="BK1995" s="4"/>
      <c r="BL1995" s="6"/>
      <c r="BM1995" s="6"/>
      <c r="BN1995" s="6"/>
      <c r="BO1995" s="6"/>
      <c r="BP1995" s="6"/>
      <c r="BQ1995" s="6"/>
      <c r="BR1995" s="6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D1995" s="4"/>
      <c r="CE1995" s="4"/>
      <c r="CG1995" s="4"/>
      <c r="CH1995" s="4"/>
      <c r="CI1995" s="4"/>
    </row>
    <row r="1996" spans="1:158" x14ac:dyDescent="0.25">
      <c r="A1996" t="s">
        <v>58</v>
      </c>
      <c r="B1996" t="s">
        <v>193</v>
      </c>
      <c r="C1996" s="5">
        <v>39849</v>
      </c>
      <c r="D1996" s="4"/>
      <c r="F1996">
        <v>113</v>
      </c>
      <c r="G1996" t="s">
        <v>10</v>
      </c>
      <c r="H1996" s="6">
        <v>9</v>
      </c>
      <c r="I1996">
        <v>1000</v>
      </c>
      <c r="J1996" s="4">
        <f>1000000/H1996/I1996</f>
        <v>111.11111111111111</v>
      </c>
      <c r="U1996" s="4"/>
      <c r="W1996" s="7"/>
      <c r="X1996" s="7"/>
      <c r="Y1996" s="7"/>
      <c r="Z1996" s="7"/>
      <c r="AA1996" s="7"/>
      <c r="AB1996" s="4"/>
      <c r="AC1996" s="7"/>
      <c r="AD1996" s="7"/>
      <c r="AE1996" s="7"/>
      <c r="AF1996" s="7"/>
      <c r="AG1996" s="7"/>
      <c r="AH1996" s="7"/>
      <c r="AI1996" s="8"/>
      <c r="AK1996" s="7"/>
      <c r="AL1996" s="7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B1996" s="4"/>
      <c r="BC1996" s="4"/>
      <c r="BD1996" s="4"/>
      <c r="BG1996" s="6"/>
      <c r="BH1996" s="4"/>
      <c r="BI1996" s="4"/>
      <c r="BJ1996" s="4"/>
      <c r="BK1996" s="4"/>
      <c r="BL1996" s="6"/>
      <c r="BM1996" s="6"/>
      <c r="BN1996" s="6"/>
      <c r="BO1996" s="6"/>
      <c r="BP1996" s="6"/>
      <c r="BQ1996" s="6"/>
      <c r="BR1996" s="6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D1996" s="4">
        <v>212.23156441511509</v>
      </c>
      <c r="CE1996" s="4"/>
      <c r="CG1996" s="4"/>
      <c r="CH1996" s="4"/>
      <c r="CI1996" s="4"/>
    </row>
    <row r="1997" spans="1:158" x14ac:dyDescent="0.25">
      <c r="A1997" t="s">
        <v>58</v>
      </c>
      <c r="B1997" t="s">
        <v>193</v>
      </c>
      <c r="C1997" s="5">
        <v>39852</v>
      </c>
      <c r="D1997" s="4"/>
      <c r="E1997" s="5"/>
      <c r="F1997">
        <v>116</v>
      </c>
      <c r="G1997" t="s">
        <v>10</v>
      </c>
      <c r="H1997" s="6">
        <v>9</v>
      </c>
      <c r="I1997">
        <v>1000</v>
      </c>
      <c r="J1997" s="4">
        <f>1000000/H1997/I1997</f>
        <v>111.11111111111111</v>
      </c>
      <c r="K1997" s="4"/>
      <c r="L1997" s="7"/>
      <c r="M1997" s="7"/>
      <c r="N1997" s="7"/>
      <c r="O1997" s="7"/>
      <c r="P1997" s="7"/>
      <c r="Q1997" s="7"/>
      <c r="R1997" s="7"/>
      <c r="S1997" s="7"/>
      <c r="T1997" s="7"/>
      <c r="U1997" s="4"/>
      <c r="V1997" s="7"/>
      <c r="W1997" s="7"/>
      <c r="X1997" s="7"/>
      <c r="Y1997" s="7"/>
      <c r="Z1997" s="7"/>
      <c r="AA1997" s="7"/>
      <c r="AB1997" s="4"/>
      <c r="AC1997" s="7"/>
      <c r="AD1997" s="7"/>
      <c r="AE1997" s="7"/>
      <c r="AF1997" s="7"/>
      <c r="AG1997" s="7"/>
      <c r="AH1997" s="7"/>
      <c r="AI1997" s="8"/>
      <c r="AJ1997" s="7"/>
      <c r="AK1997" s="7"/>
      <c r="AL1997" s="7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7"/>
      <c r="BB1997" s="4"/>
      <c r="BC1997" s="4"/>
      <c r="BD1997" s="4"/>
      <c r="BE1997" s="7"/>
      <c r="BF1997" s="7"/>
      <c r="BG1997" s="6"/>
      <c r="BH1997" s="4"/>
      <c r="BI1997" s="4"/>
      <c r="BJ1997" s="4"/>
      <c r="BK1997" s="4"/>
      <c r="BL1997" s="6"/>
      <c r="BM1997" s="6"/>
      <c r="BN1997" s="6"/>
      <c r="BO1997" s="6"/>
      <c r="BP1997" s="6"/>
      <c r="BQ1997" s="6"/>
      <c r="BR1997" s="6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7"/>
      <c r="CD1997" s="4"/>
      <c r="CE1997" s="4"/>
      <c r="CF1997" s="7"/>
      <c r="CG1997" s="4"/>
      <c r="CH1997" s="4"/>
      <c r="CI1997" s="4"/>
      <c r="CJ1997" s="7"/>
      <c r="CK1997" s="7"/>
      <c r="CL1997" s="7"/>
      <c r="CM1997" s="7"/>
      <c r="CN1997" s="7"/>
      <c r="CO1997" s="7"/>
      <c r="CP1997" s="7"/>
      <c r="CQ1997" s="7"/>
      <c r="CR1997" s="7"/>
      <c r="CS1997" s="7"/>
      <c r="CT1997" s="7"/>
      <c r="CU1997" s="7"/>
      <c r="CV1997" s="7"/>
      <c r="CW1997" s="7"/>
      <c r="CX1997" s="7"/>
      <c r="CY1997" s="7"/>
      <c r="CZ1997" s="7"/>
      <c r="DA1997" s="7"/>
      <c r="DB1997" s="7"/>
      <c r="DC1997" s="7"/>
      <c r="DD1997" s="7"/>
      <c r="DE1997" s="7"/>
      <c r="DF1997" s="7"/>
      <c r="DG1997" s="7"/>
      <c r="DH1997" s="7"/>
      <c r="DI1997" s="7"/>
      <c r="DJ1997" s="7"/>
      <c r="DK1997" s="7"/>
      <c r="DL1997" s="7"/>
      <c r="DM1997" s="7"/>
      <c r="DN1997" s="7"/>
      <c r="DO1997" s="7"/>
      <c r="DP1997" s="7"/>
      <c r="DQ1997" s="7"/>
      <c r="DR1997" s="7"/>
      <c r="DS1997" s="7"/>
      <c r="DT1997" s="7"/>
      <c r="DU1997" s="7"/>
      <c r="DV1997" s="7"/>
      <c r="DW1997" s="7"/>
      <c r="DX1997" s="7"/>
      <c r="DY1997" s="7"/>
      <c r="DZ1997" s="7"/>
      <c r="EA1997" s="7"/>
      <c r="EB1997" s="7"/>
      <c r="EC1997" s="7"/>
      <c r="ED1997" s="7"/>
      <c r="EE1997" s="7"/>
      <c r="EF1997" s="7"/>
      <c r="EG1997" s="7"/>
      <c r="EH1997" s="7"/>
      <c r="EI1997" s="7"/>
      <c r="EJ1997" s="7"/>
      <c r="EK1997" s="7"/>
      <c r="EL1997" s="7"/>
      <c r="EM1997" s="7"/>
      <c r="EN1997" s="7"/>
      <c r="EO1997" s="7"/>
      <c r="EP1997" s="7"/>
      <c r="EQ1997" s="7"/>
      <c r="ER1997" s="7"/>
      <c r="ES1997" s="7"/>
      <c r="ET1997" s="7"/>
      <c r="EU1997" s="7"/>
      <c r="EV1997" s="7"/>
      <c r="EW1997" s="7"/>
      <c r="EX1997" s="7"/>
      <c r="EY1997" s="7"/>
      <c r="EZ1997" s="7"/>
      <c r="FA1997" s="7"/>
      <c r="FB1997" s="7"/>
    </row>
    <row r="1998" spans="1:158" x14ac:dyDescent="0.25">
      <c r="A1998" t="s">
        <v>58</v>
      </c>
      <c r="B1998" t="s">
        <v>193</v>
      </c>
      <c r="C1998" s="5">
        <v>39853</v>
      </c>
      <c r="D1998" s="4"/>
      <c r="F1998">
        <v>117</v>
      </c>
      <c r="G1998" t="s">
        <v>10</v>
      </c>
      <c r="H1998" s="6">
        <v>9</v>
      </c>
      <c r="I1998">
        <v>1000</v>
      </c>
      <c r="J1998" s="4">
        <f>1000000/H1998/I1998</f>
        <v>111.11111111111111</v>
      </c>
      <c r="U1998" s="4">
        <v>274.57061720676688</v>
      </c>
      <c r="W1998" s="7"/>
      <c r="X1998" s="7"/>
      <c r="Y1998" s="7"/>
      <c r="Z1998" s="7"/>
      <c r="AA1998" s="7"/>
      <c r="AB1998" s="4">
        <v>248.52524844816804</v>
      </c>
      <c r="AC1998" s="7">
        <v>3.3775654379902238</v>
      </c>
      <c r="AD1998" s="7"/>
      <c r="AE1998" s="7"/>
      <c r="AF1998" s="7"/>
      <c r="AG1998" s="7"/>
      <c r="AH1998" s="7"/>
      <c r="AI1998" s="8">
        <f>AC1998/AB1998</f>
        <v>1.3590431793470845E-2</v>
      </c>
      <c r="AK1998" s="7"/>
      <c r="AL1998" s="7"/>
      <c r="AM1998" s="4">
        <v>5.5826897384252039</v>
      </c>
      <c r="AN1998" s="4"/>
      <c r="AO1998" s="4"/>
      <c r="AP1998" s="4"/>
      <c r="AQ1998" s="4">
        <v>373.75570344752077</v>
      </c>
      <c r="AR1998" s="4"/>
      <c r="AS1998" s="4"/>
      <c r="AT1998" s="4"/>
      <c r="AU1998" s="4"/>
      <c r="AV1998" s="4"/>
      <c r="AW1998" s="4"/>
      <c r="AX1998" s="4"/>
      <c r="AY1998" s="4">
        <v>0</v>
      </c>
      <c r="AZ1998" s="4">
        <v>379.33839318594596</v>
      </c>
      <c r="BB1998" s="4"/>
      <c r="BC1998" s="4">
        <f>U1998+AB1998+AZ1998</f>
        <v>902.43425884088083</v>
      </c>
      <c r="BD1998" s="4"/>
      <c r="BE1998" s="7">
        <f>AZ1998/BC1998</f>
        <v>0.42035016896763416</v>
      </c>
      <c r="BF1998" s="7"/>
      <c r="BG1998" s="6"/>
      <c r="BH1998" s="4"/>
      <c r="BI1998" s="4"/>
      <c r="BJ1998" s="4"/>
      <c r="BK1998" s="4"/>
      <c r="BL1998" s="6"/>
      <c r="BM1998" s="6"/>
      <c r="BN1998" s="6"/>
      <c r="BO1998" s="6"/>
      <c r="BP1998" s="7">
        <f>U1998/BC1998</f>
        <v>0.30425553387061716</v>
      </c>
      <c r="BQ1998" s="7">
        <f>AB1998/BC1998</f>
        <v>0.27539429716174879</v>
      </c>
      <c r="BR1998" s="7">
        <f>AZ1998/BC1998</f>
        <v>0.42035016896763416</v>
      </c>
      <c r="BS1998" s="4">
        <f>BT1998+BU1998+BV1998+BW1998+BX1998+BY1998</f>
        <v>510.13641995760167</v>
      </c>
      <c r="BT1998" s="4">
        <v>42.27490253411306</v>
      </c>
      <c r="BU1998" s="4">
        <v>179.3744269788167</v>
      </c>
      <c r="BV1998" s="4">
        <v>0</v>
      </c>
      <c r="BW1998" s="4"/>
      <c r="BX1998" s="4">
        <v>195.9284734455625</v>
      </c>
      <c r="BY1998" s="4">
        <v>92.558616999109418</v>
      </c>
      <c r="BZ1998" s="8">
        <f>AC1998/BS1998</f>
        <v>6.6209063024179676E-3</v>
      </c>
      <c r="CA1998" s="4"/>
      <c r="CB1998" s="4"/>
      <c r="CD1998" s="4">
        <v>177.54885023962049</v>
      </c>
      <c r="CE1998" s="4"/>
      <c r="CG1998" s="4"/>
      <c r="CH1998" s="4"/>
      <c r="CI1998" s="4"/>
    </row>
    <row r="1999" spans="1:158" x14ac:dyDescent="0.25">
      <c r="A1999" t="s">
        <v>58</v>
      </c>
      <c r="B1999" t="s">
        <v>193</v>
      </c>
      <c r="C1999" s="5">
        <v>39854</v>
      </c>
      <c r="F1999">
        <v>118</v>
      </c>
      <c r="G1999" t="s">
        <v>10</v>
      </c>
      <c r="H1999" s="6">
        <v>9</v>
      </c>
      <c r="I1999">
        <v>1000</v>
      </c>
      <c r="J1999" s="4">
        <f>1000000/H1999/I1999</f>
        <v>111.11111111111111</v>
      </c>
      <c r="L1999" s="4">
        <v>815</v>
      </c>
      <c r="M1999" s="6">
        <v>22.85</v>
      </c>
      <c r="N1999" s="6"/>
      <c r="O1999" s="6"/>
      <c r="U1999" s="4"/>
      <c r="W1999" s="7"/>
      <c r="X1999" s="7"/>
      <c r="Y1999" s="7"/>
      <c r="Z1999" s="7"/>
      <c r="AA1999" s="7"/>
      <c r="AB1999" s="4"/>
      <c r="AC1999" s="7"/>
      <c r="AD1999" s="7"/>
      <c r="AE1999" s="7"/>
      <c r="AF1999" s="7"/>
      <c r="AG1999" s="7"/>
      <c r="AH1999" s="7"/>
      <c r="AK1999" s="7"/>
      <c r="AL1999" s="7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B1999" s="4"/>
      <c r="BC1999" s="4"/>
      <c r="BD1999" s="4"/>
      <c r="BG1999" s="6"/>
      <c r="BH1999" s="4"/>
      <c r="BI1999" s="4"/>
      <c r="BJ1999" s="4"/>
      <c r="BK1999" s="4"/>
      <c r="BL1999" s="6"/>
      <c r="BM1999" s="6"/>
      <c r="BN1999" s="6"/>
      <c r="BO1999" s="6"/>
      <c r="BP1999" s="6"/>
      <c r="BQ1999" s="6"/>
      <c r="BR1999" s="6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D1999" s="4"/>
      <c r="CE1999" s="4"/>
      <c r="CG1999" s="4"/>
      <c r="CH1999" s="4"/>
      <c r="CI1999" s="4"/>
    </row>
    <row r="2000" spans="1:158" x14ac:dyDescent="0.25">
      <c r="A2000" t="s">
        <v>58</v>
      </c>
      <c r="B2000" t="s">
        <v>193</v>
      </c>
      <c r="C2000" s="5">
        <v>39856</v>
      </c>
      <c r="D2000" s="4"/>
      <c r="F2000">
        <v>120</v>
      </c>
      <c r="G2000" t="s">
        <v>10</v>
      </c>
      <c r="H2000" s="6">
        <v>9</v>
      </c>
      <c r="I2000">
        <v>1000</v>
      </c>
      <c r="J2000" s="4">
        <f>1000000/H2000/I2000</f>
        <v>111.11111111111111</v>
      </c>
      <c r="U2000" s="4"/>
      <c r="W2000" s="7"/>
      <c r="X2000" s="7"/>
      <c r="Y2000" s="7"/>
      <c r="Z2000" s="7"/>
      <c r="AA2000" s="7"/>
      <c r="AB2000" s="4"/>
      <c r="AC2000" s="7"/>
      <c r="AD2000" s="7"/>
      <c r="AE2000" s="7"/>
      <c r="AF2000" s="7"/>
      <c r="AG2000" s="7"/>
      <c r="AH2000" s="7"/>
      <c r="AI2000" s="8"/>
      <c r="AK2000" s="7"/>
      <c r="AL2000" s="7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B2000" s="4"/>
      <c r="BC2000" s="4"/>
      <c r="BD2000" s="4"/>
      <c r="BG2000" s="6"/>
      <c r="BH2000" s="4"/>
      <c r="BI2000" s="4"/>
      <c r="BJ2000" s="4"/>
      <c r="BK2000" s="4"/>
      <c r="BL2000" s="6"/>
      <c r="BM2000" s="6"/>
      <c r="BN2000" s="6"/>
      <c r="BO2000" s="6"/>
      <c r="BP2000" s="6"/>
      <c r="BQ2000" s="6"/>
      <c r="BR2000" s="6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D2000" s="4">
        <v>220.8057017052144</v>
      </c>
      <c r="CE2000" s="4"/>
      <c r="CG2000" s="4"/>
      <c r="CH2000" s="4"/>
      <c r="CI2000" s="4"/>
    </row>
    <row r="2001" spans="1:158" x14ac:dyDescent="0.25">
      <c r="A2001" t="s">
        <v>58</v>
      </c>
      <c r="B2001" t="s">
        <v>193</v>
      </c>
      <c r="C2001" s="5">
        <v>39864</v>
      </c>
      <c r="D2001" s="4"/>
      <c r="F2001">
        <v>128</v>
      </c>
      <c r="G2001" t="s">
        <v>10</v>
      </c>
      <c r="H2001" s="6">
        <v>9</v>
      </c>
      <c r="I2001">
        <v>1000</v>
      </c>
      <c r="J2001" s="4">
        <f>1000000/H2001/I2001</f>
        <v>111.11111111111111</v>
      </c>
      <c r="U2001" s="4"/>
      <c r="W2001" s="7"/>
      <c r="X2001" s="7"/>
      <c r="Y2001" s="7"/>
      <c r="Z2001" s="7"/>
      <c r="AA2001" s="7"/>
      <c r="AB2001" s="4"/>
      <c r="AC2001" s="7"/>
      <c r="AD2001" s="7"/>
      <c r="AE2001" s="7"/>
      <c r="AF2001" s="7"/>
      <c r="AG2001" s="7"/>
      <c r="AH2001" s="7"/>
      <c r="AI2001" s="8"/>
      <c r="AK2001" s="7"/>
      <c r="AL2001" s="7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B2001" s="4"/>
      <c r="BC2001" s="4"/>
      <c r="BD2001" s="4"/>
      <c r="BG2001" s="6"/>
      <c r="BH2001" s="4"/>
      <c r="BI2001" s="4"/>
      <c r="BJ2001" s="4"/>
      <c r="BK2001" s="4"/>
      <c r="BL2001" s="6"/>
      <c r="BM2001" s="6"/>
      <c r="BN2001" s="6"/>
      <c r="BO2001" s="6"/>
      <c r="BP2001" s="6"/>
      <c r="BQ2001" s="6"/>
      <c r="BR2001" s="6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D2001" s="4">
        <v>220.1469781364886</v>
      </c>
      <c r="CE2001" s="4"/>
      <c r="CG2001" s="4"/>
      <c r="CH2001" s="4"/>
      <c r="CI2001" s="4"/>
    </row>
    <row r="2002" spans="1:158" x14ac:dyDescent="0.25">
      <c r="A2002" t="s">
        <v>58</v>
      </c>
      <c r="B2002" t="s">
        <v>193</v>
      </c>
      <c r="C2002" s="5">
        <v>39870</v>
      </c>
      <c r="D2002" s="4"/>
      <c r="F2002">
        <v>134</v>
      </c>
      <c r="G2002" t="s">
        <v>10</v>
      </c>
      <c r="H2002" s="6">
        <v>9</v>
      </c>
      <c r="I2002">
        <v>1000</v>
      </c>
      <c r="J2002" s="4">
        <f>1000000/H2002/I2002</f>
        <v>111.11111111111111</v>
      </c>
      <c r="U2002" s="4"/>
      <c r="W2002" s="7"/>
      <c r="X2002" s="7"/>
      <c r="Y2002" s="7"/>
      <c r="Z2002" s="7"/>
      <c r="AA2002" s="7"/>
      <c r="AB2002" s="4"/>
      <c r="AC2002" s="7"/>
      <c r="AD2002" s="7"/>
      <c r="AE2002" s="7"/>
      <c r="AF2002" s="7"/>
      <c r="AG2002" s="7"/>
      <c r="AH2002" s="7"/>
      <c r="AI2002" s="8"/>
      <c r="AK2002" s="7"/>
      <c r="AL2002" s="7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B2002" s="4"/>
      <c r="BC2002" s="4"/>
      <c r="BD2002" s="4"/>
      <c r="BG2002" s="6"/>
      <c r="BH2002" s="4"/>
      <c r="BI2002" s="4"/>
      <c r="BJ2002" s="4"/>
      <c r="BK2002" s="4"/>
      <c r="BL2002" s="6"/>
      <c r="BM2002" s="6"/>
      <c r="BN2002" s="6"/>
      <c r="BO2002" s="6"/>
      <c r="BP2002" s="6"/>
      <c r="BQ2002" s="6"/>
      <c r="BR2002" s="6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D2002" s="4">
        <v>192.7408782581706</v>
      </c>
      <c r="CE2002" s="4"/>
      <c r="CG2002" s="4"/>
      <c r="CH2002" s="4"/>
      <c r="CI2002" s="4"/>
    </row>
    <row r="2003" spans="1:158" x14ac:dyDescent="0.25">
      <c r="A2003" t="s">
        <v>58</v>
      </c>
      <c r="B2003" t="s">
        <v>193</v>
      </c>
      <c r="C2003" s="5">
        <v>39874</v>
      </c>
      <c r="F2003">
        <v>138</v>
      </c>
      <c r="G2003" t="s">
        <v>10</v>
      </c>
      <c r="H2003" s="6">
        <v>9</v>
      </c>
      <c r="I2003">
        <v>1000</v>
      </c>
      <c r="J2003" s="4">
        <f>1000000/H2003/I2003</f>
        <v>111.11111111111111</v>
      </c>
      <c r="U2003" s="4">
        <v>306.44586362997518</v>
      </c>
      <c r="W2003" s="7"/>
      <c r="X2003" s="7"/>
      <c r="Y2003" s="7"/>
      <c r="Z2003" s="7"/>
      <c r="AA2003" s="7"/>
      <c r="AB2003" s="4">
        <v>199.13221853284978</v>
      </c>
      <c r="AC2003" s="7">
        <v>2.7360661597865361</v>
      </c>
      <c r="AD2003" s="7"/>
      <c r="AE2003" s="7"/>
      <c r="AF2003" s="7"/>
      <c r="AG2003" s="7"/>
      <c r="AH2003" s="7"/>
      <c r="AI2003" s="8">
        <f>AC2003/AB2003</f>
        <v>1.3739947156442603E-2</v>
      </c>
      <c r="AK2003" s="7"/>
      <c r="AL2003" s="7"/>
      <c r="AM2003" s="4">
        <v>0</v>
      </c>
      <c r="AN2003" s="4"/>
      <c r="AO2003" s="4"/>
      <c r="AP2003" s="4"/>
      <c r="AQ2003" s="4">
        <v>564.01301330135652</v>
      </c>
      <c r="AR2003" s="4"/>
      <c r="AS2003" s="4"/>
      <c r="AT2003" s="4"/>
      <c r="AU2003" s="4"/>
      <c r="AV2003" s="4"/>
      <c r="AW2003" s="4"/>
      <c r="AX2003" s="4"/>
      <c r="AY2003" s="4">
        <v>84.29623445070763</v>
      </c>
      <c r="AZ2003" s="4">
        <v>648.30924775206415</v>
      </c>
      <c r="BB2003" s="4"/>
      <c r="BC2003" s="4">
        <f>U2003+AB2003+AZ2003</f>
        <v>1153.8873299148891</v>
      </c>
      <c r="BD2003" s="4"/>
      <c r="BE2003" s="7">
        <f>AZ2003/BC2003</f>
        <v>0.56184796465343245</v>
      </c>
      <c r="BF2003" s="7"/>
      <c r="BG2003" s="6"/>
      <c r="BH2003" s="4"/>
      <c r="BI2003" s="4"/>
      <c r="BJ2003" s="4"/>
      <c r="BK2003" s="4"/>
      <c r="BL2003" s="6"/>
      <c r="BM2003" s="6"/>
      <c r="BN2003" s="6"/>
      <c r="BO2003" s="6"/>
      <c r="BP2003" s="7">
        <f>U2003/BC2003</f>
        <v>0.26557693778696634</v>
      </c>
      <c r="BQ2003" s="7">
        <f>AB2003/BC2003</f>
        <v>0.17257509755960126</v>
      </c>
      <c r="BR2003" s="7">
        <f>AZ2003/BC2003</f>
        <v>0.56184796465343245</v>
      </c>
      <c r="BS2003" s="4">
        <f>BT2003+BU2003+BV2003+BW2003+BX2003+BY2003</f>
        <v>552.0935578443474</v>
      </c>
      <c r="BT2003" s="4">
        <v>10.625</v>
      </c>
      <c r="BU2003" s="4">
        <v>126.46994633376039</v>
      </c>
      <c r="BV2003" s="4">
        <v>13.755148139236786</v>
      </c>
      <c r="BW2003" s="4"/>
      <c r="BX2003" s="4">
        <v>156.35903366530079</v>
      </c>
      <c r="BY2003" s="4">
        <v>244.88442970604945</v>
      </c>
      <c r="BZ2003" s="8">
        <f>AC2003/BS2003</f>
        <v>4.9558016407029327E-3</v>
      </c>
      <c r="CA2003" s="4"/>
      <c r="CB2003" s="4"/>
      <c r="CD2003" s="4"/>
      <c r="CE2003" s="4"/>
      <c r="CG2003" s="4"/>
      <c r="CH2003" s="4"/>
      <c r="CI2003" s="4"/>
    </row>
    <row r="2004" spans="1:158" x14ac:dyDescent="0.25">
      <c r="A2004" t="s">
        <v>58</v>
      </c>
      <c r="B2004" t="s">
        <v>193</v>
      </c>
      <c r="C2004" s="5">
        <v>39875</v>
      </c>
      <c r="D2004" s="4"/>
      <c r="F2004">
        <v>139</v>
      </c>
      <c r="G2004" t="s">
        <v>10</v>
      </c>
      <c r="H2004" s="6">
        <v>9</v>
      </c>
      <c r="I2004">
        <v>1000</v>
      </c>
      <c r="J2004" s="4">
        <f>1000000/H2004/I2004</f>
        <v>111.11111111111111</v>
      </c>
      <c r="U2004" s="4"/>
      <c r="W2004" s="7"/>
      <c r="X2004" s="7"/>
      <c r="Y2004" s="7"/>
      <c r="Z2004" s="7"/>
      <c r="AA2004" s="7"/>
      <c r="AB2004" s="4"/>
      <c r="AC2004" s="7"/>
      <c r="AD2004" s="7"/>
      <c r="AE2004" s="7"/>
      <c r="AF2004" s="7"/>
      <c r="AG2004" s="7"/>
      <c r="AH2004" s="7"/>
      <c r="AI2004" s="8"/>
      <c r="AK2004" s="7"/>
      <c r="AL2004" s="7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B2004" s="4"/>
      <c r="BC2004" s="4"/>
      <c r="BD2004" s="4"/>
      <c r="BG2004" s="6"/>
      <c r="BH2004" s="4"/>
      <c r="BI2004" s="4"/>
      <c r="BJ2004" s="4"/>
      <c r="BK2004" s="4"/>
      <c r="BL2004" s="6"/>
      <c r="BM2004" s="6"/>
      <c r="BN2004" s="6"/>
      <c r="BO2004" s="6"/>
      <c r="BP2004" s="6"/>
      <c r="BQ2004" s="6"/>
      <c r="BR2004" s="6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D2004" s="4">
        <v>177.91952758054089</v>
      </c>
      <c r="CE2004" s="4"/>
      <c r="CG2004" s="4"/>
      <c r="CH2004" s="4"/>
      <c r="CI2004" s="4"/>
    </row>
    <row r="2005" spans="1:158" x14ac:dyDescent="0.25">
      <c r="A2005" t="s">
        <v>58</v>
      </c>
      <c r="B2005" t="s">
        <v>193</v>
      </c>
      <c r="C2005" s="5">
        <v>39877</v>
      </c>
      <c r="D2005" s="4"/>
      <c r="F2005">
        <v>141</v>
      </c>
      <c r="G2005" t="s">
        <v>10</v>
      </c>
      <c r="H2005" s="6">
        <v>9</v>
      </c>
      <c r="I2005">
        <v>1000</v>
      </c>
      <c r="J2005" s="4">
        <f>1000000/H2005/I2005</f>
        <v>111.11111111111111</v>
      </c>
      <c r="U2005" s="4"/>
      <c r="W2005" s="7"/>
      <c r="X2005" s="7"/>
      <c r="Y2005" s="7"/>
      <c r="Z2005" s="7"/>
      <c r="AA2005" s="7"/>
      <c r="AB2005" s="4"/>
      <c r="AC2005" s="7"/>
      <c r="AD2005" s="7"/>
      <c r="AE2005" s="7"/>
      <c r="AF2005" s="7"/>
      <c r="AG2005" s="7"/>
      <c r="AH2005" s="7"/>
      <c r="AI2005" s="8"/>
      <c r="AK2005" s="7"/>
      <c r="AL2005" s="7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B2005" s="4"/>
      <c r="BC2005" s="4"/>
      <c r="BD2005" s="4"/>
      <c r="BG2005" s="6"/>
      <c r="BH2005" s="4"/>
      <c r="BI2005" s="4"/>
      <c r="BJ2005" s="4"/>
      <c r="BK2005" s="4"/>
      <c r="BL2005" s="6"/>
      <c r="BM2005" s="6"/>
      <c r="BN2005" s="6"/>
      <c r="BO2005" s="6"/>
      <c r="BP2005" s="6"/>
      <c r="BQ2005" s="6"/>
      <c r="BR2005" s="6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D2005" s="4">
        <v>216.18517130693749</v>
      </c>
      <c r="CE2005" s="4"/>
      <c r="CG2005" s="4"/>
      <c r="CH2005" s="4"/>
      <c r="CI2005" s="4"/>
    </row>
    <row r="2006" spans="1:158" x14ac:dyDescent="0.25">
      <c r="A2006" t="s">
        <v>58</v>
      </c>
      <c r="B2006" t="s">
        <v>193</v>
      </c>
      <c r="C2006" s="5">
        <v>39884</v>
      </c>
      <c r="D2006" s="4"/>
      <c r="F2006">
        <v>148</v>
      </c>
      <c r="G2006" t="s">
        <v>10</v>
      </c>
      <c r="H2006" s="6">
        <v>9</v>
      </c>
      <c r="I2006">
        <v>1000</v>
      </c>
      <c r="J2006" s="4">
        <f>1000000/H2006/I2006</f>
        <v>111.11111111111111</v>
      </c>
      <c r="U2006" s="4"/>
      <c r="W2006" s="7"/>
      <c r="X2006" s="7"/>
      <c r="Y2006" s="7"/>
      <c r="Z2006" s="7"/>
      <c r="AA2006" s="7"/>
      <c r="AB2006" s="4"/>
      <c r="AC2006" s="7"/>
      <c r="AD2006" s="7"/>
      <c r="AE2006" s="7"/>
      <c r="AF2006" s="7"/>
      <c r="AG2006" s="7"/>
      <c r="AH2006" s="7"/>
      <c r="AI2006" s="8"/>
      <c r="AK2006" s="7"/>
      <c r="AL2006" s="7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B2006" s="4"/>
      <c r="BC2006" s="4"/>
      <c r="BD2006" s="4"/>
      <c r="BG2006" s="6"/>
      <c r="BH2006" s="4"/>
      <c r="BI2006" s="4"/>
      <c r="BJ2006" s="4"/>
      <c r="BK2006" s="4"/>
      <c r="BL2006" s="6"/>
      <c r="BM2006" s="6"/>
      <c r="BN2006" s="6"/>
      <c r="BO2006" s="6"/>
      <c r="BP2006" s="6"/>
      <c r="BQ2006" s="6"/>
      <c r="BR2006" s="6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D2006" s="4">
        <v>185.06286177976389</v>
      </c>
      <c r="CE2006" s="4"/>
      <c r="CG2006" s="4"/>
      <c r="CH2006" s="4"/>
      <c r="CI2006" s="4"/>
    </row>
    <row r="2007" spans="1:158" x14ac:dyDescent="0.25">
      <c r="A2007" t="s">
        <v>58</v>
      </c>
      <c r="B2007" t="s">
        <v>193</v>
      </c>
      <c r="C2007" s="5">
        <v>39888</v>
      </c>
      <c r="D2007" s="4"/>
      <c r="F2007">
        <v>152</v>
      </c>
      <c r="G2007" t="s">
        <v>10</v>
      </c>
      <c r="H2007" s="6">
        <v>9</v>
      </c>
      <c r="I2007">
        <v>1000</v>
      </c>
      <c r="J2007" s="4">
        <f>1000000/H2007/I2007</f>
        <v>111.11111111111111</v>
      </c>
      <c r="U2007" s="4"/>
      <c r="W2007" s="7"/>
      <c r="X2007" s="7"/>
      <c r="Y2007" s="7"/>
      <c r="Z2007" s="7"/>
      <c r="AA2007" s="7"/>
      <c r="AB2007" s="4"/>
      <c r="AC2007" s="7"/>
      <c r="AD2007" s="7"/>
      <c r="AE2007" s="7"/>
      <c r="AF2007" s="7"/>
      <c r="AG2007" s="7"/>
      <c r="AH2007" s="7"/>
      <c r="AI2007" s="8"/>
      <c r="AK2007" s="7"/>
      <c r="AL2007" s="7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B2007" s="4"/>
      <c r="BC2007" s="4"/>
      <c r="BD2007" s="4"/>
      <c r="BG2007" s="6"/>
      <c r="BH2007" s="4"/>
      <c r="BI2007" s="4"/>
      <c r="BJ2007" s="4"/>
      <c r="BK2007" s="4"/>
      <c r="BL2007" s="6"/>
      <c r="BM2007" s="6"/>
      <c r="BN2007" s="6"/>
      <c r="BO2007" s="6"/>
      <c r="BP2007" s="6"/>
      <c r="BQ2007" s="6"/>
      <c r="BR2007" s="6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D2007" s="4">
        <v>169.0242089161182</v>
      </c>
      <c r="CE2007" s="4"/>
      <c r="CG2007" s="4"/>
      <c r="CH2007" s="4"/>
      <c r="CI2007" s="4"/>
    </row>
    <row r="2008" spans="1:158" x14ac:dyDescent="0.25">
      <c r="A2008" t="s">
        <v>58</v>
      </c>
      <c r="B2008" t="s">
        <v>193</v>
      </c>
      <c r="C2008" s="5">
        <v>39890</v>
      </c>
      <c r="D2008" s="4"/>
      <c r="F2008">
        <v>154</v>
      </c>
      <c r="G2008" t="s">
        <v>10</v>
      </c>
      <c r="H2008" s="6">
        <v>9</v>
      </c>
      <c r="I2008">
        <v>1000</v>
      </c>
      <c r="J2008" s="4">
        <f>1000000/H2008/I2008</f>
        <v>111.11111111111111</v>
      </c>
      <c r="U2008" s="4"/>
      <c r="W2008" s="7"/>
      <c r="X2008" s="7"/>
      <c r="Y2008" s="7"/>
      <c r="Z2008" s="7"/>
      <c r="AA2008" s="7"/>
      <c r="AB2008" s="4"/>
      <c r="AC2008" s="7"/>
      <c r="AD2008" s="7"/>
      <c r="AE2008" s="7"/>
      <c r="AF2008" s="7"/>
      <c r="AG2008" s="7"/>
      <c r="AH2008" s="7"/>
      <c r="AI2008" s="8"/>
      <c r="AK2008" s="7"/>
      <c r="AL2008" s="7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B2008" s="4"/>
      <c r="BC2008" s="4"/>
      <c r="BD2008" s="4"/>
      <c r="BG2008" s="6"/>
      <c r="BH2008" s="4"/>
      <c r="BI2008" s="4"/>
      <c r="BJ2008" s="4"/>
      <c r="BK2008" s="4"/>
      <c r="BL2008" s="6"/>
      <c r="BM2008" s="6"/>
      <c r="BN2008" s="6"/>
      <c r="BO2008" s="6"/>
      <c r="BP2008" s="6"/>
      <c r="BQ2008" s="6"/>
      <c r="BR2008" s="6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D2008" s="4">
        <v>216.4689670192856</v>
      </c>
      <c r="CE2008" s="4"/>
      <c r="CG2008" s="4"/>
      <c r="CH2008" s="4"/>
      <c r="CI2008" s="4"/>
    </row>
    <row r="2009" spans="1:158" x14ac:dyDescent="0.25">
      <c r="A2009" t="s">
        <v>58</v>
      </c>
      <c r="B2009" t="s">
        <v>193</v>
      </c>
      <c r="C2009" s="5">
        <v>39895</v>
      </c>
      <c r="D2009" s="4"/>
      <c r="F2009">
        <v>159</v>
      </c>
      <c r="G2009" t="s">
        <v>10</v>
      </c>
      <c r="H2009" s="6">
        <v>9</v>
      </c>
      <c r="I2009">
        <v>1000</v>
      </c>
      <c r="J2009" s="4">
        <f>1000000/H2009/I2009</f>
        <v>111.11111111111111</v>
      </c>
      <c r="U2009" s="4"/>
      <c r="W2009" s="7"/>
      <c r="X2009" s="7"/>
      <c r="Y2009" s="7"/>
      <c r="Z2009" s="7"/>
      <c r="AA2009" s="7"/>
      <c r="AB2009" s="4"/>
      <c r="AC2009" s="7"/>
      <c r="AD2009" s="7"/>
      <c r="AE2009" s="7"/>
      <c r="AF2009" s="7"/>
      <c r="AG2009" s="7"/>
      <c r="AH2009" s="7"/>
      <c r="AI2009" s="8"/>
      <c r="AK2009" s="7"/>
      <c r="AL2009" s="7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B2009" s="4"/>
      <c r="BC2009" s="4"/>
      <c r="BD2009" s="4"/>
      <c r="BG2009" s="6"/>
      <c r="BH2009" s="4"/>
      <c r="BI2009" s="4"/>
      <c r="BJ2009" s="4"/>
      <c r="BK2009" s="4"/>
      <c r="BL2009" s="6"/>
      <c r="BM2009" s="6"/>
      <c r="BN2009" s="6"/>
      <c r="BO2009" s="6"/>
      <c r="BP2009" s="6"/>
      <c r="BQ2009" s="6"/>
      <c r="BR2009" s="6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D2009" s="4">
        <v>190.63649529739649</v>
      </c>
      <c r="CE2009" s="4"/>
      <c r="CG2009" s="4"/>
      <c r="CH2009" s="4"/>
      <c r="CI2009" s="4"/>
    </row>
    <row r="2010" spans="1:158" x14ac:dyDescent="0.25">
      <c r="A2010" t="s">
        <v>58</v>
      </c>
      <c r="B2010" t="s">
        <v>193</v>
      </c>
      <c r="C2010" s="5">
        <v>39901</v>
      </c>
      <c r="D2010" s="4">
        <v>8</v>
      </c>
      <c r="E2010" s="5" t="s">
        <v>165</v>
      </c>
      <c r="F2010">
        <v>165</v>
      </c>
      <c r="G2010" t="s">
        <v>10</v>
      </c>
      <c r="H2010" s="6">
        <v>9</v>
      </c>
      <c r="I2010">
        <v>1000</v>
      </c>
      <c r="J2010" s="4">
        <f>1000000/H2010/I2010</f>
        <v>111.11111111111111</v>
      </c>
      <c r="K2010" s="4"/>
      <c r="L2010" s="7"/>
      <c r="M2010" s="7"/>
      <c r="N2010" s="7"/>
      <c r="O2010" s="7"/>
      <c r="P2010" s="7"/>
      <c r="Q2010" s="7"/>
      <c r="R2010" s="7"/>
      <c r="S2010" s="7"/>
      <c r="T2010" s="7"/>
      <c r="U2010" s="4"/>
      <c r="V2010" s="7"/>
      <c r="W2010" s="7"/>
      <c r="X2010" s="7"/>
      <c r="Y2010" s="7"/>
      <c r="Z2010" s="7"/>
      <c r="AA2010" s="7"/>
      <c r="AB2010" s="4"/>
      <c r="AC2010" s="7"/>
      <c r="AD2010" s="7"/>
      <c r="AE2010" s="7"/>
      <c r="AF2010" s="7"/>
      <c r="AG2010" s="7"/>
      <c r="AH2010" s="7"/>
      <c r="AI2010" s="8"/>
      <c r="AJ2010" s="7"/>
      <c r="AK2010" s="7"/>
      <c r="AL2010" s="7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7"/>
      <c r="BB2010" s="4"/>
      <c r="BC2010" s="4"/>
      <c r="BD2010" s="4"/>
      <c r="BE2010" s="7"/>
      <c r="BF2010" s="7"/>
      <c r="BG2010" s="6"/>
      <c r="BH2010" s="4"/>
      <c r="BI2010" s="4"/>
      <c r="BJ2010" s="4"/>
      <c r="BK2010" s="4"/>
      <c r="BL2010" s="6"/>
      <c r="BM2010" s="6"/>
      <c r="BN2010" s="6"/>
      <c r="BO2010" s="6"/>
      <c r="BP2010" s="6"/>
      <c r="BQ2010" s="6"/>
      <c r="BR2010" s="6"/>
      <c r="BS2010" s="4"/>
      <c r="BT2010" s="4"/>
      <c r="BU2010" s="4">
        <v>49.1</v>
      </c>
      <c r="BV2010" s="4">
        <v>111.6</v>
      </c>
      <c r="BW2010" s="4"/>
      <c r="BX2010" s="4"/>
      <c r="BY2010" s="4"/>
      <c r="BZ2010" s="4"/>
      <c r="CA2010" s="4"/>
      <c r="CB2010" s="4"/>
      <c r="CC2010" s="7"/>
      <c r="CD2010" s="4"/>
      <c r="CE2010" s="4"/>
      <c r="CF2010" s="7"/>
      <c r="CG2010" s="4"/>
      <c r="CH2010" s="4"/>
      <c r="CI2010" s="4"/>
      <c r="CJ2010" s="7"/>
      <c r="CK2010" s="7"/>
      <c r="CL2010" s="7"/>
      <c r="CM2010" s="7"/>
      <c r="CN2010" s="7"/>
      <c r="CO2010" s="7"/>
      <c r="CP2010" s="7"/>
      <c r="CQ2010" s="7"/>
      <c r="CR2010" s="7"/>
      <c r="CS2010" s="7"/>
      <c r="CT2010" s="7"/>
      <c r="CU2010" s="7"/>
      <c r="CV2010" s="7"/>
      <c r="CW2010" s="7"/>
      <c r="CX2010" s="7"/>
      <c r="CY2010" s="7"/>
      <c r="CZ2010" s="7"/>
      <c r="DA2010" s="7"/>
      <c r="DB2010" s="7"/>
      <c r="DC2010" s="7"/>
      <c r="DD2010" s="7"/>
      <c r="DE2010" s="7"/>
      <c r="DF2010" s="7"/>
      <c r="DG2010" s="7"/>
      <c r="DH2010" s="7"/>
      <c r="DI2010" s="7"/>
      <c r="DJ2010" s="7"/>
      <c r="DK2010" s="7"/>
      <c r="DL2010" s="7"/>
      <c r="DM2010" s="7"/>
      <c r="DN2010" s="7"/>
      <c r="DO2010" s="7"/>
      <c r="DP2010" s="7"/>
      <c r="DQ2010" s="7"/>
      <c r="DR2010" s="7"/>
      <c r="DS2010" s="7"/>
      <c r="DT2010" s="7"/>
      <c r="DU2010" s="7"/>
      <c r="DV2010" s="7"/>
      <c r="DW2010" s="7"/>
      <c r="DX2010" s="7"/>
      <c r="DY2010" s="7"/>
      <c r="DZ2010" s="7"/>
      <c r="EA2010" s="7"/>
      <c r="EB2010" s="7"/>
      <c r="EC2010" s="7"/>
      <c r="ED2010" s="7"/>
      <c r="EE2010" s="7"/>
      <c r="EF2010" s="7"/>
      <c r="EG2010" s="7"/>
      <c r="EH2010" s="7"/>
      <c r="EI2010" s="7"/>
      <c r="EJ2010" s="7"/>
      <c r="EK2010" s="7"/>
      <c r="EL2010" s="7"/>
      <c r="EM2010" s="7"/>
      <c r="EN2010" s="7"/>
      <c r="EO2010" s="7"/>
      <c r="EP2010" s="7"/>
      <c r="EQ2010" s="7"/>
      <c r="ER2010" s="7"/>
      <c r="ES2010" s="7"/>
      <c r="ET2010" s="7"/>
      <c r="EU2010" s="7"/>
      <c r="EV2010" s="7"/>
      <c r="EW2010" s="7"/>
      <c r="EX2010" s="7"/>
      <c r="EY2010" s="7"/>
      <c r="EZ2010" s="7"/>
      <c r="FA2010" s="7"/>
      <c r="FB2010" s="7"/>
    </row>
    <row r="2011" spans="1:158" x14ac:dyDescent="0.25">
      <c r="A2011" t="s">
        <v>58</v>
      </c>
      <c r="B2011" t="s">
        <v>193</v>
      </c>
      <c r="C2011" s="5">
        <v>39902</v>
      </c>
      <c r="F2011">
        <v>166</v>
      </c>
      <c r="G2011" t="s">
        <v>10</v>
      </c>
      <c r="H2011" s="6">
        <v>9</v>
      </c>
      <c r="I2011">
        <v>1000</v>
      </c>
      <c r="J2011" s="4">
        <f>1000000/H2011/I2011</f>
        <v>111.11111111111111</v>
      </c>
      <c r="U2011" s="4">
        <v>374.38668850216226</v>
      </c>
      <c r="W2011" s="7"/>
      <c r="X2011" s="7"/>
      <c r="Y2011" s="7"/>
      <c r="Z2011" s="7"/>
      <c r="AA2011" s="7"/>
      <c r="AB2011" s="4">
        <v>209.10225171101098</v>
      </c>
      <c r="AC2011" s="7">
        <v>2.5412469492213821</v>
      </c>
      <c r="AD2011" s="7"/>
      <c r="AE2011" s="7"/>
      <c r="AF2011" s="7"/>
      <c r="AG2011" s="7"/>
      <c r="AH2011" s="7"/>
      <c r="AI2011" s="8">
        <f>AC2011/AB2011</f>
        <v>1.2153130482466077E-2</v>
      </c>
      <c r="AK2011" s="7"/>
      <c r="AL2011" s="7"/>
      <c r="AM2011" s="4">
        <v>0</v>
      </c>
      <c r="AN2011" s="4"/>
      <c r="AO2011" s="4"/>
      <c r="AP2011" s="4"/>
      <c r="AQ2011" s="4">
        <v>192.68915199802353</v>
      </c>
      <c r="AR2011" s="4"/>
      <c r="AS2011" s="4"/>
      <c r="AT2011" s="4"/>
      <c r="AU2011" s="4"/>
      <c r="AV2011" s="4"/>
      <c r="AW2011" s="4"/>
      <c r="AX2011" s="4"/>
      <c r="AY2011" s="4">
        <v>663.91857279777389</v>
      </c>
      <c r="AZ2011" s="4">
        <v>856.60772479579737</v>
      </c>
      <c r="BB2011" s="4"/>
      <c r="BC2011" s="4">
        <f>U2011+AB2011+AZ2011</f>
        <v>1440.0966650089706</v>
      </c>
      <c r="BD2011" s="4"/>
      <c r="BE2011" s="7">
        <f>AZ2011/BC2011</f>
        <v>0.59482654575167804</v>
      </c>
      <c r="BF2011" s="7"/>
      <c r="BG2011" s="6"/>
      <c r="BH2011" s="4"/>
      <c r="BI2011" s="4"/>
      <c r="BJ2011" s="4"/>
      <c r="BK2011" s="4"/>
      <c r="BL2011" s="6"/>
      <c r="BM2011" s="6"/>
      <c r="BN2011" s="6"/>
      <c r="BO2011" s="6"/>
      <c r="BP2011" s="7">
        <f>U2011/BC2011</f>
        <v>0.25997330429192417</v>
      </c>
      <c r="BQ2011" s="7">
        <f>AB2011/BC2011</f>
        <v>0.14520014995639785</v>
      </c>
      <c r="BR2011" s="7">
        <f>AZ2011/BC2011</f>
        <v>0.59482654575167804</v>
      </c>
      <c r="BS2011" s="4"/>
      <c r="BT2011" s="4">
        <v>16.5</v>
      </c>
      <c r="BU2011" s="4">
        <v>46.586326242128742</v>
      </c>
      <c r="BV2011" s="4">
        <v>105.86694229834353</v>
      </c>
      <c r="BW2011" s="4"/>
      <c r="BX2011" s="4"/>
      <c r="BY2011" s="4"/>
      <c r="BZ2011" s="4"/>
      <c r="CA2011" s="4"/>
      <c r="CB2011" s="4"/>
      <c r="CD2011" s="4"/>
      <c r="CE2011" s="4"/>
      <c r="CG2011" s="4"/>
      <c r="CH2011" s="4"/>
      <c r="CI2011" s="4"/>
    </row>
    <row r="2012" spans="1:158" x14ac:dyDescent="0.25">
      <c r="A2012" t="s">
        <v>58</v>
      </c>
      <c r="B2012" t="s">
        <v>193</v>
      </c>
      <c r="C2012" s="5">
        <v>39904</v>
      </c>
      <c r="D2012" s="4"/>
      <c r="F2012">
        <v>168</v>
      </c>
      <c r="G2012" t="s">
        <v>10</v>
      </c>
      <c r="H2012" s="6">
        <v>9</v>
      </c>
      <c r="I2012">
        <v>1000</v>
      </c>
      <c r="J2012" s="4">
        <f>1000000/H2012/I2012</f>
        <v>111.11111111111111</v>
      </c>
      <c r="U2012" s="4"/>
      <c r="W2012" s="7"/>
      <c r="X2012" s="7"/>
      <c r="Y2012" s="7"/>
      <c r="Z2012" s="7"/>
      <c r="AA2012" s="7"/>
      <c r="AB2012" s="4"/>
      <c r="AC2012" s="7"/>
      <c r="AD2012" s="7"/>
      <c r="AE2012" s="7"/>
      <c r="AF2012" s="7"/>
      <c r="AG2012" s="7"/>
      <c r="AH2012" s="7"/>
      <c r="AI2012" s="8"/>
      <c r="AK2012" s="7"/>
      <c r="AL2012" s="7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B2012" s="4"/>
      <c r="BC2012" s="4"/>
      <c r="BD2012" s="4"/>
      <c r="BG2012" s="6"/>
      <c r="BH2012" s="4"/>
      <c r="BI2012" s="4"/>
      <c r="BJ2012" s="4"/>
      <c r="BK2012" s="4"/>
      <c r="BL2012" s="6"/>
      <c r="BM2012" s="6"/>
      <c r="BN2012" s="6"/>
      <c r="BO2012" s="6"/>
      <c r="BP2012" s="6"/>
      <c r="BQ2012" s="6"/>
      <c r="BR2012" s="6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D2012" s="4">
        <v>172.51339426313459</v>
      </c>
      <c r="CE2012" s="4"/>
      <c r="CG2012" s="4"/>
      <c r="CH2012" s="4"/>
      <c r="CI2012" s="4"/>
    </row>
    <row r="2013" spans="1:158" x14ac:dyDescent="0.25">
      <c r="A2013" t="s">
        <v>58</v>
      </c>
      <c r="B2013" t="s">
        <v>193</v>
      </c>
      <c r="C2013" s="5">
        <v>39926</v>
      </c>
      <c r="D2013" s="4">
        <v>9</v>
      </c>
      <c r="E2013" t="s">
        <v>70</v>
      </c>
      <c r="F2013">
        <v>190</v>
      </c>
      <c r="G2013" t="s">
        <v>10</v>
      </c>
      <c r="H2013" s="6">
        <v>9</v>
      </c>
      <c r="I2013">
        <v>1000</v>
      </c>
      <c r="J2013" s="4">
        <f>1000000/H2013/I2013</f>
        <v>111.11111111111111</v>
      </c>
      <c r="K2013" s="4"/>
      <c r="L2013" s="7"/>
      <c r="M2013" s="7"/>
      <c r="N2013" s="7"/>
      <c r="O2013" s="7"/>
      <c r="P2013" s="7"/>
      <c r="Q2013" s="7"/>
      <c r="R2013" s="7"/>
      <c r="S2013" s="7"/>
      <c r="T2013" s="7"/>
      <c r="U2013" s="4"/>
      <c r="V2013" s="7"/>
      <c r="W2013" s="7"/>
      <c r="X2013" s="7"/>
      <c r="Y2013" s="7"/>
      <c r="Z2013" s="7"/>
      <c r="AA2013" s="7"/>
      <c r="AB2013" s="4"/>
      <c r="AC2013" s="7"/>
      <c r="AD2013" s="7"/>
      <c r="AE2013" s="7"/>
      <c r="AF2013" s="7"/>
      <c r="AG2013" s="7"/>
      <c r="AH2013" s="7"/>
      <c r="AI2013" s="8"/>
      <c r="AJ2013" s="7"/>
      <c r="AK2013" s="7"/>
      <c r="AL2013" s="7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7"/>
      <c r="BB2013" s="4"/>
      <c r="BC2013" s="4"/>
      <c r="BD2013" s="4"/>
      <c r="BE2013" s="7"/>
      <c r="BF2013" s="4">
        <f>BH2013*(1/(BG2013/100))</f>
        <v>662.53348751181909</v>
      </c>
      <c r="BG2013" s="6">
        <v>40.1</v>
      </c>
      <c r="BH2013" s="4">
        <v>265.67592849223951</v>
      </c>
      <c r="BI2013" s="4">
        <f>BF2013-BH2013</f>
        <v>396.85755901957958</v>
      </c>
      <c r="BJ2013" s="4"/>
      <c r="BK2013" s="4"/>
      <c r="BL2013" s="6">
        <v>11.703785396133899</v>
      </c>
      <c r="BM2013" s="6"/>
      <c r="BN2013" s="6"/>
      <c r="BO2013" s="6"/>
      <c r="BP2013" s="6"/>
      <c r="BQ2013" s="6"/>
      <c r="BR2013" s="6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7"/>
      <c r="CD2013" s="4"/>
      <c r="CE2013" s="4"/>
      <c r="CF2013" s="7"/>
      <c r="CG2013" s="4"/>
      <c r="CH2013" s="4"/>
      <c r="CI2013" s="4"/>
      <c r="CJ2013" s="7"/>
      <c r="CK2013" s="7"/>
      <c r="CL2013" s="7"/>
      <c r="CM2013" s="7"/>
      <c r="CN2013" s="7"/>
      <c r="CO2013" s="7"/>
      <c r="CP2013" s="7"/>
      <c r="CQ2013" s="7"/>
      <c r="CR2013" s="7"/>
      <c r="CS2013" s="7"/>
      <c r="CT2013" s="7"/>
      <c r="CU2013" s="7"/>
      <c r="CV2013" s="7"/>
      <c r="CW2013" s="7"/>
      <c r="CX2013" s="7"/>
      <c r="CY2013" s="7"/>
      <c r="CZ2013" s="7"/>
      <c r="DA2013" s="7"/>
      <c r="DB2013" s="7"/>
      <c r="DC2013" s="7"/>
      <c r="DD2013" s="7"/>
      <c r="DE2013" s="7"/>
      <c r="DF2013" s="7"/>
      <c r="DG2013" s="7"/>
      <c r="DH2013" s="7"/>
      <c r="DI2013" s="7"/>
      <c r="DJ2013" s="7"/>
      <c r="DK2013" s="7"/>
      <c r="DL2013" s="7"/>
      <c r="DM2013" s="7"/>
      <c r="DN2013" s="7"/>
      <c r="DO2013" s="7"/>
      <c r="DP2013" s="7"/>
      <c r="DQ2013" s="7"/>
      <c r="DR2013" s="7"/>
      <c r="DS2013" s="7"/>
      <c r="DT2013" s="7"/>
      <c r="DU2013" s="7"/>
      <c r="DV2013" s="7"/>
      <c r="DW2013" s="7"/>
      <c r="DX2013" s="7"/>
      <c r="DY2013" s="7"/>
      <c r="DZ2013" s="7"/>
      <c r="EA2013" s="7"/>
      <c r="EB2013" s="7"/>
      <c r="EC2013" s="7"/>
      <c r="ED2013" s="7"/>
      <c r="EE2013" s="7"/>
      <c r="EF2013" s="7"/>
      <c r="EG2013" s="7"/>
      <c r="EH2013" s="7"/>
      <c r="EI2013" s="7"/>
      <c r="EJ2013" s="7"/>
      <c r="EK2013" s="7"/>
      <c r="EL2013" s="7"/>
      <c r="EM2013" s="7"/>
      <c r="EN2013" s="7"/>
      <c r="EO2013" s="7"/>
      <c r="EP2013" s="7"/>
      <c r="EQ2013" s="7"/>
      <c r="ER2013" s="7"/>
      <c r="ES2013" s="7"/>
      <c r="ET2013" s="7"/>
      <c r="EU2013" s="7"/>
      <c r="EV2013" s="7"/>
      <c r="EW2013" s="7"/>
      <c r="EX2013" s="7"/>
      <c r="EY2013" s="7"/>
      <c r="EZ2013" s="7"/>
      <c r="FA2013" s="7"/>
      <c r="FB2013" s="7"/>
    </row>
    <row r="2014" spans="1:158" x14ac:dyDescent="0.25">
      <c r="A2014" t="s">
        <v>60</v>
      </c>
      <c r="B2014" t="s">
        <v>194</v>
      </c>
      <c r="C2014" s="5">
        <v>39736</v>
      </c>
      <c r="D2014" s="4">
        <v>1</v>
      </c>
      <c r="E2014" s="5" t="s">
        <v>167</v>
      </c>
      <c r="F2014">
        <v>0</v>
      </c>
      <c r="G2014" t="s">
        <v>10</v>
      </c>
      <c r="H2014" s="6">
        <v>9</v>
      </c>
      <c r="I2014">
        <v>1000</v>
      </c>
      <c r="J2014" s="4">
        <f>1000000/H2014/I2014</f>
        <v>111.11111111111111</v>
      </c>
      <c r="K2014" s="4"/>
      <c r="L2014" s="7"/>
      <c r="M2014" s="7"/>
      <c r="N2014" s="7"/>
      <c r="O2014" s="7"/>
      <c r="P2014" s="7"/>
      <c r="Q2014" s="7"/>
      <c r="R2014" s="7"/>
      <c r="S2014" s="7"/>
      <c r="T2014" s="7"/>
      <c r="U2014" s="4"/>
      <c r="V2014" s="7"/>
      <c r="W2014" s="7"/>
      <c r="X2014" s="7"/>
      <c r="Y2014" s="7"/>
      <c r="Z2014" s="7"/>
      <c r="AA2014" s="7"/>
      <c r="AB2014" s="4"/>
      <c r="AC2014" s="7"/>
      <c r="AD2014" s="7"/>
      <c r="AE2014" s="7"/>
      <c r="AF2014" s="7"/>
      <c r="AG2014" s="7"/>
      <c r="AH2014" s="7"/>
      <c r="AI2014" s="8"/>
      <c r="AJ2014" s="7"/>
      <c r="AK2014" s="7"/>
      <c r="AL2014" s="7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7"/>
      <c r="BB2014" s="4"/>
      <c r="BC2014" s="4"/>
      <c r="BD2014" s="4"/>
      <c r="BE2014" s="7"/>
      <c r="BF2014" s="7"/>
      <c r="BG2014" s="6"/>
      <c r="BH2014" s="4"/>
      <c r="BI2014" s="4"/>
      <c r="BJ2014" s="4"/>
      <c r="BK2014" s="4"/>
      <c r="BL2014" s="6"/>
      <c r="BM2014" s="6"/>
      <c r="BN2014" s="6"/>
      <c r="BO2014" s="6"/>
      <c r="BP2014" s="6"/>
      <c r="BQ2014" s="6"/>
      <c r="BR2014" s="6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7"/>
      <c r="CD2014" s="4"/>
      <c r="CE2014" s="4"/>
      <c r="CF2014" s="7"/>
      <c r="CG2014" s="4"/>
      <c r="CH2014" s="4"/>
      <c r="CI2014" s="4"/>
      <c r="CJ2014" s="7"/>
      <c r="CK2014" s="7"/>
      <c r="CL2014" s="7"/>
      <c r="CM2014" s="7"/>
      <c r="CN2014" s="7"/>
      <c r="CO2014" s="7"/>
      <c r="CP2014" s="7"/>
      <c r="CQ2014" s="7"/>
      <c r="CR2014" s="7"/>
      <c r="CS2014" s="7"/>
      <c r="CT2014" s="7"/>
      <c r="CU2014" s="7"/>
      <c r="CV2014" s="7"/>
      <c r="CW2014" s="7"/>
      <c r="CX2014" s="7"/>
      <c r="CY2014" s="7"/>
      <c r="CZ2014" s="7"/>
      <c r="DA2014" s="7"/>
      <c r="DB2014" s="7"/>
      <c r="DC2014" s="7"/>
      <c r="DD2014" s="7"/>
      <c r="DE2014" s="7"/>
      <c r="DF2014" s="7"/>
      <c r="DG2014" s="7"/>
      <c r="DH2014" s="7"/>
      <c r="DI2014" s="7"/>
      <c r="DJ2014" s="7"/>
      <c r="DK2014" s="7"/>
      <c r="DL2014" s="7"/>
      <c r="DM2014" s="7"/>
      <c r="DN2014" s="7"/>
      <c r="DO2014" s="7"/>
      <c r="DP2014" s="7"/>
      <c r="DQ2014" s="7"/>
      <c r="DR2014" s="7"/>
      <c r="DS2014" s="7"/>
      <c r="DT2014" s="7"/>
      <c r="DU2014" s="7"/>
      <c r="DV2014" s="7"/>
      <c r="DW2014" s="7"/>
      <c r="DX2014" s="7"/>
      <c r="DY2014" s="7"/>
      <c r="DZ2014" s="7"/>
      <c r="EA2014" s="7"/>
      <c r="EB2014" s="7"/>
      <c r="EC2014" s="7"/>
      <c r="ED2014" s="7"/>
      <c r="EE2014" s="7"/>
      <c r="EF2014" s="7"/>
      <c r="EG2014" s="7"/>
      <c r="EH2014" s="7"/>
      <c r="EI2014" s="7"/>
      <c r="EJ2014" s="7"/>
      <c r="EK2014" s="7"/>
      <c r="EL2014" s="7"/>
      <c r="EM2014" s="7"/>
      <c r="EN2014" s="7"/>
      <c r="EO2014" s="7"/>
      <c r="EP2014" s="7"/>
      <c r="EQ2014" s="7"/>
      <c r="ER2014" s="7"/>
      <c r="ES2014" s="7"/>
      <c r="ET2014" s="7"/>
      <c r="EU2014" s="7"/>
      <c r="EV2014" s="7"/>
      <c r="EW2014" s="7"/>
      <c r="EX2014" s="7"/>
      <c r="EY2014" s="7"/>
      <c r="EZ2014" s="7"/>
      <c r="FA2014" s="7"/>
      <c r="FB2014" s="7"/>
    </row>
    <row r="2015" spans="1:158" x14ac:dyDescent="0.25">
      <c r="A2015" t="s">
        <v>60</v>
      </c>
      <c r="B2015" t="s">
        <v>194</v>
      </c>
      <c r="C2015" s="5">
        <v>39745</v>
      </c>
      <c r="D2015" s="4">
        <v>3</v>
      </c>
      <c r="E2015" s="5" t="s">
        <v>163</v>
      </c>
      <c r="F2015">
        <v>9</v>
      </c>
      <c r="G2015" t="s">
        <v>10</v>
      </c>
      <c r="H2015" s="6">
        <v>9</v>
      </c>
      <c r="I2015">
        <v>1000</v>
      </c>
      <c r="J2015" s="4">
        <f>1000000/H2015/I2015</f>
        <v>111.11111111111111</v>
      </c>
      <c r="K2015" s="4"/>
      <c r="L2015" s="7"/>
      <c r="M2015" s="7"/>
      <c r="N2015" s="7"/>
      <c r="O2015" s="7"/>
      <c r="P2015" s="7"/>
      <c r="Q2015" s="7"/>
      <c r="R2015" s="7"/>
      <c r="S2015" s="7"/>
      <c r="T2015" s="7"/>
      <c r="U2015" s="4"/>
      <c r="V2015" s="7"/>
      <c r="W2015" s="7"/>
      <c r="X2015" s="7"/>
      <c r="Y2015" s="7"/>
      <c r="Z2015" s="7"/>
      <c r="AA2015" s="7"/>
      <c r="AB2015" s="4"/>
      <c r="AC2015" s="7"/>
      <c r="AD2015" s="7"/>
      <c r="AE2015" s="7"/>
      <c r="AF2015" s="7"/>
      <c r="AG2015" s="7"/>
      <c r="AH2015" s="7"/>
      <c r="AI2015" s="8"/>
      <c r="AJ2015" s="7"/>
      <c r="AK2015" s="7"/>
      <c r="AL2015" s="7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7"/>
      <c r="BB2015" s="4"/>
      <c r="BC2015" s="4"/>
      <c r="BD2015" s="4"/>
      <c r="BE2015" s="7"/>
      <c r="BF2015" s="7"/>
      <c r="BG2015" s="6"/>
      <c r="BH2015" s="4"/>
      <c r="BI2015" s="4"/>
      <c r="BJ2015" s="4"/>
      <c r="BK2015" s="4"/>
      <c r="BL2015" s="6"/>
      <c r="BM2015" s="6"/>
      <c r="BN2015" s="6"/>
      <c r="BO2015" s="6"/>
      <c r="BP2015" s="6"/>
      <c r="BQ2015" s="6"/>
      <c r="BR2015" s="6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7"/>
      <c r="CD2015" s="4"/>
      <c r="CE2015" s="4"/>
      <c r="CF2015" s="7"/>
      <c r="CG2015" s="4"/>
      <c r="CH2015" s="4"/>
      <c r="CI2015" s="4"/>
      <c r="CJ2015" s="7"/>
      <c r="CK2015" s="7"/>
      <c r="CL2015" s="7"/>
      <c r="CM2015" s="7"/>
      <c r="CN2015" s="7"/>
      <c r="CO2015" s="7"/>
      <c r="CP2015" s="7"/>
      <c r="CQ2015" s="7"/>
      <c r="CR2015" s="7"/>
      <c r="CS2015" s="7"/>
      <c r="CT2015" s="7"/>
      <c r="CU2015" s="7"/>
      <c r="CV2015" s="7"/>
      <c r="CW2015" s="7"/>
      <c r="CX2015" s="7"/>
      <c r="CY2015" s="7"/>
      <c r="CZ2015" s="7"/>
      <c r="DA2015" s="7"/>
      <c r="DB2015" s="7"/>
      <c r="DC2015" s="7"/>
      <c r="DD2015" s="7"/>
      <c r="DE2015" s="7"/>
      <c r="DF2015" s="7"/>
      <c r="DG2015" s="7"/>
      <c r="DH2015" s="7"/>
      <c r="DI2015" s="7"/>
      <c r="DJ2015" s="7"/>
      <c r="DK2015" s="7"/>
      <c r="DL2015" s="7"/>
      <c r="DM2015" s="7"/>
      <c r="DN2015" s="7"/>
      <c r="DO2015" s="7"/>
      <c r="DP2015" s="7"/>
      <c r="DQ2015" s="7"/>
      <c r="DR2015" s="7"/>
      <c r="DS2015" s="7"/>
      <c r="DT2015" s="7"/>
      <c r="DU2015" s="7"/>
      <c r="DV2015" s="7"/>
      <c r="DW2015" s="7"/>
      <c r="DX2015" s="7"/>
      <c r="DY2015" s="7"/>
      <c r="DZ2015" s="7"/>
      <c r="EA2015" s="7"/>
      <c r="EB2015" s="7"/>
      <c r="EC2015" s="7"/>
      <c r="ED2015" s="7"/>
      <c r="EE2015" s="7"/>
      <c r="EF2015" s="7"/>
      <c r="EG2015" s="7"/>
      <c r="EH2015" s="7"/>
      <c r="EI2015" s="7"/>
      <c r="EJ2015" s="7"/>
      <c r="EK2015" s="7"/>
      <c r="EL2015" s="7"/>
      <c r="EM2015" s="7"/>
      <c r="EN2015" s="7"/>
      <c r="EO2015" s="7"/>
      <c r="EP2015" s="7"/>
      <c r="EQ2015" s="7"/>
      <c r="ER2015" s="7"/>
      <c r="ES2015" s="7"/>
      <c r="ET2015" s="7"/>
      <c r="EU2015" s="7"/>
      <c r="EV2015" s="7"/>
      <c r="EW2015" s="7"/>
      <c r="EX2015" s="7"/>
      <c r="EY2015" s="7"/>
      <c r="EZ2015" s="7"/>
      <c r="FA2015" s="7"/>
      <c r="FB2015" s="7"/>
    </row>
    <row r="2016" spans="1:158" x14ac:dyDescent="0.25">
      <c r="A2016" t="s">
        <v>60</v>
      </c>
      <c r="B2016" t="s">
        <v>194</v>
      </c>
      <c r="C2016" s="5">
        <v>39764</v>
      </c>
      <c r="D2016" s="4"/>
      <c r="F2016">
        <v>28</v>
      </c>
      <c r="G2016" t="s">
        <v>10</v>
      </c>
      <c r="H2016" s="6">
        <v>9</v>
      </c>
      <c r="I2016">
        <v>1000</v>
      </c>
      <c r="J2016" s="4">
        <f>1000000/H2016/I2016</f>
        <v>111.11111111111111</v>
      </c>
      <c r="U2016" s="4"/>
      <c r="W2016" s="7"/>
      <c r="X2016" s="7"/>
      <c r="Y2016" s="7"/>
      <c r="Z2016" s="7"/>
      <c r="AA2016" s="7"/>
      <c r="AB2016" s="4"/>
      <c r="AC2016" s="7"/>
      <c r="AD2016" s="7"/>
      <c r="AE2016" s="7"/>
      <c r="AF2016" s="7"/>
      <c r="AG2016" s="7"/>
      <c r="AH2016" s="7"/>
      <c r="AI2016" s="8"/>
      <c r="AK2016" s="7"/>
      <c r="AL2016" s="7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B2016" s="4"/>
      <c r="BC2016" s="4"/>
      <c r="BD2016" s="4"/>
      <c r="BG2016" s="6"/>
      <c r="BH2016" s="4"/>
      <c r="BI2016" s="4"/>
      <c r="BJ2016" s="4"/>
      <c r="BK2016" s="4"/>
      <c r="BL2016" s="6"/>
      <c r="BM2016" s="6"/>
      <c r="BN2016" s="6"/>
      <c r="BO2016" s="6"/>
      <c r="BP2016" s="6"/>
      <c r="BQ2016" s="6"/>
      <c r="BR2016" s="6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D2016" s="4">
        <v>165.49500836407361</v>
      </c>
      <c r="CE2016" s="4"/>
      <c r="CG2016" s="4"/>
      <c r="CH2016" s="4"/>
      <c r="CI2016" s="4"/>
    </row>
    <row r="2017" spans="1:158" x14ac:dyDescent="0.25">
      <c r="A2017" t="s">
        <v>60</v>
      </c>
      <c r="B2017" t="s">
        <v>194</v>
      </c>
      <c r="C2017" s="5">
        <v>39776</v>
      </c>
      <c r="D2017" s="4"/>
      <c r="F2017">
        <v>40</v>
      </c>
      <c r="G2017" t="s">
        <v>10</v>
      </c>
      <c r="H2017" s="6">
        <v>9</v>
      </c>
      <c r="I2017">
        <v>1000</v>
      </c>
      <c r="J2017" s="4">
        <f>1000000/H2017/I2017</f>
        <v>111.11111111111111</v>
      </c>
      <c r="U2017" s="4"/>
      <c r="W2017" s="7"/>
      <c r="X2017" s="7"/>
      <c r="Y2017" s="7"/>
      <c r="Z2017" s="7"/>
      <c r="AA2017" s="7"/>
      <c r="AB2017" s="4"/>
      <c r="AC2017" s="7"/>
      <c r="AD2017" s="7"/>
      <c r="AE2017" s="7"/>
      <c r="AF2017" s="7"/>
      <c r="AG2017" s="7"/>
      <c r="AH2017" s="7"/>
      <c r="AI2017" s="8"/>
      <c r="AK2017" s="7"/>
      <c r="AL2017" s="7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B2017" s="4"/>
      <c r="BC2017" s="4"/>
      <c r="BD2017" s="4"/>
      <c r="BG2017" s="6"/>
      <c r="BH2017" s="4"/>
      <c r="BI2017" s="4"/>
      <c r="BJ2017" s="4"/>
      <c r="BK2017" s="4"/>
      <c r="BL2017" s="6"/>
      <c r="BM2017" s="6"/>
      <c r="BN2017" s="6"/>
      <c r="BO2017" s="6"/>
      <c r="BP2017" s="6"/>
      <c r="BQ2017" s="6"/>
      <c r="BR2017" s="6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D2017" s="4">
        <v>200.81701557652929</v>
      </c>
      <c r="CE2017" s="4"/>
      <c r="CG2017" s="4"/>
      <c r="CH2017" s="4"/>
      <c r="CI2017" s="4"/>
    </row>
    <row r="2018" spans="1:158" x14ac:dyDescent="0.25">
      <c r="A2018" t="s">
        <v>60</v>
      </c>
      <c r="B2018" t="s">
        <v>194</v>
      </c>
      <c r="C2018" s="5">
        <v>39783</v>
      </c>
      <c r="D2018" s="4"/>
      <c r="F2018">
        <v>47</v>
      </c>
      <c r="G2018" t="s">
        <v>10</v>
      </c>
      <c r="H2018" s="6">
        <v>9</v>
      </c>
      <c r="I2018">
        <v>1000</v>
      </c>
      <c r="J2018" s="4">
        <f>1000000/H2018/I2018</f>
        <v>111.11111111111111</v>
      </c>
      <c r="U2018" s="4"/>
      <c r="W2018" s="7"/>
      <c r="X2018" s="7"/>
      <c r="Y2018" s="7"/>
      <c r="Z2018" s="7"/>
      <c r="AA2018" s="7"/>
      <c r="AB2018" s="4"/>
      <c r="AC2018" s="7"/>
      <c r="AD2018" s="7"/>
      <c r="AE2018" s="7"/>
      <c r="AF2018" s="7"/>
      <c r="AG2018" s="7"/>
      <c r="AH2018" s="7"/>
      <c r="AI2018" s="8"/>
      <c r="AK2018" s="7"/>
      <c r="AL2018" s="7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B2018" s="4"/>
      <c r="BC2018" s="4"/>
      <c r="BD2018" s="4"/>
      <c r="BG2018" s="6"/>
      <c r="BH2018" s="4"/>
      <c r="BI2018" s="4"/>
      <c r="BJ2018" s="4"/>
      <c r="BK2018" s="4"/>
      <c r="BL2018" s="6"/>
      <c r="BM2018" s="6"/>
      <c r="BN2018" s="6"/>
      <c r="BO2018" s="6"/>
      <c r="BP2018" s="6"/>
      <c r="BQ2018" s="6"/>
      <c r="BR2018" s="6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D2018" s="4">
        <v>199.41261577443481</v>
      </c>
      <c r="CE2018" s="4"/>
      <c r="CG2018" s="4"/>
      <c r="CH2018" s="4"/>
      <c r="CI2018" s="4"/>
    </row>
    <row r="2019" spans="1:158" x14ac:dyDescent="0.25">
      <c r="A2019" t="s">
        <v>60</v>
      </c>
      <c r="B2019" t="s">
        <v>194</v>
      </c>
      <c r="C2019" s="5">
        <v>39785</v>
      </c>
      <c r="D2019" s="4"/>
      <c r="F2019">
        <v>49</v>
      </c>
      <c r="G2019" t="s">
        <v>10</v>
      </c>
      <c r="H2019" s="6">
        <v>9</v>
      </c>
      <c r="I2019">
        <v>1000</v>
      </c>
      <c r="J2019" s="4">
        <f>1000000/H2019/I2019</f>
        <v>111.11111111111111</v>
      </c>
      <c r="U2019" s="4"/>
      <c r="W2019" s="7"/>
      <c r="X2019" s="7"/>
      <c r="Y2019" s="7"/>
      <c r="Z2019" s="7"/>
      <c r="AA2019" s="7"/>
      <c r="AB2019" s="4"/>
      <c r="AC2019" s="7"/>
      <c r="AD2019" s="7"/>
      <c r="AE2019" s="7"/>
      <c r="AF2019" s="7"/>
      <c r="AG2019" s="7"/>
      <c r="AH2019" s="7"/>
      <c r="AI2019" s="8"/>
      <c r="AK2019" s="7"/>
      <c r="AL2019" s="7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B2019" s="4"/>
      <c r="BC2019" s="4"/>
      <c r="BD2019" s="4"/>
      <c r="BG2019" s="6"/>
      <c r="BH2019" s="4"/>
      <c r="BI2019" s="4"/>
      <c r="BJ2019" s="4"/>
      <c r="BK2019" s="4"/>
      <c r="BL2019" s="6"/>
      <c r="BM2019" s="6"/>
      <c r="BN2019" s="6"/>
      <c r="BO2019" s="6"/>
      <c r="BP2019" s="6"/>
      <c r="BQ2019" s="6"/>
      <c r="BR2019" s="6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D2019" s="4">
        <v>186.59437633725861</v>
      </c>
      <c r="CE2019" s="4"/>
      <c r="CG2019" s="4"/>
      <c r="CH2019" s="4"/>
      <c r="CI2019" s="4"/>
    </row>
    <row r="2020" spans="1:158" x14ac:dyDescent="0.25">
      <c r="A2020" t="s">
        <v>60</v>
      </c>
      <c r="B2020" t="s">
        <v>194</v>
      </c>
      <c r="C2020" s="5">
        <v>39786</v>
      </c>
      <c r="D2020" s="4"/>
      <c r="F2020">
        <v>50</v>
      </c>
      <c r="G2020" t="s">
        <v>10</v>
      </c>
      <c r="H2020" s="6">
        <v>9</v>
      </c>
      <c r="I2020">
        <v>1000</v>
      </c>
      <c r="J2020" s="4">
        <f>1000000/H2020/I2020</f>
        <v>111.11111111111111</v>
      </c>
      <c r="U2020" s="4"/>
      <c r="W2020" s="7"/>
      <c r="X2020" s="7"/>
      <c r="Y2020" s="7"/>
      <c r="Z2020" s="7"/>
      <c r="AA2020" s="7"/>
      <c r="AB2020" s="4"/>
      <c r="AC2020" s="7"/>
      <c r="AD2020" s="7"/>
      <c r="AE2020" s="7"/>
      <c r="AF2020" s="7"/>
      <c r="AG2020" s="7"/>
      <c r="AH2020" s="7"/>
      <c r="AI2020" s="8"/>
      <c r="AK2020" s="7"/>
      <c r="AL2020" s="7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B2020" s="4"/>
      <c r="BC2020" s="4"/>
      <c r="BD2020" s="4"/>
      <c r="BG2020" s="6"/>
      <c r="BH2020" s="4"/>
      <c r="BI2020" s="4"/>
      <c r="BJ2020" s="4"/>
      <c r="BK2020" s="4"/>
      <c r="BL2020" s="6"/>
      <c r="BM2020" s="6"/>
      <c r="BN2020" s="6"/>
      <c r="BO2020" s="6"/>
      <c r="BP2020" s="6"/>
      <c r="BQ2020" s="6"/>
      <c r="BR2020" s="6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D2020" s="4">
        <v>184.56837228767029</v>
      </c>
      <c r="CE2020" s="4"/>
      <c r="CG2020" s="4"/>
      <c r="CH2020" s="4"/>
      <c r="CI2020" s="4"/>
    </row>
    <row r="2021" spans="1:158" x14ac:dyDescent="0.25">
      <c r="A2021" t="s">
        <v>60</v>
      </c>
      <c r="B2021" t="s">
        <v>194</v>
      </c>
      <c r="C2021" s="5">
        <v>39788</v>
      </c>
      <c r="D2021" s="4">
        <v>4</v>
      </c>
      <c r="E2021" t="s">
        <v>168</v>
      </c>
      <c r="F2021">
        <v>52</v>
      </c>
      <c r="G2021" t="s">
        <v>10</v>
      </c>
      <c r="H2021" s="6">
        <v>9</v>
      </c>
      <c r="I2021">
        <v>1000</v>
      </c>
      <c r="J2021" s="4">
        <f>1000000/H2021/I2021</f>
        <v>111.11111111111111</v>
      </c>
      <c r="K2021" s="4"/>
      <c r="L2021" s="7"/>
      <c r="M2021" s="7"/>
      <c r="N2021" s="7"/>
      <c r="O2021" s="7"/>
      <c r="P2021" s="7"/>
      <c r="Q2021" s="7"/>
      <c r="R2021" s="7"/>
      <c r="S2021" s="7"/>
      <c r="T2021" s="7"/>
      <c r="U2021" s="4"/>
      <c r="V2021" s="7"/>
      <c r="W2021" s="7"/>
      <c r="X2021" s="7"/>
      <c r="Y2021" s="7"/>
      <c r="Z2021" s="7"/>
      <c r="AA2021" s="7"/>
      <c r="AB2021" s="4"/>
      <c r="AC2021" s="7"/>
      <c r="AD2021" s="7"/>
      <c r="AE2021" s="7"/>
      <c r="AF2021" s="7"/>
      <c r="AG2021" s="7"/>
      <c r="AH2021" s="7"/>
      <c r="AI2021" s="8"/>
      <c r="AJ2021" s="7"/>
      <c r="AK2021" s="7"/>
      <c r="AL2021" s="7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7"/>
      <c r="BB2021" s="4"/>
      <c r="BC2021" s="4"/>
      <c r="BD2021" s="4"/>
      <c r="BE2021" s="7"/>
      <c r="BF2021" s="7"/>
      <c r="BG2021" s="6"/>
      <c r="BH2021" s="4"/>
      <c r="BI2021" s="4"/>
      <c r="BJ2021" s="4"/>
      <c r="BK2021" s="4"/>
      <c r="BL2021" s="6"/>
      <c r="BM2021" s="6"/>
      <c r="BN2021" s="6"/>
      <c r="BO2021" s="6"/>
      <c r="BP2021" s="6"/>
      <c r="BQ2021" s="6"/>
      <c r="BR2021" s="6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7"/>
      <c r="CD2021" s="4"/>
      <c r="CE2021" s="4"/>
      <c r="CF2021" s="7"/>
      <c r="CG2021" s="4"/>
      <c r="CH2021" s="4"/>
      <c r="CI2021" s="4"/>
      <c r="CJ2021" s="7"/>
      <c r="CK2021" s="7"/>
      <c r="CL2021" s="7"/>
      <c r="CM2021" s="7"/>
      <c r="CN2021" s="7"/>
      <c r="CO2021" s="7"/>
      <c r="CP2021" s="7"/>
      <c r="CQ2021" s="7"/>
      <c r="CR2021" s="7"/>
      <c r="CS2021" s="7"/>
      <c r="CT2021" s="7"/>
      <c r="CU2021" s="7"/>
      <c r="CV2021" s="7"/>
      <c r="CW2021" s="7"/>
      <c r="CX2021" s="7"/>
      <c r="CY2021" s="7"/>
      <c r="CZ2021" s="7"/>
      <c r="DA2021" s="7"/>
      <c r="DB2021" s="7"/>
      <c r="DC2021" s="7"/>
      <c r="DD2021" s="7"/>
      <c r="DE2021" s="7"/>
      <c r="DF2021" s="7"/>
      <c r="DG2021" s="7"/>
      <c r="DH2021" s="7"/>
      <c r="DI2021" s="7"/>
      <c r="DJ2021" s="7"/>
      <c r="DK2021" s="7"/>
      <c r="DL2021" s="7"/>
      <c r="DM2021" s="7"/>
      <c r="DN2021" s="7"/>
      <c r="DO2021" s="7"/>
      <c r="DP2021" s="7"/>
      <c r="DQ2021" s="7"/>
      <c r="DR2021" s="7"/>
      <c r="DS2021" s="7"/>
      <c r="DT2021" s="7"/>
      <c r="DU2021" s="7"/>
      <c r="DV2021" s="7"/>
      <c r="DW2021" s="7"/>
      <c r="DX2021" s="7"/>
      <c r="DY2021" s="7"/>
      <c r="DZ2021" s="7"/>
      <c r="EA2021" s="7"/>
      <c r="EB2021" s="7"/>
      <c r="EC2021" s="7"/>
      <c r="ED2021" s="7"/>
      <c r="EE2021" s="7"/>
      <c r="EF2021" s="7"/>
      <c r="EG2021" s="7"/>
      <c r="EH2021" s="7"/>
      <c r="EI2021" s="7"/>
      <c r="EJ2021" s="7"/>
      <c r="EK2021" s="7"/>
      <c r="EL2021" s="7"/>
      <c r="EM2021" s="7"/>
      <c r="EN2021" s="7"/>
      <c r="EO2021" s="7"/>
      <c r="EP2021" s="7"/>
      <c r="EQ2021" s="7"/>
      <c r="ER2021" s="7"/>
      <c r="ES2021" s="7"/>
      <c r="ET2021" s="7"/>
      <c r="EU2021" s="7"/>
      <c r="EV2021" s="7"/>
      <c r="EW2021" s="7"/>
      <c r="EX2021" s="7"/>
      <c r="EY2021" s="7"/>
      <c r="EZ2021" s="7"/>
      <c r="FA2021" s="7"/>
      <c r="FB2021" s="7"/>
    </row>
    <row r="2022" spans="1:158" x14ac:dyDescent="0.25">
      <c r="A2022" t="s">
        <v>60</v>
      </c>
      <c r="B2022" t="s">
        <v>194</v>
      </c>
      <c r="C2022" s="5">
        <v>39790</v>
      </c>
      <c r="D2022" s="4"/>
      <c r="F2022">
        <v>54</v>
      </c>
      <c r="G2022" t="s">
        <v>10</v>
      </c>
      <c r="H2022" s="6">
        <v>9</v>
      </c>
      <c r="I2022">
        <v>1000</v>
      </c>
      <c r="J2022" s="4">
        <f>1000000/H2022/I2022</f>
        <v>111.11111111111111</v>
      </c>
      <c r="U2022" s="4"/>
      <c r="W2022" s="7"/>
      <c r="X2022" s="7"/>
      <c r="Y2022" s="7"/>
      <c r="Z2022" s="7"/>
      <c r="AA2022" s="7"/>
      <c r="AB2022" s="4"/>
      <c r="AC2022" s="7"/>
      <c r="AD2022" s="7"/>
      <c r="AE2022" s="7"/>
      <c r="AF2022" s="7"/>
      <c r="AG2022" s="7"/>
      <c r="AH2022" s="7"/>
      <c r="AI2022" s="8"/>
      <c r="AK2022" s="7"/>
      <c r="AL2022" s="7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B2022" s="4"/>
      <c r="BC2022" s="4"/>
      <c r="BD2022" s="4"/>
      <c r="BG2022" s="6"/>
      <c r="BH2022" s="4"/>
      <c r="BI2022" s="4"/>
      <c r="BJ2022" s="4"/>
      <c r="BK2022" s="4"/>
      <c r="BL2022" s="6"/>
      <c r="BM2022" s="6"/>
      <c r="BN2022" s="6"/>
      <c r="BO2022" s="6"/>
      <c r="BP2022" s="6"/>
      <c r="BQ2022" s="6"/>
      <c r="BR2022" s="6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D2022" s="4">
        <v>172.75773672869451</v>
      </c>
      <c r="CE2022" s="4"/>
      <c r="CG2022" s="4"/>
      <c r="CH2022" s="4"/>
      <c r="CI2022" s="4"/>
    </row>
    <row r="2023" spans="1:158" x14ac:dyDescent="0.25">
      <c r="A2023" t="s">
        <v>60</v>
      </c>
      <c r="B2023" t="s">
        <v>194</v>
      </c>
      <c r="C2023" s="5">
        <v>39792</v>
      </c>
      <c r="F2023">
        <v>56</v>
      </c>
      <c r="G2023" t="s">
        <v>10</v>
      </c>
      <c r="H2023" s="6">
        <v>9</v>
      </c>
      <c r="I2023">
        <v>1000</v>
      </c>
      <c r="J2023" s="4">
        <f>1000000/H2023/I2023</f>
        <v>111.11111111111111</v>
      </c>
      <c r="K2023" s="4"/>
      <c r="L2023" s="4">
        <v>297.60000000000002</v>
      </c>
      <c r="M2023" s="6">
        <v>10.282999999999999</v>
      </c>
      <c r="N2023" s="6"/>
      <c r="O2023" s="6"/>
      <c r="U2023" s="4"/>
      <c r="W2023" s="7"/>
      <c r="X2023" s="7"/>
      <c r="Y2023" s="7"/>
      <c r="Z2023" s="7"/>
      <c r="AA2023" s="7"/>
      <c r="AB2023" s="4"/>
      <c r="AC2023" s="7"/>
      <c r="AD2023" s="7"/>
      <c r="AE2023" s="7"/>
      <c r="AF2023" s="7"/>
      <c r="AG2023" s="7"/>
      <c r="AH2023" s="7"/>
      <c r="AK2023" s="7"/>
      <c r="AL2023" s="7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B2023" s="4"/>
      <c r="BC2023" s="4"/>
      <c r="BD2023" s="4"/>
      <c r="BG2023" s="6"/>
      <c r="BH2023" s="4"/>
      <c r="BI2023" s="4"/>
      <c r="BJ2023" s="4"/>
      <c r="BK2023" s="4"/>
      <c r="BL2023" s="6"/>
      <c r="BM2023" s="6"/>
      <c r="BN2023" s="6"/>
      <c r="BO2023" s="6"/>
      <c r="BP2023" s="6"/>
      <c r="BQ2023" s="6"/>
      <c r="BR2023" s="6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D2023" s="4"/>
      <c r="CE2023" s="4"/>
      <c r="CG2023" s="4"/>
      <c r="CH2023" s="4"/>
      <c r="CI2023" s="4"/>
    </row>
    <row r="2024" spans="1:158" x14ac:dyDescent="0.25">
      <c r="A2024" t="s">
        <v>60</v>
      </c>
      <c r="B2024" t="s">
        <v>194</v>
      </c>
      <c r="C2024" s="5">
        <v>39793</v>
      </c>
      <c r="D2024" s="4"/>
      <c r="F2024">
        <v>57</v>
      </c>
      <c r="G2024" t="s">
        <v>10</v>
      </c>
      <c r="H2024" s="6">
        <v>9</v>
      </c>
      <c r="I2024">
        <v>1000</v>
      </c>
      <c r="J2024" s="4">
        <f>1000000/H2024/I2024</f>
        <v>111.11111111111111</v>
      </c>
      <c r="U2024" s="4"/>
      <c r="W2024" s="7"/>
      <c r="X2024" s="7"/>
      <c r="Y2024" s="7"/>
      <c r="Z2024" s="7"/>
      <c r="AA2024" s="7"/>
      <c r="AB2024" s="4"/>
      <c r="AC2024" s="7"/>
      <c r="AD2024" s="7"/>
      <c r="AE2024" s="7"/>
      <c r="AF2024" s="7"/>
      <c r="AG2024" s="7"/>
      <c r="AH2024" s="7"/>
      <c r="AI2024" s="8"/>
      <c r="AK2024" s="7"/>
      <c r="AL2024" s="7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B2024" s="4"/>
      <c r="BC2024" s="4"/>
      <c r="BD2024" s="4"/>
      <c r="BG2024" s="6"/>
      <c r="BH2024" s="4"/>
      <c r="BI2024" s="4"/>
      <c r="BJ2024" s="4"/>
      <c r="BK2024" s="4"/>
      <c r="BL2024" s="6"/>
      <c r="BM2024" s="6"/>
      <c r="BN2024" s="6"/>
      <c r="BO2024" s="6"/>
      <c r="BP2024" s="6"/>
      <c r="BQ2024" s="6"/>
      <c r="BR2024" s="6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D2024" s="4">
        <v>205.8690502452348</v>
      </c>
      <c r="CE2024" s="4"/>
      <c r="CG2024" s="4"/>
      <c r="CH2024" s="4"/>
      <c r="CI2024" s="4"/>
    </row>
    <row r="2025" spans="1:158" x14ac:dyDescent="0.25">
      <c r="A2025" t="s">
        <v>60</v>
      </c>
      <c r="B2025" t="s">
        <v>194</v>
      </c>
      <c r="C2025" s="5">
        <v>39797</v>
      </c>
      <c r="D2025" s="4"/>
      <c r="F2025">
        <v>61</v>
      </c>
      <c r="G2025" t="s">
        <v>10</v>
      </c>
      <c r="H2025" s="6">
        <v>9</v>
      </c>
      <c r="I2025">
        <v>1000</v>
      </c>
      <c r="J2025" s="4">
        <f>1000000/H2025/I2025</f>
        <v>111.11111111111111</v>
      </c>
      <c r="U2025" s="4"/>
      <c r="W2025" s="7"/>
      <c r="X2025" s="7"/>
      <c r="Y2025" s="7"/>
      <c r="Z2025" s="7"/>
      <c r="AA2025" s="7"/>
      <c r="AB2025" s="4"/>
      <c r="AC2025" s="7"/>
      <c r="AD2025" s="7"/>
      <c r="AE2025" s="7"/>
      <c r="AF2025" s="7"/>
      <c r="AG2025" s="7"/>
      <c r="AH2025" s="7"/>
      <c r="AI2025" s="8"/>
      <c r="AK2025" s="7"/>
      <c r="AL2025" s="7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B2025" s="4"/>
      <c r="BC2025" s="4"/>
      <c r="BD2025" s="4"/>
      <c r="BG2025" s="6"/>
      <c r="BH2025" s="4"/>
      <c r="BI2025" s="4"/>
      <c r="BJ2025" s="4"/>
      <c r="BK2025" s="4"/>
      <c r="BL2025" s="6"/>
      <c r="BM2025" s="6"/>
      <c r="BN2025" s="6"/>
      <c r="BO2025" s="6"/>
      <c r="BP2025" s="6"/>
      <c r="BQ2025" s="6"/>
      <c r="BR2025" s="6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D2025" s="4">
        <v>214.10804294087811</v>
      </c>
      <c r="CE2025" s="4"/>
      <c r="CG2025" s="4"/>
      <c r="CH2025" s="4"/>
      <c r="CI2025" s="4"/>
    </row>
    <row r="2026" spans="1:158" x14ac:dyDescent="0.25">
      <c r="A2026" t="s">
        <v>60</v>
      </c>
      <c r="B2026" t="s">
        <v>194</v>
      </c>
      <c r="C2026" s="5">
        <v>39799</v>
      </c>
      <c r="F2026">
        <v>63</v>
      </c>
      <c r="G2026" t="s">
        <v>10</v>
      </c>
      <c r="H2026" s="6">
        <v>9</v>
      </c>
      <c r="I2026">
        <v>1000</v>
      </c>
      <c r="J2026" s="4">
        <f>1000000/H2026/I2026</f>
        <v>111.11111111111111</v>
      </c>
      <c r="K2026" s="4"/>
      <c r="L2026" s="4">
        <v>297</v>
      </c>
      <c r="M2026" s="6">
        <v>12.05</v>
      </c>
      <c r="N2026" s="6"/>
      <c r="O2026" s="6"/>
      <c r="U2026" s="4"/>
      <c r="W2026" s="7"/>
      <c r="X2026" s="7"/>
      <c r="Y2026" s="7"/>
      <c r="Z2026" s="7"/>
      <c r="AA2026" s="7"/>
      <c r="AB2026" s="4"/>
      <c r="AC2026" s="7"/>
      <c r="AD2026" s="7"/>
      <c r="AE2026" s="7"/>
      <c r="AF2026" s="7"/>
      <c r="AG2026" s="7"/>
      <c r="AH2026" s="7"/>
      <c r="AK2026" s="7"/>
      <c r="AL2026" s="7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B2026" s="4"/>
      <c r="BC2026" s="4"/>
      <c r="BD2026" s="4"/>
      <c r="BG2026" s="6"/>
      <c r="BH2026" s="4"/>
      <c r="BI2026" s="4"/>
      <c r="BJ2026" s="4"/>
      <c r="BK2026" s="4"/>
      <c r="BL2026" s="6"/>
      <c r="BM2026" s="6"/>
      <c r="BN2026" s="6"/>
      <c r="BO2026" s="6"/>
      <c r="BP2026" s="6"/>
      <c r="BQ2026" s="6"/>
      <c r="BR2026" s="6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D2026" s="4"/>
      <c r="CE2026" s="4"/>
      <c r="CG2026" s="4"/>
      <c r="CH2026" s="4"/>
      <c r="CI2026" s="4"/>
    </row>
    <row r="2027" spans="1:158" x14ac:dyDescent="0.25">
      <c r="A2027" t="s">
        <v>60</v>
      </c>
      <c r="B2027" t="s">
        <v>194</v>
      </c>
      <c r="C2027" s="5">
        <v>39801</v>
      </c>
      <c r="D2027" s="4"/>
      <c r="F2027">
        <v>65</v>
      </c>
      <c r="G2027" t="s">
        <v>10</v>
      </c>
      <c r="H2027" s="6">
        <v>9</v>
      </c>
      <c r="I2027">
        <v>1000</v>
      </c>
      <c r="J2027" s="4">
        <f>1000000/H2027/I2027</f>
        <v>111.11111111111111</v>
      </c>
      <c r="U2027" s="4"/>
      <c r="W2027" s="7"/>
      <c r="X2027" s="7"/>
      <c r="Y2027" s="7"/>
      <c r="Z2027" s="7"/>
      <c r="AA2027" s="7"/>
      <c r="AB2027" s="4"/>
      <c r="AC2027" s="7"/>
      <c r="AD2027" s="7"/>
      <c r="AE2027" s="7"/>
      <c r="AF2027" s="7"/>
      <c r="AG2027" s="7"/>
      <c r="AH2027" s="7"/>
      <c r="AI2027" s="8"/>
      <c r="AK2027" s="7"/>
      <c r="AL2027" s="7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B2027" s="4"/>
      <c r="BC2027" s="4"/>
      <c r="BD2027" s="4"/>
      <c r="BG2027" s="6"/>
      <c r="BH2027" s="4"/>
      <c r="BI2027" s="4"/>
      <c r="BJ2027" s="4"/>
      <c r="BK2027" s="4"/>
      <c r="BL2027" s="6"/>
      <c r="BM2027" s="6"/>
      <c r="BN2027" s="6"/>
      <c r="BO2027" s="6"/>
      <c r="BP2027" s="6"/>
      <c r="BQ2027" s="6"/>
      <c r="BR2027" s="6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D2027" s="4">
        <v>193.3046135277512</v>
      </c>
      <c r="CE2027" s="4"/>
      <c r="CG2027" s="4"/>
      <c r="CH2027" s="4"/>
      <c r="CI2027" s="4"/>
    </row>
    <row r="2028" spans="1:158" x14ac:dyDescent="0.25">
      <c r="A2028" t="s">
        <v>60</v>
      </c>
      <c r="B2028" t="s">
        <v>194</v>
      </c>
      <c r="C2028" s="5">
        <v>39803</v>
      </c>
      <c r="D2028" s="4"/>
      <c r="F2028">
        <v>67</v>
      </c>
      <c r="G2028" t="s">
        <v>10</v>
      </c>
      <c r="H2028" s="6">
        <v>9</v>
      </c>
      <c r="I2028">
        <v>1000</v>
      </c>
      <c r="J2028" s="4">
        <f>1000000/H2028/I2028</f>
        <v>111.11111111111111</v>
      </c>
      <c r="U2028" s="4"/>
      <c r="W2028" s="7"/>
      <c r="X2028" s="7"/>
      <c r="Y2028" s="7"/>
      <c r="Z2028" s="7"/>
      <c r="AA2028" s="7"/>
      <c r="AB2028" s="4"/>
      <c r="AC2028" s="7"/>
      <c r="AD2028" s="7"/>
      <c r="AE2028" s="7"/>
      <c r="AF2028" s="7"/>
      <c r="AG2028" s="7"/>
      <c r="AH2028" s="7"/>
      <c r="AI2028" s="8"/>
      <c r="AK2028" s="7"/>
      <c r="AL2028" s="7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B2028" s="4"/>
      <c r="BC2028" s="4"/>
      <c r="BD2028" s="4"/>
      <c r="BG2028" s="6"/>
      <c r="BH2028" s="4"/>
      <c r="BI2028" s="4"/>
      <c r="BJ2028" s="4"/>
      <c r="BK2028" s="4"/>
      <c r="BL2028" s="6"/>
      <c r="BM2028" s="6"/>
      <c r="BN2028" s="6"/>
      <c r="BO2028" s="6"/>
      <c r="BP2028" s="6"/>
      <c r="BQ2028" s="6"/>
      <c r="BR2028" s="6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D2028" s="4">
        <v>182.83566751397669</v>
      </c>
      <c r="CE2028" s="4"/>
      <c r="CG2028" s="4"/>
      <c r="CH2028" s="4"/>
      <c r="CI2028" s="4"/>
    </row>
    <row r="2029" spans="1:158" x14ac:dyDescent="0.25">
      <c r="A2029" t="s">
        <v>60</v>
      </c>
      <c r="B2029" t="s">
        <v>194</v>
      </c>
      <c r="C2029" s="5">
        <v>39806</v>
      </c>
      <c r="D2029" s="4"/>
      <c r="F2029">
        <v>70</v>
      </c>
      <c r="G2029" t="s">
        <v>10</v>
      </c>
      <c r="H2029" s="6">
        <v>9</v>
      </c>
      <c r="I2029">
        <v>1000</v>
      </c>
      <c r="J2029" s="4">
        <f>1000000/H2029/I2029</f>
        <v>111.11111111111111</v>
      </c>
      <c r="K2029" s="4"/>
      <c r="L2029" s="4">
        <v>407</v>
      </c>
      <c r="M2029" s="6">
        <v>14.2</v>
      </c>
      <c r="N2029" s="6"/>
      <c r="O2029" s="6"/>
      <c r="U2029" s="4"/>
      <c r="W2029" s="7"/>
      <c r="X2029" s="7"/>
      <c r="Y2029" s="7"/>
      <c r="Z2029" s="7"/>
      <c r="AA2029" s="7"/>
      <c r="AB2029" s="4"/>
      <c r="AC2029" s="7"/>
      <c r="AD2029" s="7"/>
      <c r="AE2029" s="7"/>
      <c r="AF2029" s="7"/>
      <c r="AG2029" s="7"/>
      <c r="AH2029" s="7"/>
      <c r="AI2029" s="8"/>
      <c r="AK2029" s="7"/>
      <c r="AL2029" s="7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B2029" s="4"/>
      <c r="BC2029" s="4"/>
      <c r="BD2029" s="4"/>
      <c r="BG2029" s="6"/>
      <c r="BH2029" s="4"/>
      <c r="BI2029" s="4"/>
      <c r="BJ2029" s="4"/>
      <c r="BK2029" s="4"/>
      <c r="BL2029" s="6"/>
      <c r="BM2029" s="6"/>
      <c r="BN2029" s="6"/>
      <c r="BO2029" s="6"/>
      <c r="BP2029" s="6"/>
      <c r="BQ2029" s="6"/>
      <c r="BR2029" s="6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D2029" s="4">
        <v>208.03043384148251</v>
      </c>
      <c r="CE2029" s="4"/>
      <c r="CG2029" s="4"/>
      <c r="CH2029" s="4"/>
      <c r="CI2029" s="4"/>
    </row>
    <row r="2030" spans="1:158" x14ac:dyDescent="0.25">
      <c r="A2030" t="s">
        <v>60</v>
      </c>
      <c r="B2030" t="s">
        <v>194</v>
      </c>
      <c r="C2030" s="5">
        <v>39808</v>
      </c>
      <c r="D2030" s="4">
        <v>5</v>
      </c>
      <c r="E2030" t="s">
        <v>164</v>
      </c>
      <c r="F2030">
        <v>72</v>
      </c>
      <c r="G2030" t="s">
        <v>10</v>
      </c>
      <c r="H2030" s="6">
        <v>9</v>
      </c>
      <c r="I2030">
        <v>1000</v>
      </c>
      <c r="J2030" s="4">
        <f>1000000/H2030/I2030</f>
        <v>111.11111111111111</v>
      </c>
      <c r="K2030" s="4"/>
      <c r="L2030" s="7"/>
      <c r="M2030" s="7"/>
      <c r="N2030" s="7"/>
      <c r="O2030" s="7"/>
      <c r="P2030" s="7"/>
      <c r="Q2030" s="7"/>
      <c r="R2030" s="7"/>
      <c r="S2030" s="7"/>
      <c r="T2030" s="7"/>
      <c r="U2030" s="4"/>
      <c r="V2030" s="7"/>
      <c r="W2030" s="7"/>
      <c r="X2030" s="7"/>
      <c r="Y2030" s="7"/>
      <c r="Z2030" s="7"/>
      <c r="AA2030" s="7"/>
      <c r="AB2030" s="4"/>
      <c r="AC2030" s="7"/>
      <c r="AD2030" s="7"/>
      <c r="AE2030" s="7"/>
      <c r="AF2030" s="7"/>
      <c r="AG2030" s="7"/>
      <c r="AH2030" s="7"/>
      <c r="AI2030" s="8"/>
      <c r="AJ2030" s="7"/>
      <c r="AK2030" s="7"/>
      <c r="AL2030" s="7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7"/>
      <c r="BB2030" s="4"/>
      <c r="BC2030" s="4"/>
      <c r="BD2030" s="4"/>
      <c r="BE2030" s="7"/>
      <c r="BF2030" s="7"/>
      <c r="BG2030" s="6"/>
      <c r="BH2030" s="4"/>
      <c r="BI2030" s="4"/>
      <c r="BJ2030" s="4"/>
      <c r="BK2030" s="4"/>
      <c r="BL2030" s="6"/>
      <c r="BM2030" s="6"/>
      <c r="BN2030" s="6"/>
      <c r="BO2030" s="6"/>
      <c r="BP2030" s="6"/>
      <c r="BQ2030" s="6"/>
      <c r="BR2030" s="6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7"/>
      <c r="CD2030" s="4"/>
      <c r="CE2030" s="4"/>
      <c r="CF2030" s="7"/>
      <c r="CG2030" s="4"/>
      <c r="CH2030" s="4"/>
      <c r="CI2030" s="4"/>
      <c r="CJ2030" s="7"/>
      <c r="CK2030" s="7"/>
      <c r="CL2030" s="7"/>
      <c r="CM2030" s="7"/>
      <c r="CN2030" s="7"/>
      <c r="CO2030" s="7"/>
      <c r="CP2030" s="7"/>
      <c r="CQ2030" s="7"/>
      <c r="CR2030" s="7"/>
      <c r="CS2030" s="7"/>
      <c r="CT2030" s="7"/>
      <c r="CU2030" s="7"/>
      <c r="CV2030" s="7"/>
      <c r="CW2030" s="7"/>
      <c r="CX2030" s="7"/>
      <c r="CY2030" s="7"/>
      <c r="CZ2030" s="7"/>
      <c r="DA2030" s="7"/>
      <c r="DB2030" s="7"/>
      <c r="DC2030" s="7"/>
      <c r="DD2030" s="7"/>
      <c r="DE2030" s="7"/>
      <c r="DF2030" s="7"/>
      <c r="DG2030" s="7"/>
      <c r="DH2030" s="7"/>
      <c r="DI2030" s="7"/>
      <c r="DJ2030" s="7"/>
      <c r="DK2030" s="7"/>
      <c r="DL2030" s="7"/>
      <c r="DM2030" s="7"/>
      <c r="DN2030" s="7"/>
      <c r="DO2030" s="7"/>
      <c r="DP2030" s="7"/>
      <c r="DQ2030" s="7"/>
      <c r="DR2030" s="7"/>
      <c r="DS2030" s="7"/>
      <c r="DT2030" s="7"/>
      <c r="DU2030" s="7"/>
      <c r="DV2030" s="7"/>
      <c r="DW2030" s="7"/>
      <c r="DX2030" s="7"/>
      <c r="DY2030" s="7"/>
      <c r="DZ2030" s="7"/>
      <c r="EA2030" s="7"/>
      <c r="EB2030" s="7"/>
      <c r="EC2030" s="7"/>
      <c r="ED2030" s="7"/>
      <c r="EE2030" s="7"/>
      <c r="EF2030" s="7"/>
      <c r="EG2030" s="7"/>
      <c r="EH2030" s="7"/>
      <c r="EI2030" s="7"/>
      <c r="EJ2030" s="7"/>
      <c r="EK2030" s="7"/>
      <c r="EL2030" s="7"/>
      <c r="EM2030" s="7"/>
      <c r="EN2030" s="7"/>
      <c r="EO2030" s="7"/>
      <c r="EP2030" s="7"/>
      <c r="EQ2030" s="7"/>
      <c r="ER2030" s="7"/>
      <c r="ES2030" s="7"/>
      <c r="ET2030" s="7"/>
      <c r="EU2030" s="7"/>
      <c r="EV2030" s="7"/>
      <c r="EW2030" s="7"/>
      <c r="EX2030" s="7"/>
      <c r="EY2030" s="7"/>
      <c r="EZ2030" s="7"/>
      <c r="FA2030" s="7"/>
      <c r="FB2030" s="7"/>
    </row>
    <row r="2031" spans="1:158" x14ac:dyDescent="0.25">
      <c r="A2031" t="s">
        <v>60</v>
      </c>
      <c r="B2031" t="s">
        <v>194</v>
      </c>
      <c r="C2031" s="5">
        <v>39812</v>
      </c>
      <c r="D2031" s="4"/>
      <c r="E2031" s="5"/>
      <c r="F2031">
        <v>76</v>
      </c>
      <c r="G2031" t="s">
        <v>10</v>
      </c>
      <c r="H2031" s="6">
        <v>9</v>
      </c>
      <c r="I2031">
        <v>1000</v>
      </c>
      <c r="J2031" s="4">
        <f>1000000/H2031/I2031</f>
        <v>111.11111111111111</v>
      </c>
      <c r="K2031" s="4"/>
      <c r="L2031" s="7"/>
      <c r="M2031" s="7"/>
      <c r="N2031" s="7"/>
      <c r="O2031" s="7"/>
      <c r="P2031" s="7"/>
      <c r="Q2031" s="7"/>
      <c r="R2031" s="7"/>
      <c r="S2031" s="7"/>
      <c r="T2031" s="7"/>
      <c r="U2031" s="4"/>
      <c r="V2031" s="7"/>
      <c r="W2031" s="7"/>
      <c r="X2031" s="7"/>
      <c r="Y2031" s="7"/>
      <c r="Z2031" s="7"/>
      <c r="AA2031" s="7"/>
      <c r="AB2031" s="4"/>
      <c r="AC2031" s="7"/>
      <c r="AD2031" s="7"/>
      <c r="AE2031" s="7"/>
      <c r="AF2031" s="7"/>
      <c r="AG2031" s="7"/>
      <c r="AH2031" s="7"/>
      <c r="AI2031" s="8"/>
      <c r="AJ2031" s="7"/>
      <c r="AK2031" s="7"/>
      <c r="AL2031" s="7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7"/>
      <c r="BB2031" s="4"/>
      <c r="BC2031" s="4"/>
      <c r="BD2031" s="4"/>
      <c r="BE2031" s="7"/>
      <c r="BF2031" s="7"/>
      <c r="BG2031" s="6"/>
      <c r="BH2031" s="4"/>
      <c r="BI2031" s="4"/>
      <c r="BJ2031" s="4"/>
      <c r="BK2031" s="4"/>
      <c r="BL2031" s="6"/>
      <c r="BM2031" s="6"/>
      <c r="BN2031" s="6"/>
      <c r="BO2031" s="6"/>
      <c r="BP2031" s="6"/>
      <c r="BQ2031" s="6"/>
      <c r="BR2031" s="6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7"/>
      <c r="CD2031" s="4">
        <v>207.93543406929541</v>
      </c>
      <c r="CE2031" s="4"/>
      <c r="CF2031" s="7"/>
      <c r="CG2031" s="4"/>
      <c r="CH2031" s="4"/>
      <c r="CI2031" s="4"/>
      <c r="CJ2031" s="7"/>
      <c r="CK2031" s="7"/>
      <c r="CL2031" s="7"/>
      <c r="CM2031" s="7"/>
      <c r="CN2031" s="7"/>
      <c r="CO2031" s="7"/>
      <c r="CP2031" s="7"/>
      <c r="CQ2031" s="7"/>
      <c r="CR2031" s="7"/>
      <c r="CS2031" s="7"/>
      <c r="CT2031" s="7"/>
      <c r="CU2031" s="7"/>
      <c r="CV2031" s="7"/>
      <c r="CW2031" s="7"/>
      <c r="CX2031" s="7"/>
      <c r="CY2031" s="7"/>
      <c r="CZ2031" s="7"/>
      <c r="DA2031" s="7"/>
      <c r="DB2031" s="7"/>
      <c r="DC2031" s="7"/>
      <c r="DD2031" s="7"/>
      <c r="DE2031" s="7"/>
      <c r="DF2031" s="7"/>
      <c r="DG2031" s="7"/>
      <c r="DH2031" s="7"/>
      <c r="DI2031" s="7"/>
      <c r="DJ2031" s="7"/>
      <c r="DK2031" s="7"/>
      <c r="DL2031" s="7"/>
      <c r="DM2031" s="7"/>
      <c r="DN2031" s="7"/>
      <c r="DO2031" s="7"/>
      <c r="DP2031" s="7"/>
      <c r="DQ2031" s="7"/>
      <c r="DR2031" s="7"/>
      <c r="DS2031" s="7"/>
      <c r="DT2031" s="7"/>
      <c r="DU2031" s="7"/>
      <c r="DV2031" s="7"/>
      <c r="DW2031" s="7"/>
      <c r="DX2031" s="7"/>
      <c r="DY2031" s="7"/>
      <c r="DZ2031" s="7"/>
      <c r="EA2031" s="7"/>
      <c r="EB2031" s="7"/>
      <c r="EC2031" s="7"/>
      <c r="ED2031" s="7"/>
      <c r="EE2031" s="7"/>
      <c r="EF2031" s="7"/>
      <c r="EG2031" s="7"/>
      <c r="EH2031" s="7"/>
      <c r="EI2031" s="7"/>
      <c r="EJ2031" s="7"/>
      <c r="EK2031" s="7"/>
      <c r="EL2031" s="7"/>
      <c r="EM2031" s="7"/>
      <c r="EN2031" s="7"/>
      <c r="EO2031" s="7"/>
      <c r="EP2031" s="7"/>
      <c r="EQ2031" s="7"/>
      <c r="ER2031" s="7"/>
      <c r="ES2031" s="7"/>
      <c r="ET2031" s="7"/>
      <c r="EU2031" s="7"/>
      <c r="EV2031" s="7"/>
      <c r="EW2031" s="7"/>
      <c r="EX2031" s="7"/>
      <c r="EY2031" s="7"/>
      <c r="EZ2031" s="7"/>
      <c r="FA2031" s="7"/>
      <c r="FB2031" s="7"/>
    </row>
    <row r="2032" spans="1:158" x14ac:dyDescent="0.25">
      <c r="A2032" t="s">
        <v>60</v>
      </c>
      <c r="B2032" t="s">
        <v>194</v>
      </c>
      <c r="C2032" s="5">
        <v>39813</v>
      </c>
      <c r="F2032">
        <v>77</v>
      </c>
      <c r="G2032" t="s">
        <v>10</v>
      </c>
      <c r="H2032" s="6">
        <v>9</v>
      </c>
      <c r="I2032">
        <v>1000</v>
      </c>
      <c r="J2032" s="4">
        <f>1000000/H2032/I2032</f>
        <v>111.11111111111111</v>
      </c>
      <c r="K2032" s="4"/>
      <c r="L2032" s="4">
        <v>543</v>
      </c>
      <c r="M2032" s="6">
        <v>15.5</v>
      </c>
      <c r="N2032" s="6"/>
      <c r="O2032" s="6"/>
      <c r="U2032" s="4">
        <v>78.099999999999994</v>
      </c>
      <c r="W2032" s="7"/>
      <c r="X2032" s="7"/>
      <c r="Y2032" s="7"/>
      <c r="Z2032" s="7"/>
      <c r="AA2032" s="7"/>
      <c r="AB2032" s="4">
        <v>73.875</v>
      </c>
      <c r="AC2032" s="7">
        <v>1.0069219999999999</v>
      </c>
      <c r="AD2032" s="7"/>
      <c r="AE2032" s="7"/>
      <c r="AF2032" s="7"/>
      <c r="AG2032" s="7"/>
      <c r="AH2032" s="7"/>
      <c r="AI2032" s="8">
        <f>AC2032/AB2032</f>
        <v>1.3630077834179355E-2</v>
      </c>
      <c r="AK2032" s="7"/>
      <c r="AL2032" s="7"/>
      <c r="AM2032" s="4">
        <v>7.0250000000000004</v>
      </c>
      <c r="AN2032" s="4"/>
      <c r="AO2032" s="4"/>
      <c r="AP2032" s="4"/>
      <c r="AQ2032" s="4">
        <v>1.0750000000000002</v>
      </c>
      <c r="AR2032" s="4"/>
      <c r="AS2032" s="4"/>
      <c r="AT2032" s="4"/>
      <c r="AU2032" s="4"/>
      <c r="AV2032" s="4"/>
      <c r="AW2032" s="4"/>
      <c r="AX2032" s="4"/>
      <c r="AY2032" s="4">
        <v>0</v>
      </c>
      <c r="AZ2032" s="4">
        <v>8.1</v>
      </c>
      <c r="BB2032" s="4"/>
      <c r="BC2032" s="4">
        <f>U2032+AB2032+AZ2032</f>
        <v>160.07499999999999</v>
      </c>
      <c r="BD2032" s="4"/>
      <c r="BE2032" s="7">
        <f>AZ2032/BC2032</f>
        <v>5.0601280649695456E-2</v>
      </c>
      <c r="BF2032" s="7"/>
      <c r="BG2032" s="6"/>
      <c r="BH2032" s="4"/>
      <c r="BI2032" s="4"/>
      <c r="BJ2032" s="4"/>
      <c r="BK2032" s="4"/>
      <c r="BL2032" s="6"/>
      <c r="BM2032" s="6"/>
      <c r="BN2032" s="6"/>
      <c r="BO2032" s="6"/>
      <c r="BP2032" s="7">
        <f>U2032/BC2032</f>
        <v>0.48789629861002654</v>
      </c>
      <c r="BQ2032" s="7">
        <f>AB2032/BC2032</f>
        <v>0.46150242074027803</v>
      </c>
      <c r="BR2032" s="7">
        <f>AZ2032/BC2032</f>
        <v>5.0601280649695456E-2</v>
      </c>
      <c r="BS2032" s="4">
        <f>BT2032+BU2032+BV2032+BW2032+BX2032+BY2032</f>
        <v>265.25</v>
      </c>
      <c r="BT2032" s="4">
        <v>100.5</v>
      </c>
      <c r="BU2032" s="4">
        <v>4.5</v>
      </c>
      <c r="BV2032" s="4">
        <v>0</v>
      </c>
      <c r="BW2032" s="4"/>
      <c r="BX2032" s="4">
        <v>141.74999999999997</v>
      </c>
      <c r="BY2032" s="4">
        <v>18.5</v>
      </c>
      <c r="BZ2032" s="8">
        <f>AC2032/BS2032</f>
        <v>3.7961244109330815E-3</v>
      </c>
      <c r="CA2032" s="4"/>
      <c r="CB2032" s="4"/>
      <c r="CD2032" s="4"/>
      <c r="CE2032" s="4"/>
      <c r="CG2032" s="4"/>
      <c r="CH2032" s="4"/>
      <c r="CI2032" s="4"/>
    </row>
    <row r="2033" spans="1:87" x14ac:dyDescent="0.25">
      <c r="A2033" t="s">
        <v>60</v>
      </c>
      <c r="B2033" t="s">
        <v>194</v>
      </c>
      <c r="C2033" s="5">
        <v>39815</v>
      </c>
      <c r="D2033" s="4"/>
      <c r="F2033">
        <v>79</v>
      </c>
      <c r="G2033" t="s">
        <v>10</v>
      </c>
      <c r="H2033" s="6">
        <v>9</v>
      </c>
      <c r="I2033">
        <v>1000</v>
      </c>
      <c r="J2033" s="4">
        <f>1000000/H2033/I2033</f>
        <v>111.11111111111111</v>
      </c>
      <c r="U2033" s="4"/>
      <c r="W2033" s="7"/>
      <c r="X2033" s="7"/>
      <c r="Y2033" s="7"/>
      <c r="Z2033" s="7"/>
      <c r="AA2033" s="7"/>
      <c r="AB2033" s="4"/>
      <c r="AC2033" s="7"/>
      <c r="AD2033" s="7"/>
      <c r="AE2033" s="7"/>
      <c r="AF2033" s="7"/>
      <c r="AG2033" s="7"/>
      <c r="AH2033" s="7"/>
      <c r="AI2033" s="8"/>
      <c r="AK2033" s="7"/>
      <c r="AL2033" s="7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B2033" s="4"/>
      <c r="BC2033" s="4"/>
      <c r="BD2033" s="4"/>
      <c r="BG2033" s="6"/>
      <c r="BH2033" s="4"/>
      <c r="BI2033" s="4"/>
      <c r="BJ2033" s="4"/>
      <c r="BK2033" s="4"/>
      <c r="BL2033" s="6"/>
      <c r="BM2033" s="6"/>
      <c r="BN2033" s="6"/>
      <c r="BO2033" s="6"/>
      <c r="BP2033" s="6"/>
      <c r="BQ2033" s="6"/>
      <c r="BR2033" s="6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D2033" s="4">
        <v>186.38042394767839</v>
      </c>
      <c r="CE2033" s="4"/>
      <c r="CG2033" s="4"/>
      <c r="CH2033" s="4"/>
      <c r="CI2033" s="4"/>
    </row>
    <row r="2034" spans="1:87" x14ac:dyDescent="0.25">
      <c r="A2034" t="s">
        <v>60</v>
      </c>
      <c r="B2034" t="s">
        <v>194</v>
      </c>
      <c r="C2034" s="5">
        <v>39817</v>
      </c>
      <c r="D2034" s="4"/>
      <c r="F2034">
        <v>81</v>
      </c>
      <c r="G2034" t="s">
        <v>10</v>
      </c>
      <c r="H2034" s="6">
        <v>9</v>
      </c>
      <c r="I2034">
        <v>1000</v>
      </c>
      <c r="J2034" s="4">
        <f>1000000/H2034/I2034</f>
        <v>111.11111111111111</v>
      </c>
      <c r="U2034" s="4"/>
      <c r="W2034" s="7"/>
      <c r="X2034" s="7"/>
      <c r="Y2034" s="7"/>
      <c r="Z2034" s="7"/>
      <c r="AA2034" s="7"/>
      <c r="AB2034" s="4"/>
      <c r="AC2034" s="7"/>
      <c r="AD2034" s="7"/>
      <c r="AE2034" s="7"/>
      <c r="AF2034" s="7"/>
      <c r="AG2034" s="7"/>
      <c r="AH2034" s="7"/>
      <c r="AI2034" s="8"/>
      <c r="AK2034" s="7"/>
      <c r="AL2034" s="7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B2034" s="4"/>
      <c r="BC2034" s="4"/>
      <c r="BD2034" s="4"/>
      <c r="BG2034" s="6"/>
      <c r="BH2034" s="4"/>
      <c r="BI2034" s="4"/>
      <c r="BJ2034" s="4"/>
      <c r="BK2034" s="4"/>
      <c r="BL2034" s="6"/>
      <c r="BM2034" s="6"/>
      <c r="BN2034" s="6"/>
      <c r="BO2034" s="6"/>
      <c r="BP2034" s="6"/>
      <c r="BQ2034" s="6"/>
      <c r="BR2034" s="6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D2034" s="4">
        <v>219.3649972437056</v>
      </c>
      <c r="CE2034" s="4"/>
      <c r="CG2034" s="4"/>
      <c r="CH2034" s="4"/>
      <c r="CI2034" s="4"/>
    </row>
    <row r="2035" spans="1:87" x14ac:dyDescent="0.25">
      <c r="A2035" t="s">
        <v>60</v>
      </c>
      <c r="B2035" t="s">
        <v>194</v>
      </c>
      <c r="C2035" s="5">
        <v>39820</v>
      </c>
      <c r="F2035">
        <v>84</v>
      </c>
      <c r="G2035" t="s">
        <v>10</v>
      </c>
      <c r="H2035" s="6">
        <v>9</v>
      </c>
      <c r="I2035">
        <v>1000</v>
      </c>
      <c r="J2035" s="4">
        <f>1000000/H2035/I2035</f>
        <v>111.11111111111111</v>
      </c>
      <c r="K2035" s="4"/>
      <c r="L2035" s="4">
        <v>656</v>
      </c>
      <c r="M2035" s="6">
        <v>18.5</v>
      </c>
      <c r="N2035" s="6"/>
      <c r="O2035" s="6"/>
      <c r="U2035" s="4"/>
      <c r="W2035" s="7"/>
      <c r="X2035" s="7"/>
      <c r="Y2035" s="7"/>
      <c r="Z2035" s="7"/>
      <c r="AA2035" s="7"/>
      <c r="AB2035" s="4"/>
      <c r="AC2035" s="7"/>
      <c r="AD2035" s="7"/>
      <c r="AE2035" s="7"/>
      <c r="AF2035" s="7"/>
      <c r="AG2035" s="7"/>
      <c r="AH2035" s="7"/>
      <c r="AK2035" s="7"/>
      <c r="AL2035" s="7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B2035" s="4"/>
      <c r="BC2035" s="4"/>
      <c r="BD2035" s="4"/>
      <c r="BG2035" s="6"/>
      <c r="BH2035" s="4"/>
      <c r="BI2035" s="4"/>
      <c r="BJ2035" s="4"/>
      <c r="BK2035" s="4"/>
      <c r="BL2035" s="6"/>
      <c r="BM2035" s="6"/>
      <c r="BN2035" s="6"/>
      <c r="BO2035" s="6"/>
      <c r="BP2035" s="6"/>
      <c r="BQ2035" s="6"/>
      <c r="BR2035" s="6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D2035" s="4"/>
      <c r="CE2035" s="4"/>
      <c r="CG2035" s="4"/>
      <c r="CH2035" s="4"/>
      <c r="CI2035" s="4"/>
    </row>
    <row r="2036" spans="1:87" x14ac:dyDescent="0.25">
      <c r="A2036" t="s">
        <v>60</v>
      </c>
      <c r="B2036" t="s">
        <v>194</v>
      </c>
      <c r="C2036" s="5">
        <v>39822</v>
      </c>
      <c r="D2036" s="4"/>
      <c r="F2036">
        <v>86</v>
      </c>
      <c r="G2036" t="s">
        <v>10</v>
      </c>
      <c r="H2036" s="6">
        <v>9</v>
      </c>
      <c r="I2036">
        <v>1000</v>
      </c>
      <c r="J2036" s="4">
        <f>1000000/H2036/I2036</f>
        <v>111.11111111111111</v>
      </c>
      <c r="U2036" s="4"/>
      <c r="W2036" s="7"/>
      <c r="X2036" s="7"/>
      <c r="Y2036" s="7"/>
      <c r="Z2036" s="7"/>
      <c r="AA2036" s="7"/>
      <c r="AB2036" s="4"/>
      <c r="AC2036" s="7"/>
      <c r="AD2036" s="7"/>
      <c r="AE2036" s="7"/>
      <c r="AF2036" s="7"/>
      <c r="AG2036" s="7"/>
      <c r="AH2036" s="7"/>
      <c r="AI2036" s="8"/>
      <c r="AK2036" s="7"/>
      <c r="AL2036" s="7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B2036" s="4"/>
      <c r="BC2036" s="4"/>
      <c r="BD2036" s="4"/>
      <c r="BG2036" s="6"/>
      <c r="BH2036" s="4"/>
      <c r="BI2036" s="4"/>
      <c r="BJ2036" s="4"/>
      <c r="BK2036" s="4"/>
      <c r="BL2036" s="6"/>
      <c r="BM2036" s="6"/>
      <c r="BN2036" s="6"/>
      <c r="BO2036" s="6"/>
      <c r="BP2036" s="6"/>
      <c r="BQ2036" s="6"/>
      <c r="BR2036" s="6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D2036" s="4">
        <v>189.7428291262477</v>
      </c>
      <c r="CE2036" s="4"/>
      <c r="CG2036" s="4"/>
      <c r="CH2036" s="4"/>
      <c r="CI2036" s="4"/>
    </row>
    <row r="2037" spans="1:87" x14ac:dyDescent="0.25">
      <c r="A2037" t="s">
        <v>60</v>
      </c>
      <c r="B2037" t="s">
        <v>194</v>
      </c>
      <c r="C2037" s="5">
        <v>39824</v>
      </c>
      <c r="D2037" s="4"/>
      <c r="F2037">
        <v>88</v>
      </c>
      <c r="G2037" t="s">
        <v>10</v>
      </c>
      <c r="H2037" s="6">
        <v>9</v>
      </c>
      <c r="I2037">
        <v>1000</v>
      </c>
      <c r="J2037" s="4">
        <f>1000000/H2037/I2037</f>
        <v>111.11111111111111</v>
      </c>
      <c r="U2037" s="4"/>
      <c r="W2037" s="7"/>
      <c r="X2037" s="7"/>
      <c r="Y2037" s="7"/>
      <c r="Z2037" s="7"/>
      <c r="AA2037" s="7"/>
      <c r="AB2037" s="4"/>
      <c r="AC2037" s="7"/>
      <c r="AD2037" s="7"/>
      <c r="AE2037" s="7"/>
      <c r="AF2037" s="7"/>
      <c r="AG2037" s="7"/>
      <c r="AH2037" s="7"/>
      <c r="AI2037" s="8"/>
      <c r="AK2037" s="7"/>
      <c r="AL2037" s="7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B2037" s="4"/>
      <c r="BC2037" s="4"/>
      <c r="BD2037" s="4"/>
      <c r="BG2037" s="6"/>
      <c r="BH2037" s="4"/>
      <c r="BI2037" s="4"/>
      <c r="BJ2037" s="4"/>
      <c r="BK2037" s="4"/>
      <c r="BL2037" s="6"/>
      <c r="BM2037" s="6"/>
      <c r="BN2037" s="6"/>
      <c r="BO2037" s="6"/>
      <c r="BP2037" s="6"/>
      <c r="BQ2037" s="6"/>
      <c r="BR2037" s="6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D2037" s="4">
        <v>218.99865021323279</v>
      </c>
      <c r="CE2037" s="4"/>
      <c r="CG2037" s="4"/>
      <c r="CH2037" s="4"/>
      <c r="CI2037" s="4"/>
    </row>
    <row r="2038" spans="1:87" x14ac:dyDescent="0.25">
      <c r="A2038" t="s">
        <v>60</v>
      </c>
      <c r="B2038" t="s">
        <v>194</v>
      </c>
      <c r="C2038" s="5">
        <v>39827</v>
      </c>
      <c r="F2038">
        <v>91</v>
      </c>
      <c r="G2038" t="s">
        <v>10</v>
      </c>
      <c r="H2038" s="6">
        <v>9</v>
      </c>
      <c r="I2038">
        <v>1000</v>
      </c>
      <c r="J2038" s="4">
        <f>1000000/H2038/I2038</f>
        <v>111.11111111111111</v>
      </c>
      <c r="K2038" s="4"/>
      <c r="L2038" s="4">
        <v>782</v>
      </c>
      <c r="M2038" s="6">
        <v>19.600000000000001</v>
      </c>
      <c r="N2038" s="6"/>
      <c r="O2038" s="6"/>
      <c r="U2038" s="4">
        <v>167.33492001985866</v>
      </c>
      <c r="W2038" s="7"/>
      <c r="X2038" s="7"/>
      <c r="Y2038" s="7"/>
      <c r="Z2038" s="7"/>
      <c r="AA2038" s="7"/>
      <c r="AB2038" s="4">
        <v>117.37060805168234</v>
      </c>
      <c r="AC2038" s="7">
        <v>1.7424016087798606</v>
      </c>
      <c r="AD2038" s="7"/>
      <c r="AE2038" s="7"/>
      <c r="AF2038" s="7"/>
      <c r="AG2038" s="7"/>
      <c r="AH2038" s="7"/>
      <c r="AI2038" s="8">
        <f>AC2038/AB2038</f>
        <v>1.4845297623512532E-2</v>
      </c>
      <c r="AK2038" s="7"/>
      <c r="AL2038" s="7"/>
      <c r="AM2038" s="4">
        <v>23.072425519205446</v>
      </c>
      <c r="AN2038" s="4"/>
      <c r="AO2038" s="4"/>
      <c r="AP2038" s="4"/>
      <c r="AQ2038" s="4">
        <v>40.550452841072854</v>
      </c>
      <c r="AR2038" s="4"/>
      <c r="AS2038" s="4"/>
      <c r="AT2038" s="4"/>
      <c r="AU2038" s="4"/>
      <c r="AV2038" s="4"/>
      <c r="AW2038" s="4"/>
      <c r="AX2038" s="4"/>
      <c r="AY2038" s="4">
        <v>0</v>
      </c>
      <c r="AZ2038" s="4">
        <v>63.622878360278307</v>
      </c>
      <c r="BB2038" s="4"/>
      <c r="BC2038" s="4">
        <f>U2038+AB2038+AZ2038</f>
        <v>348.3284064318193</v>
      </c>
      <c r="BD2038" s="4"/>
      <c r="BE2038" s="7">
        <f>AZ2038/BC2038</f>
        <v>0.18265199502967222</v>
      </c>
      <c r="BF2038" s="7"/>
      <c r="BG2038" s="6"/>
      <c r="BH2038" s="4"/>
      <c r="BI2038" s="4"/>
      <c r="BJ2038" s="4"/>
      <c r="BK2038" s="4"/>
      <c r="BL2038" s="6"/>
      <c r="BM2038" s="6"/>
      <c r="BN2038" s="6"/>
      <c r="BO2038" s="6"/>
      <c r="BP2038" s="7">
        <f>U2038/BC2038</f>
        <v>0.48039412499827877</v>
      </c>
      <c r="BQ2038" s="7">
        <f>AB2038/BC2038</f>
        <v>0.33695387997204901</v>
      </c>
      <c r="BR2038" s="7">
        <f>AZ2038/BC2038</f>
        <v>0.18265199502967222</v>
      </c>
      <c r="BS2038" s="4">
        <f>BT2038+BU2038+BV2038+BW2038+BX2038+BY2038</f>
        <v>582.46715743276366</v>
      </c>
      <c r="BT2038" s="4">
        <v>176.73242158630808</v>
      </c>
      <c r="BU2038" s="4">
        <v>58.658083408143007</v>
      </c>
      <c r="BV2038" s="4">
        <v>0</v>
      </c>
      <c r="BW2038" s="4"/>
      <c r="BX2038" s="4">
        <v>300.27072105928562</v>
      </c>
      <c r="BY2038" s="4">
        <v>46.805931379026887</v>
      </c>
      <c r="BZ2038" s="8">
        <f>AC2038/BS2038</f>
        <v>2.9914160593354873E-3</v>
      </c>
      <c r="CA2038" s="4"/>
      <c r="CB2038" s="4"/>
      <c r="CD2038" s="4"/>
      <c r="CE2038" s="4"/>
      <c r="CG2038" s="4"/>
      <c r="CH2038" s="4"/>
      <c r="CI2038" s="4"/>
    </row>
    <row r="2039" spans="1:87" x14ac:dyDescent="0.25">
      <c r="A2039" t="s">
        <v>60</v>
      </c>
      <c r="B2039" t="s">
        <v>194</v>
      </c>
      <c r="C2039" s="5">
        <v>39828</v>
      </c>
      <c r="D2039" s="4"/>
      <c r="F2039">
        <v>92</v>
      </c>
      <c r="G2039" t="s">
        <v>10</v>
      </c>
      <c r="H2039" s="6">
        <v>9</v>
      </c>
      <c r="I2039">
        <v>1000</v>
      </c>
      <c r="J2039" s="4">
        <f>1000000/H2039/I2039</f>
        <v>111.11111111111111</v>
      </c>
      <c r="U2039" s="4"/>
      <c r="W2039" s="7"/>
      <c r="X2039" s="7"/>
      <c r="Y2039" s="7"/>
      <c r="Z2039" s="7"/>
      <c r="AA2039" s="7"/>
      <c r="AB2039" s="4"/>
      <c r="AC2039" s="7"/>
      <c r="AD2039" s="7"/>
      <c r="AE2039" s="7"/>
      <c r="AF2039" s="7"/>
      <c r="AG2039" s="7"/>
      <c r="AH2039" s="7"/>
      <c r="AI2039" s="8"/>
      <c r="AK2039" s="7"/>
      <c r="AL2039" s="7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B2039" s="4"/>
      <c r="BC2039" s="4"/>
      <c r="BD2039" s="4"/>
      <c r="BG2039" s="6"/>
      <c r="BH2039" s="4"/>
      <c r="BI2039" s="4"/>
      <c r="BJ2039" s="4"/>
      <c r="BK2039" s="4"/>
      <c r="BL2039" s="6"/>
      <c r="BM2039" s="6"/>
      <c r="BN2039" s="6"/>
      <c r="BO2039" s="6"/>
      <c r="BP2039" s="6"/>
      <c r="BQ2039" s="6"/>
      <c r="BR2039" s="6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D2039" s="4">
        <v>191.0921835145916</v>
      </c>
      <c r="CE2039" s="4"/>
      <c r="CG2039" s="4"/>
      <c r="CH2039" s="4"/>
      <c r="CI2039" s="4"/>
    </row>
    <row r="2040" spans="1:87" x14ac:dyDescent="0.25">
      <c r="A2040" t="s">
        <v>60</v>
      </c>
      <c r="B2040" t="s">
        <v>194</v>
      </c>
      <c r="C2040" s="5">
        <v>39830</v>
      </c>
      <c r="D2040" s="4"/>
      <c r="F2040">
        <v>94</v>
      </c>
      <c r="G2040" t="s">
        <v>10</v>
      </c>
      <c r="H2040" s="6">
        <v>9</v>
      </c>
      <c r="I2040">
        <v>1000</v>
      </c>
      <c r="J2040" s="4">
        <f>1000000/H2040/I2040</f>
        <v>111.11111111111111</v>
      </c>
      <c r="U2040" s="4"/>
      <c r="W2040" s="7"/>
      <c r="X2040" s="7"/>
      <c r="Y2040" s="7"/>
      <c r="Z2040" s="7"/>
      <c r="AA2040" s="7"/>
      <c r="AB2040" s="4"/>
      <c r="AC2040" s="7"/>
      <c r="AD2040" s="7"/>
      <c r="AE2040" s="7"/>
      <c r="AF2040" s="7"/>
      <c r="AG2040" s="7"/>
      <c r="AH2040" s="7"/>
      <c r="AI2040" s="8"/>
      <c r="AK2040" s="7"/>
      <c r="AL2040" s="7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B2040" s="4"/>
      <c r="BC2040" s="4"/>
      <c r="BD2040" s="4"/>
      <c r="BG2040" s="6"/>
      <c r="BH2040" s="4"/>
      <c r="BI2040" s="4"/>
      <c r="BJ2040" s="4"/>
      <c r="BK2040" s="4"/>
      <c r="BL2040" s="6"/>
      <c r="BM2040" s="6"/>
      <c r="BN2040" s="6"/>
      <c r="BO2040" s="6"/>
      <c r="BP2040" s="6"/>
      <c r="BQ2040" s="6"/>
      <c r="BR2040" s="6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D2040" s="4">
        <v>209.0481550301393</v>
      </c>
      <c r="CE2040" s="4"/>
      <c r="CG2040" s="4"/>
      <c r="CH2040" s="4"/>
      <c r="CI2040" s="4"/>
    </row>
    <row r="2041" spans="1:87" x14ac:dyDescent="0.25">
      <c r="A2041" t="s">
        <v>60</v>
      </c>
      <c r="B2041" t="s">
        <v>194</v>
      </c>
      <c r="C2041" s="5">
        <v>39832</v>
      </c>
      <c r="D2041" s="4"/>
      <c r="F2041">
        <v>96</v>
      </c>
      <c r="G2041" t="s">
        <v>10</v>
      </c>
      <c r="H2041" s="6">
        <v>9</v>
      </c>
      <c r="I2041">
        <v>1000</v>
      </c>
      <c r="J2041" s="4">
        <f>1000000/H2041/I2041</f>
        <v>111.11111111111111</v>
      </c>
      <c r="U2041" s="4"/>
      <c r="W2041" s="7"/>
      <c r="X2041" s="7"/>
      <c r="Y2041" s="7"/>
      <c r="Z2041" s="7"/>
      <c r="AA2041" s="7"/>
      <c r="AB2041" s="4"/>
      <c r="AC2041" s="7"/>
      <c r="AD2041" s="7"/>
      <c r="AE2041" s="7"/>
      <c r="AF2041" s="7"/>
      <c r="AG2041" s="7"/>
      <c r="AH2041" s="7"/>
      <c r="AI2041" s="8"/>
      <c r="AK2041" s="7"/>
      <c r="AL2041" s="7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B2041" s="4"/>
      <c r="BC2041" s="4"/>
      <c r="BD2041" s="4"/>
      <c r="BG2041" s="6"/>
      <c r="BH2041" s="4"/>
      <c r="BI2041" s="4"/>
      <c r="BJ2041" s="4"/>
      <c r="BK2041" s="4"/>
      <c r="BL2041" s="6"/>
      <c r="BM2041" s="6"/>
      <c r="BN2041" s="6"/>
      <c r="BO2041" s="6"/>
      <c r="BP2041" s="6"/>
      <c r="BQ2041" s="6"/>
      <c r="BR2041" s="6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D2041" s="4">
        <v>199.51467837672581</v>
      </c>
      <c r="CE2041" s="4"/>
      <c r="CG2041" s="4"/>
      <c r="CH2041" s="4"/>
      <c r="CI2041" s="4"/>
    </row>
    <row r="2042" spans="1:87" x14ac:dyDescent="0.25">
      <c r="A2042" t="s">
        <v>60</v>
      </c>
      <c r="B2042" t="s">
        <v>194</v>
      </c>
      <c r="C2042" s="5">
        <v>39833</v>
      </c>
      <c r="F2042">
        <v>97</v>
      </c>
      <c r="G2042" t="s">
        <v>10</v>
      </c>
      <c r="H2042" s="6">
        <v>9</v>
      </c>
      <c r="I2042">
        <v>1000</v>
      </c>
      <c r="J2042" s="4">
        <f>1000000/H2042/I2042</f>
        <v>111.11111111111111</v>
      </c>
      <c r="K2042" s="4"/>
      <c r="L2042" s="4">
        <v>853.5</v>
      </c>
      <c r="M2042" s="6">
        <v>20.9</v>
      </c>
      <c r="N2042" s="6"/>
      <c r="O2042" s="6"/>
      <c r="U2042" s="4"/>
      <c r="W2042" s="7"/>
      <c r="X2042" s="7"/>
      <c r="Y2042" s="7"/>
      <c r="Z2042" s="7"/>
      <c r="AA2042" s="7"/>
      <c r="AB2042" s="4"/>
      <c r="AC2042" s="7"/>
      <c r="AD2042" s="7"/>
      <c r="AE2042" s="7"/>
      <c r="AF2042" s="7"/>
      <c r="AG2042" s="7"/>
      <c r="AH2042" s="7"/>
      <c r="AK2042" s="7"/>
      <c r="AL2042" s="7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B2042" s="4"/>
      <c r="BC2042" s="4"/>
      <c r="BD2042" s="4"/>
      <c r="BG2042" s="6"/>
      <c r="BH2042" s="4"/>
      <c r="BI2042" s="4"/>
      <c r="BJ2042" s="4"/>
      <c r="BK2042" s="4"/>
      <c r="BL2042" s="6"/>
      <c r="BM2042" s="6"/>
      <c r="BN2042" s="6"/>
      <c r="BO2042" s="6"/>
      <c r="BP2042" s="6"/>
      <c r="BQ2042" s="6"/>
      <c r="BR2042" s="6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D2042" s="4"/>
      <c r="CE2042" s="4"/>
      <c r="CG2042" s="4"/>
      <c r="CH2042" s="4"/>
      <c r="CI2042" s="4"/>
    </row>
    <row r="2043" spans="1:87" x14ac:dyDescent="0.25">
      <c r="A2043" t="s">
        <v>60</v>
      </c>
      <c r="B2043" t="s">
        <v>194</v>
      </c>
      <c r="C2043" s="5">
        <v>39836</v>
      </c>
      <c r="D2043" s="4"/>
      <c r="F2043">
        <v>100</v>
      </c>
      <c r="G2043" t="s">
        <v>10</v>
      </c>
      <c r="H2043" s="6">
        <v>9</v>
      </c>
      <c r="I2043">
        <v>1000</v>
      </c>
      <c r="J2043" s="4">
        <f>1000000/H2043/I2043</f>
        <v>111.11111111111111</v>
      </c>
      <c r="U2043" s="4"/>
      <c r="W2043" s="7"/>
      <c r="X2043" s="7"/>
      <c r="Y2043" s="7"/>
      <c r="Z2043" s="7"/>
      <c r="AA2043" s="7"/>
      <c r="AB2043" s="4"/>
      <c r="AC2043" s="7"/>
      <c r="AD2043" s="7"/>
      <c r="AE2043" s="7"/>
      <c r="AF2043" s="7"/>
      <c r="AG2043" s="7"/>
      <c r="AH2043" s="7"/>
      <c r="AI2043" s="8"/>
      <c r="AK2043" s="7"/>
      <c r="AL2043" s="7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B2043" s="4"/>
      <c r="BC2043" s="4"/>
      <c r="BD2043" s="4"/>
      <c r="BG2043" s="6"/>
      <c r="BH2043" s="4"/>
      <c r="BI2043" s="4"/>
      <c r="BJ2043" s="4"/>
      <c r="BK2043" s="4"/>
      <c r="BL2043" s="6"/>
      <c r="BM2043" s="6"/>
      <c r="BN2043" s="6"/>
      <c r="BO2043" s="6"/>
      <c r="BP2043" s="6"/>
      <c r="BQ2043" s="6"/>
      <c r="BR2043" s="6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D2043" s="4">
        <v>208.6020549725896</v>
      </c>
      <c r="CE2043" s="4"/>
      <c r="CG2043" s="4"/>
      <c r="CH2043" s="4"/>
      <c r="CI2043" s="4"/>
    </row>
    <row r="2044" spans="1:87" x14ac:dyDescent="0.25">
      <c r="A2044" t="s">
        <v>60</v>
      </c>
      <c r="B2044" t="s">
        <v>194</v>
      </c>
      <c r="C2044" s="5">
        <v>39838</v>
      </c>
      <c r="D2044" s="4"/>
      <c r="F2044">
        <v>102</v>
      </c>
      <c r="G2044" t="s">
        <v>10</v>
      </c>
      <c r="H2044" s="6">
        <v>9</v>
      </c>
      <c r="I2044">
        <v>1000</v>
      </c>
      <c r="J2044" s="4">
        <f>1000000/H2044/I2044</f>
        <v>111.11111111111111</v>
      </c>
      <c r="U2044" s="4"/>
      <c r="W2044" s="7"/>
      <c r="X2044" s="7"/>
      <c r="Y2044" s="7"/>
      <c r="Z2044" s="7"/>
      <c r="AA2044" s="7"/>
      <c r="AB2044" s="4"/>
      <c r="AC2044" s="7"/>
      <c r="AD2044" s="7"/>
      <c r="AE2044" s="7"/>
      <c r="AF2044" s="7"/>
      <c r="AG2044" s="7"/>
      <c r="AH2044" s="7"/>
      <c r="AI2044" s="8"/>
      <c r="AK2044" s="7"/>
      <c r="AL2044" s="7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B2044" s="4"/>
      <c r="BC2044" s="4"/>
      <c r="BD2044" s="4"/>
      <c r="BG2044" s="6"/>
      <c r="BH2044" s="4"/>
      <c r="BI2044" s="4"/>
      <c r="BJ2044" s="4"/>
      <c r="BK2044" s="4"/>
      <c r="BL2044" s="6"/>
      <c r="BM2044" s="6"/>
      <c r="BN2044" s="6"/>
      <c r="BO2044" s="6"/>
      <c r="BP2044" s="6"/>
      <c r="BQ2044" s="6"/>
      <c r="BR2044" s="6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D2044" s="4">
        <v>220.36378797063699</v>
      </c>
      <c r="CE2044" s="4"/>
      <c r="CG2044" s="4"/>
      <c r="CH2044" s="4"/>
      <c r="CI2044" s="4"/>
    </row>
    <row r="2045" spans="1:87" x14ac:dyDescent="0.25">
      <c r="A2045" t="s">
        <v>60</v>
      </c>
      <c r="B2045" t="s">
        <v>194</v>
      </c>
      <c r="C2045" s="5">
        <v>39840</v>
      </c>
      <c r="D2045" s="4"/>
      <c r="F2045">
        <v>104</v>
      </c>
      <c r="G2045" t="s">
        <v>10</v>
      </c>
      <c r="H2045" s="6">
        <v>9</v>
      </c>
      <c r="I2045">
        <v>1000</v>
      </c>
      <c r="J2045" s="4">
        <f>1000000/H2045/I2045</f>
        <v>111.11111111111111</v>
      </c>
      <c r="U2045" s="4"/>
      <c r="W2045" s="7"/>
      <c r="X2045" s="7"/>
      <c r="Y2045" s="7"/>
      <c r="Z2045" s="7"/>
      <c r="AA2045" s="7"/>
      <c r="AB2045" s="4"/>
      <c r="AC2045" s="7"/>
      <c r="AD2045" s="7"/>
      <c r="AE2045" s="7"/>
      <c r="AF2045" s="7"/>
      <c r="AG2045" s="7"/>
      <c r="AH2045" s="7"/>
      <c r="AI2045" s="8"/>
      <c r="AK2045" s="7"/>
      <c r="AL2045" s="7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B2045" s="4"/>
      <c r="BC2045" s="4"/>
      <c r="BD2045" s="4"/>
      <c r="BG2045" s="6"/>
      <c r="BH2045" s="4"/>
      <c r="BI2045" s="4"/>
      <c r="BJ2045" s="4"/>
      <c r="BK2045" s="4"/>
      <c r="BL2045" s="6"/>
      <c r="BM2045" s="6"/>
      <c r="BN2045" s="6"/>
      <c r="BO2045" s="6"/>
      <c r="BP2045" s="6"/>
      <c r="BQ2045" s="6"/>
      <c r="BR2045" s="6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D2045" s="4">
        <v>207.23345827257489</v>
      </c>
      <c r="CE2045" s="4"/>
      <c r="CG2045" s="4"/>
      <c r="CH2045" s="4"/>
      <c r="CI2045" s="4"/>
    </row>
    <row r="2046" spans="1:87" x14ac:dyDescent="0.25">
      <c r="A2046" t="s">
        <v>60</v>
      </c>
      <c r="B2046" t="s">
        <v>194</v>
      </c>
      <c r="C2046" s="5">
        <v>39841</v>
      </c>
      <c r="F2046">
        <v>105</v>
      </c>
      <c r="G2046" t="s">
        <v>10</v>
      </c>
      <c r="H2046" s="6">
        <v>9</v>
      </c>
      <c r="I2046">
        <v>1000</v>
      </c>
      <c r="J2046" s="4">
        <f>1000000/H2046/I2046</f>
        <v>111.11111111111111</v>
      </c>
      <c r="K2046" s="4"/>
      <c r="L2046" s="4">
        <v>878.5</v>
      </c>
      <c r="M2046" s="6">
        <v>21.65</v>
      </c>
      <c r="N2046" s="6"/>
      <c r="O2046" s="6"/>
      <c r="U2046" s="4"/>
      <c r="W2046" s="7"/>
      <c r="X2046" s="7"/>
      <c r="Y2046" s="7"/>
      <c r="Z2046" s="7"/>
      <c r="AA2046" s="7"/>
      <c r="AB2046" s="4"/>
      <c r="AC2046" s="7"/>
      <c r="AD2046" s="7"/>
      <c r="AE2046" s="7"/>
      <c r="AF2046" s="7"/>
      <c r="AG2046" s="7"/>
      <c r="AH2046" s="7"/>
      <c r="AK2046" s="7"/>
      <c r="AL2046" s="7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B2046" s="4"/>
      <c r="BC2046" s="4"/>
      <c r="BD2046" s="4"/>
      <c r="BG2046" s="6"/>
      <c r="BH2046" s="4"/>
      <c r="BI2046" s="4"/>
      <c r="BJ2046" s="4"/>
      <c r="BK2046" s="4"/>
      <c r="BL2046" s="6"/>
      <c r="BM2046" s="6"/>
      <c r="BN2046" s="6"/>
      <c r="BO2046" s="6"/>
      <c r="BP2046" s="6"/>
      <c r="BQ2046" s="6"/>
      <c r="BR2046" s="6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D2046" s="4"/>
      <c r="CE2046" s="4"/>
      <c r="CG2046" s="4"/>
      <c r="CH2046" s="4"/>
      <c r="CI2046" s="4"/>
    </row>
    <row r="2047" spans="1:87" x14ac:dyDescent="0.25">
      <c r="A2047" t="s">
        <v>60</v>
      </c>
      <c r="B2047" t="s">
        <v>194</v>
      </c>
      <c r="C2047" s="5">
        <v>39843</v>
      </c>
      <c r="D2047" s="4"/>
      <c r="F2047">
        <v>107</v>
      </c>
      <c r="G2047" t="s">
        <v>10</v>
      </c>
      <c r="H2047" s="6">
        <v>9</v>
      </c>
      <c r="I2047">
        <v>1000</v>
      </c>
      <c r="J2047" s="4">
        <f>1000000/H2047/I2047</f>
        <v>111.11111111111111</v>
      </c>
      <c r="U2047" s="4"/>
      <c r="W2047" s="7"/>
      <c r="X2047" s="7"/>
      <c r="Y2047" s="7"/>
      <c r="Z2047" s="7"/>
      <c r="AA2047" s="7"/>
      <c r="AB2047" s="4"/>
      <c r="AC2047" s="7"/>
      <c r="AD2047" s="7"/>
      <c r="AE2047" s="7"/>
      <c r="AF2047" s="7"/>
      <c r="AG2047" s="7"/>
      <c r="AH2047" s="7"/>
      <c r="AI2047" s="8"/>
      <c r="AK2047" s="7"/>
      <c r="AL2047" s="7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B2047" s="4"/>
      <c r="BC2047" s="4"/>
      <c r="BD2047" s="4"/>
      <c r="BG2047" s="6"/>
      <c r="BH2047" s="4"/>
      <c r="BI2047" s="4"/>
      <c r="BJ2047" s="4"/>
      <c r="BK2047" s="4"/>
      <c r="BL2047" s="6"/>
      <c r="BM2047" s="6"/>
      <c r="BN2047" s="6"/>
      <c r="BO2047" s="6"/>
      <c r="BP2047" s="6"/>
      <c r="BQ2047" s="6"/>
      <c r="BR2047" s="6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D2047" s="4">
        <v>191.28757378360791</v>
      </c>
      <c r="CE2047" s="4"/>
      <c r="CG2047" s="4"/>
      <c r="CH2047" s="4"/>
      <c r="CI2047" s="4"/>
    </row>
    <row r="2048" spans="1:87" x14ac:dyDescent="0.25">
      <c r="A2048" t="s">
        <v>60</v>
      </c>
      <c r="B2048" t="s">
        <v>194</v>
      </c>
      <c r="C2048" s="5">
        <v>39845</v>
      </c>
      <c r="D2048" s="4"/>
      <c r="F2048">
        <v>109</v>
      </c>
      <c r="G2048" t="s">
        <v>10</v>
      </c>
      <c r="H2048" s="6">
        <v>9</v>
      </c>
      <c r="I2048">
        <v>1000</v>
      </c>
      <c r="J2048" s="4">
        <f>1000000/H2048/I2048</f>
        <v>111.11111111111111</v>
      </c>
      <c r="U2048" s="4"/>
      <c r="W2048" s="7"/>
      <c r="X2048" s="7"/>
      <c r="Y2048" s="7"/>
      <c r="Z2048" s="7"/>
      <c r="AA2048" s="7"/>
      <c r="AB2048" s="4"/>
      <c r="AC2048" s="7"/>
      <c r="AD2048" s="7"/>
      <c r="AE2048" s="7"/>
      <c r="AF2048" s="7"/>
      <c r="AG2048" s="7"/>
      <c r="AH2048" s="7"/>
      <c r="AI2048" s="8"/>
      <c r="AK2048" s="7"/>
      <c r="AL2048" s="7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B2048" s="4"/>
      <c r="BC2048" s="4"/>
      <c r="BD2048" s="4"/>
      <c r="BG2048" s="6"/>
      <c r="BH2048" s="4"/>
      <c r="BI2048" s="4"/>
      <c r="BJ2048" s="4"/>
      <c r="BK2048" s="4"/>
      <c r="BL2048" s="6"/>
      <c r="BM2048" s="6"/>
      <c r="BN2048" s="6"/>
      <c r="BO2048" s="6"/>
      <c r="BP2048" s="6"/>
      <c r="BQ2048" s="6"/>
      <c r="BR2048" s="6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D2048" s="4">
        <v>211.31332073900751</v>
      </c>
      <c r="CE2048" s="4"/>
      <c r="CG2048" s="4"/>
      <c r="CH2048" s="4"/>
      <c r="CI2048" s="4"/>
    </row>
    <row r="2049" spans="1:158" x14ac:dyDescent="0.25">
      <c r="A2049" t="s">
        <v>60</v>
      </c>
      <c r="B2049" t="s">
        <v>194</v>
      </c>
      <c r="C2049" s="5">
        <v>39847</v>
      </c>
      <c r="D2049" s="4"/>
      <c r="F2049">
        <v>111</v>
      </c>
      <c r="G2049" t="s">
        <v>10</v>
      </c>
      <c r="H2049" s="6">
        <v>9</v>
      </c>
      <c r="I2049">
        <v>1000</v>
      </c>
      <c r="J2049" s="4">
        <f>1000000/H2049/I2049</f>
        <v>111.11111111111111</v>
      </c>
      <c r="U2049" s="4"/>
      <c r="W2049" s="7"/>
      <c r="X2049" s="7"/>
      <c r="Y2049" s="7"/>
      <c r="Z2049" s="7"/>
      <c r="AA2049" s="7"/>
      <c r="AB2049" s="4"/>
      <c r="AC2049" s="7"/>
      <c r="AD2049" s="7"/>
      <c r="AE2049" s="7"/>
      <c r="AF2049" s="7"/>
      <c r="AG2049" s="7"/>
      <c r="AH2049" s="7"/>
      <c r="AI2049" s="8"/>
      <c r="AK2049" s="7"/>
      <c r="AL2049" s="7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B2049" s="4"/>
      <c r="BC2049" s="4"/>
      <c r="BD2049" s="4"/>
      <c r="BG2049" s="6"/>
      <c r="BH2049" s="4"/>
      <c r="BI2049" s="4"/>
      <c r="BJ2049" s="4"/>
      <c r="BK2049" s="4"/>
      <c r="BL2049" s="6"/>
      <c r="BM2049" s="6"/>
      <c r="BN2049" s="6"/>
      <c r="BO2049" s="6"/>
      <c r="BP2049" s="6"/>
      <c r="BQ2049" s="6"/>
      <c r="BR2049" s="6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D2049" s="4">
        <v>206.16973525851211</v>
      </c>
      <c r="CE2049" s="4"/>
      <c r="CG2049" s="4"/>
      <c r="CH2049" s="4"/>
      <c r="CI2049" s="4"/>
    </row>
    <row r="2050" spans="1:158" x14ac:dyDescent="0.25">
      <c r="A2050" t="s">
        <v>60</v>
      </c>
      <c r="B2050" t="s">
        <v>194</v>
      </c>
      <c r="C2050" s="5">
        <v>39848</v>
      </c>
      <c r="F2050">
        <v>112</v>
      </c>
      <c r="G2050" t="s">
        <v>10</v>
      </c>
      <c r="H2050" s="6">
        <v>9</v>
      </c>
      <c r="I2050">
        <v>1000</v>
      </c>
      <c r="J2050" s="4">
        <f>1000000/H2050/I2050</f>
        <v>111.11111111111111</v>
      </c>
      <c r="K2050" s="4"/>
      <c r="L2050" s="4">
        <v>911.59999999999991</v>
      </c>
      <c r="M2050" s="6">
        <v>22.83</v>
      </c>
      <c r="N2050" s="6"/>
      <c r="O2050" s="6"/>
      <c r="U2050" s="4"/>
      <c r="W2050" s="7"/>
      <c r="X2050" s="7"/>
      <c r="Y2050" s="7"/>
      <c r="Z2050" s="7"/>
      <c r="AA2050" s="7"/>
      <c r="AB2050" s="4"/>
      <c r="AC2050" s="7"/>
      <c r="AD2050" s="7"/>
      <c r="AE2050" s="7"/>
      <c r="AF2050" s="7"/>
      <c r="AG2050" s="7"/>
      <c r="AH2050" s="7"/>
      <c r="AK2050" s="7"/>
      <c r="AL2050" s="7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B2050" s="4"/>
      <c r="BC2050" s="4"/>
      <c r="BD2050" s="4"/>
      <c r="BG2050" s="6"/>
      <c r="BH2050" s="4"/>
      <c r="BI2050" s="4"/>
      <c r="BJ2050" s="4"/>
      <c r="BK2050" s="4"/>
      <c r="BL2050" s="6"/>
      <c r="BM2050" s="6"/>
      <c r="BN2050" s="6"/>
      <c r="BO2050" s="6"/>
      <c r="BP2050" s="6"/>
      <c r="BQ2050" s="6"/>
      <c r="BR2050" s="6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D2050" s="4"/>
      <c r="CE2050" s="4"/>
      <c r="CG2050" s="4"/>
      <c r="CH2050" s="4"/>
      <c r="CI2050" s="4"/>
    </row>
    <row r="2051" spans="1:158" x14ac:dyDescent="0.25">
      <c r="A2051" t="s">
        <v>60</v>
      </c>
      <c r="B2051" t="s">
        <v>194</v>
      </c>
      <c r="C2051" s="5">
        <v>39849</v>
      </c>
      <c r="D2051" s="4"/>
      <c r="F2051">
        <v>113</v>
      </c>
      <c r="G2051" t="s">
        <v>10</v>
      </c>
      <c r="H2051" s="6">
        <v>9</v>
      </c>
      <c r="I2051">
        <v>1000</v>
      </c>
      <c r="J2051" s="4">
        <f>1000000/H2051/I2051</f>
        <v>111.11111111111111</v>
      </c>
      <c r="U2051" s="4"/>
      <c r="W2051" s="7"/>
      <c r="X2051" s="7"/>
      <c r="Y2051" s="7"/>
      <c r="Z2051" s="7"/>
      <c r="AA2051" s="7"/>
      <c r="AB2051" s="4"/>
      <c r="AC2051" s="7"/>
      <c r="AD2051" s="7"/>
      <c r="AE2051" s="7"/>
      <c r="AF2051" s="7"/>
      <c r="AG2051" s="7"/>
      <c r="AH2051" s="7"/>
      <c r="AI2051" s="8"/>
      <c r="AK2051" s="7"/>
      <c r="AL2051" s="7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B2051" s="4"/>
      <c r="BC2051" s="4"/>
      <c r="BD2051" s="4"/>
      <c r="BG2051" s="6"/>
      <c r="BH2051" s="4"/>
      <c r="BI2051" s="4"/>
      <c r="BJ2051" s="4"/>
      <c r="BK2051" s="4"/>
      <c r="BL2051" s="6"/>
      <c r="BM2051" s="6"/>
      <c r="BN2051" s="6"/>
      <c r="BO2051" s="6"/>
      <c r="BP2051" s="6"/>
      <c r="BQ2051" s="6"/>
      <c r="BR2051" s="6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D2051" s="4">
        <v>195.7637661378447</v>
      </c>
      <c r="CE2051" s="4"/>
      <c r="CG2051" s="4"/>
      <c r="CH2051" s="4"/>
      <c r="CI2051" s="4"/>
    </row>
    <row r="2052" spans="1:158" x14ac:dyDescent="0.25">
      <c r="A2052" t="s">
        <v>60</v>
      </c>
      <c r="B2052" t="s">
        <v>194</v>
      </c>
      <c r="C2052" s="5">
        <v>39851</v>
      </c>
      <c r="D2052" s="4"/>
      <c r="F2052">
        <v>115</v>
      </c>
      <c r="G2052" t="s">
        <v>10</v>
      </c>
      <c r="H2052" s="6">
        <v>9</v>
      </c>
      <c r="I2052">
        <v>1000</v>
      </c>
      <c r="J2052" s="4">
        <f>1000000/H2052/I2052</f>
        <v>111.11111111111111</v>
      </c>
      <c r="U2052" s="4"/>
      <c r="W2052" s="7"/>
      <c r="X2052" s="7"/>
      <c r="Y2052" s="7"/>
      <c r="Z2052" s="7"/>
      <c r="AA2052" s="7"/>
      <c r="AB2052" s="4"/>
      <c r="AC2052" s="7"/>
      <c r="AD2052" s="7"/>
      <c r="AE2052" s="7"/>
      <c r="AF2052" s="7"/>
      <c r="AG2052" s="7"/>
      <c r="AH2052" s="7"/>
      <c r="AI2052" s="8"/>
      <c r="AK2052" s="7"/>
      <c r="AL2052" s="7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B2052" s="4"/>
      <c r="BC2052" s="4"/>
      <c r="BD2052" s="4"/>
      <c r="BG2052" s="6"/>
      <c r="BH2052" s="4"/>
      <c r="BI2052" s="4"/>
      <c r="BJ2052" s="4"/>
      <c r="BK2052" s="4"/>
      <c r="BL2052" s="6"/>
      <c r="BM2052" s="6"/>
      <c r="BN2052" s="6"/>
      <c r="BO2052" s="6"/>
      <c r="BP2052" s="6"/>
      <c r="BQ2052" s="6"/>
      <c r="BR2052" s="6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D2052" s="4">
        <v>216.49578221672641</v>
      </c>
      <c r="CE2052" s="4"/>
      <c r="CG2052" s="4"/>
      <c r="CH2052" s="4"/>
      <c r="CI2052" s="4"/>
    </row>
    <row r="2053" spans="1:158" x14ac:dyDescent="0.25">
      <c r="A2053" t="s">
        <v>60</v>
      </c>
      <c r="B2053" t="s">
        <v>194</v>
      </c>
      <c r="C2053" s="5">
        <v>39853</v>
      </c>
      <c r="D2053" s="4">
        <v>6</v>
      </c>
      <c r="E2053" t="s">
        <v>183</v>
      </c>
      <c r="F2053">
        <v>117</v>
      </c>
      <c r="G2053" t="s">
        <v>10</v>
      </c>
      <c r="H2053" s="6">
        <v>9</v>
      </c>
      <c r="I2053">
        <v>1000</v>
      </c>
      <c r="J2053" s="4">
        <f>1000000/H2053/I2053</f>
        <v>111.11111111111111</v>
      </c>
      <c r="U2053" s="4">
        <v>349.62073633773099</v>
      </c>
      <c r="W2053" s="7"/>
      <c r="X2053" s="7"/>
      <c r="Y2053" s="7"/>
      <c r="Z2053" s="7"/>
      <c r="AA2053" s="7"/>
      <c r="AB2053" s="4">
        <v>277.72243662312786</v>
      </c>
      <c r="AC2053" s="7">
        <v>4.8384231071206134</v>
      </c>
      <c r="AD2053" s="7"/>
      <c r="AE2053" s="7"/>
      <c r="AF2053" s="7"/>
      <c r="AG2053" s="7"/>
      <c r="AH2053" s="7"/>
      <c r="AI2053" s="8">
        <f>AC2053/AB2053</f>
        <v>1.7421794097559364E-2</v>
      </c>
      <c r="AK2053" s="7"/>
      <c r="AL2053" s="7"/>
      <c r="AM2053" s="4">
        <v>4.8026835529749707</v>
      </c>
      <c r="AN2053" s="4"/>
      <c r="AO2053" s="4"/>
      <c r="AP2053" s="4"/>
      <c r="AQ2053" s="4">
        <v>429.75550729721112</v>
      </c>
      <c r="AR2053" s="4"/>
      <c r="AS2053" s="4"/>
      <c r="AT2053" s="4"/>
      <c r="AU2053" s="4"/>
      <c r="AV2053" s="4"/>
      <c r="AW2053" s="4"/>
      <c r="AX2053" s="4"/>
      <c r="AY2053" s="4">
        <v>0</v>
      </c>
      <c r="AZ2053" s="4">
        <v>434.55819085018607</v>
      </c>
      <c r="BB2053" s="4"/>
      <c r="BC2053" s="4">
        <f>U2053+AB2053+AZ2053</f>
        <v>1061.901363811045</v>
      </c>
      <c r="BD2053" s="4"/>
      <c r="BE2053" s="7">
        <f>AZ2053/BC2053</f>
        <v>0.40922651167016622</v>
      </c>
      <c r="BF2053" s="7"/>
      <c r="BG2053" s="6"/>
      <c r="BH2053" s="4"/>
      <c r="BI2053" s="4"/>
      <c r="BJ2053" s="4"/>
      <c r="BK2053" s="4"/>
      <c r="BL2053" s="6"/>
      <c r="BM2053" s="6"/>
      <c r="BN2053" s="6"/>
      <c r="BO2053" s="6"/>
      <c r="BP2053" s="7">
        <f>U2053/BC2053</f>
        <v>0.32924031200316134</v>
      </c>
      <c r="BQ2053" s="7">
        <f>AB2053/BC2053</f>
        <v>0.26153317632667233</v>
      </c>
      <c r="BR2053" s="7">
        <f>AZ2053/BC2053</f>
        <v>0.40922651167016622</v>
      </c>
      <c r="BS2053" s="4">
        <f>BT2053+BU2053+BV2053+BW2053+BX2053+BY2053</f>
        <v>562.29844931201262</v>
      </c>
      <c r="BT2053" s="4">
        <v>41.25</v>
      </c>
      <c r="BU2053" s="4">
        <v>212.45677115940043</v>
      </c>
      <c r="BV2053" s="4">
        <v>0</v>
      </c>
      <c r="BW2053" s="4"/>
      <c r="BX2053" s="4">
        <v>181.74308181871362</v>
      </c>
      <c r="BY2053" s="4">
        <v>126.84859633389857</v>
      </c>
      <c r="BZ2053" s="8">
        <f>AC2053/BS2053</f>
        <v>8.6047242581596215E-3</v>
      </c>
      <c r="CA2053" s="4"/>
      <c r="CB2053" s="4"/>
      <c r="CD2053" s="4">
        <v>199.54235945833511</v>
      </c>
      <c r="CE2053" s="4"/>
      <c r="CG2053" s="4"/>
      <c r="CH2053" s="4"/>
      <c r="CI2053" s="4"/>
    </row>
    <row r="2054" spans="1:158" x14ac:dyDescent="0.25">
      <c r="A2054" t="s">
        <v>60</v>
      </c>
      <c r="B2054" t="s">
        <v>194</v>
      </c>
      <c r="C2054" s="5">
        <v>39854</v>
      </c>
      <c r="F2054">
        <v>118</v>
      </c>
      <c r="G2054" t="s">
        <v>10</v>
      </c>
      <c r="H2054" s="6">
        <v>9</v>
      </c>
      <c r="I2054">
        <v>1000</v>
      </c>
      <c r="J2054" s="4">
        <f>1000000/H2054/I2054</f>
        <v>111.11111111111111</v>
      </c>
      <c r="K2054" s="4"/>
      <c r="L2054" s="4">
        <v>914</v>
      </c>
      <c r="M2054" s="6">
        <v>22.83</v>
      </c>
      <c r="N2054" s="6"/>
      <c r="O2054" s="6"/>
      <c r="U2054" s="4"/>
      <c r="W2054" s="7"/>
      <c r="X2054" s="7"/>
      <c r="Y2054" s="7"/>
      <c r="Z2054" s="7"/>
      <c r="AA2054" s="7"/>
      <c r="AB2054" s="4"/>
      <c r="AC2054" s="7"/>
      <c r="AD2054" s="7"/>
      <c r="AE2054" s="7"/>
      <c r="AF2054" s="7"/>
      <c r="AG2054" s="7"/>
      <c r="AH2054" s="7"/>
      <c r="AK2054" s="7"/>
      <c r="AL2054" s="7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B2054" s="4"/>
      <c r="BC2054" s="4"/>
      <c r="BD2054" s="4"/>
      <c r="BG2054" s="6"/>
      <c r="BH2054" s="4"/>
      <c r="BI2054" s="4"/>
      <c r="BJ2054" s="4"/>
      <c r="BK2054" s="4"/>
      <c r="BL2054" s="6"/>
      <c r="BM2054" s="6"/>
      <c r="BN2054" s="6"/>
      <c r="BO2054" s="6"/>
      <c r="BP2054" s="6"/>
      <c r="BQ2054" s="6"/>
      <c r="BR2054" s="6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D2054" s="4"/>
      <c r="CE2054" s="4"/>
      <c r="CG2054" s="4"/>
      <c r="CH2054" s="4"/>
      <c r="CI2054" s="4"/>
    </row>
    <row r="2055" spans="1:158" x14ac:dyDescent="0.25">
      <c r="A2055" t="s">
        <v>60</v>
      </c>
      <c r="B2055" t="s">
        <v>194</v>
      </c>
      <c r="C2055" s="5">
        <v>39855</v>
      </c>
      <c r="D2055" s="4"/>
      <c r="F2055">
        <v>119</v>
      </c>
      <c r="G2055" t="s">
        <v>10</v>
      </c>
      <c r="H2055" s="6">
        <v>9</v>
      </c>
      <c r="I2055">
        <v>1000</v>
      </c>
      <c r="J2055" s="4">
        <f>1000000/H2055/I2055</f>
        <v>111.11111111111111</v>
      </c>
      <c r="U2055" s="4"/>
      <c r="W2055" s="7"/>
      <c r="X2055" s="7"/>
      <c r="Y2055" s="7"/>
      <c r="Z2055" s="7"/>
      <c r="AA2055" s="7"/>
      <c r="AB2055" s="4"/>
      <c r="AC2055" s="7"/>
      <c r="AD2055" s="7"/>
      <c r="AE2055" s="7"/>
      <c r="AF2055" s="7"/>
      <c r="AG2055" s="7"/>
      <c r="AH2055" s="7"/>
      <c r="AI2055" s="8"/>
      <c r="AK2055" s="7"/>
      <c r="AL2055" s="7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B2055" s="4"/>
      <c r="BC2055" s="4"/>
      <c r="BD2055" s="4"/>
      <c r="BG2055" s="6"/>
      <c r="BH2055" s="4"/>
      <c r="BI2055" s="4"/>
      <c r="BJ2055" s="4"/>
      <c r="BK2055" s="4"/>
      <c r="BL2055" s="6"/>
      <c r="BM2055" s="6"/>
      <c r="BN2055" s="6"/>
      <c r="BO2055" s="6"/>
      <c r="BP2055" s="6"/>
      <c r="BQ2055" s="6"/>
      <c r="BR2055" s="6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D2055" s="4">
        <v>199.17804547500251</v>
      </c>
      <c r="CE2055" s="4"/>
      <c r="CG2055" s="4"/>
      <c r="CH2055" s="4"/>
      <c r="CI2055" s="4"/>
    </row>
    <row r="2056" spans="1:158" x14ac:dyDescent="0.25">
      <c r="A2056" t="s">
        <v>60</v>
      </c>
      <c r="B2056" t="s">
        <v>194</v>
      </c>
      <c r="C2056" s="5">
        <v>39857</v>
      </c>
      <c r="D2056" s="4"/>
      <c r="F2056">
        <v>121</v>
      </c>
      <c r="G2056" t="s">
        <v>10</v>
      </c>
      <c r="H2056" s="6">
        <v>9</v>
      </c>
      <c r="I2056">
        <v>1000</v>
      </c>
      <c r="J2056" s="4">
        <f>1000000/H2056/I2056</f>
        <v>111.11111111111111</v>
      </c>
      <c r="U2056" s="4"/>
      <c r="W2056" s="7"/>
      <c r="X2056" s="7"/>
      <c r="Y2056" s="7"/>
      <c r="Z2056" s="7"/>
      <c r="AA2056" s="7"/>
      <c r="AB2056" s="4"/>
      <c r="AC2056" s="7"/>
      <c r="AD2056" s="7"/>
      <c r="AE2056" s="7"/>
      <c r="AF2056" s="7"/>
      <c r="AG2056" s="7"/>
      <c r="AH2056" s="7"/>
      <c r="AI2056" s="8"/>
      <c r="AK2056" s="7"/>
      <c r="AL2056" s="7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B2056" s="4"/>
      <c r="BC2056" s="4"/>
      <c r="BD2056" s="4"/>
      <c r="BG2056" s="6"/>
      <c r="BH2056" s="4"/>
      <c r="BI2056" s="4"/>
      <c r="BJ2056" s="4"/>
      <c r="BK2056" s="4"/>
      <c r="BL2056" s="6"/>
      <c r="BM2056" s="6"/>
      <c r="BN2056" s="6"/>
      <c r="BO2056" s="6"/>
      <c r="BP2056" s="6"/>
      <c r="BQ2056" s="6"/>
      <c r="BR2056" s="6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D2056" s="4">
        <v>218.10345928948851</v>
      </c>
      <c r="CE2056" s="4"/>
      <c r="CG2056" s="4"/>
      <c r="CH2056" s="4"/>
      <c r="CI2056" s="4"/>
    </row>
    <row r="2057" spans="1:158" x14ac:dyDescent="0.25">
      <c r="A2057" t="s">
        <v>60</v>
      </c>
      <c r="B2057" t="s">
        <v>194</v>
      </c>
      <c r="C2057" s="5">
        <v>39864</v>
      </c>
      <c r="D2057" s="4"/>
      <c r="F2057">
        <v>128</v>
      </c>
      <c r="G2057" t="s">
        <v>10</v>
      </c>
      <c r="H2057" s="6">
        <v>9</v>
      </c>
      <c r="I2057">
        <v>1000</v>
      </c>
      <c r="J2057" s="4">
        <f>1000000/H2057/I2057</f>
        <v>111.11111111111111</v>
      </c>
      <c r="U2057" s="4"/>
      <c r="W2057" s="7"/>
      <c r="X2057" s="7"/>
      <c r="Y2057" s="7"/>
      <c r="Z2057" s="7"/>
      <c r="AA2057" s="7"/>
      <c r="AB2057" s="4"/>
      <c r="AC2057" s="7"/>
      <c r="AD2057" s="7"/>
      <c r="AE2057" s="7"/>
      <c r="AF2057" s="7"/>
      <c r="AG2057" s="7"/>
      <c r="AH2057" s="7"/>
      <c r="AI2057" s="8"/>
      <c r="AK2057" s="7"/>
      <c r="AL2057" s="7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B2057" s="4"/>
      <c r="BC2057" s="4"/>
      <c r="BD2057" s="4"/>
      <c r="BG2057" s="6"/>
      <c r="BH2057" s="4"/>
      <c r="BI2057" s="4"/>
      <c r="BJ2057" s="4"/>
      <c r="BK2057" s="4"/>
      <c r="BL2057" s="6"/>
      <c r="BM2057" s="6"/>
      <c r="BN2057" s="6"/>
      <c r="BO2057" s="6"/>
      <c r="BP2057" s="6"/>
      <c r="BQ2057" s="6"/>
      <c r="BR2057" s="6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D2057" s="4">
        <v>229.2228725465672</v>
      </c>
      <c r="CE2057" s="4"/>
      <c r="CG2057" s="4"/>
      <c r="CH2057" s="4"/>
      <c r="CI2057" s="4"/>
    </row>
    <row r="2058" spans="1:158" x14ac:dyDescent="0.25">
      <c r="A2058" t="s">
        <v>60</v>
      </c>
      <c r="B2058" t="s">
        <v>194</v>
      </c>
      <c r="C2058" s="5">
        <v>39869</v>
      </c>
      <c r="D2058" s="4"/>
      <c r="F2058">
        <v>133</v>
      </c>
      <c r="G2058" t="s">
        <v>10</v>
      </c>
      <c r="H2058" s="6">
        <v>9</v>
      </c>
      <c r="I2058">
        <v>1000</v>
      </c>
      <c r="J2058" s="4">
        <f>1000000/H2058/I2058</f>
        <v>111.11111111111111</v>
      </c>
      <c r="U2058" s="4"/>
      <c r="W2058" s="7"/>
      <c r="X2058" s="7"/>
      <c r="Y2058" s="7"/>
      <c r="Z2058" s="7"/>
      <c r="AA2058" s="7"/>
      <c r="AB2058" s="4"/>
      <c r="AC2058" s="7"/>
      <c r="AD2058" s="7"/>
      <c r="AE2058" s="7"/>
      <c r="AF2058" s="7"/>
      <c r="AG2058" s="7"/>
      <c r="AH2058" s="7"/>
      <c r="AI2058" s="8"/>
      <c r="AK2058" s="7"/>
      <c r="AL2058" s="7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B2058" s="4"/>
      <c r="BC2058" s="4"/>
      <c r="BD2058" s="4"/>
      <c r="BG2058" s="6"/>
      <c r="BH2058" s="4"/>
      <c r="BI2058" s="4"/>
      <c r="BJ2058" s="4"/>
      <c r="BK2058" s="4"/>
      <c r="BL2058" s="6"/>
      <c r="BM2058" s="6"/>
      <c r="BN2058" s="6"/>
      <c r="BO2058" s="6"/>
      <c r="BP2058" s="6"/>
      <c r="BQ2058" s="6"/>
      <c r="BR2058" s="6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D2058" s="4">
        <v>202.39990656507581</v>
      </c>
      <c r="CE2058" s="4"/>
      <c r="CG2058" s="4"/>
      <c r="CH2058" s="4"/>
      <c r="CI2058" s="4"/>
    </row>
    <row r="2059" spans="1:158" x14ac:dyDescent="0.25">
      <c r="A2059" t="s">
        <v>60</v>
      </c>
      <c r="B2059" t="s">
        <v>194</v>
      </c>
      <c r="C2059" s="5">
        <v>39871</v>
      </c>
      <c r="D2059" s="4"/>
      <c r="F2059">
        <v>135</v>
      </c>
      <c r="G2059" t="s">
        <v>10</v>
      </c>
      <c r="H2059" s="6">
        <v>9</v>
      </c>
      <c r="I2059">
        <v>1000</v>
      </c>
      <c r="J2059" s="4">
        <f>1000000/H2059/I2059</f>
        <v>111.11111111111111</v>
      </c>
      <c r="U2059" s="4"/>
      <c r="W2059" s="7"/>
      <c r="X2059" s="7"/>
      <c r="Y2059" s="7"/>
      <c r="Z2059" s="7"/>
      <c r="AA2059" s="7"/>
      <c r="AB2059" s="4"/>
      <c r="AC2059" s="7"/>
      <c r="AD2059" s="7"/>
      <c r="AE2059" s="7"/>
      <c r="AF2059" s="7"/>
      <c r="AG2059" s="7"/>
      <c r="AH2059" s="7"/>
      <c r="AI2059" s="8"/>
      <c r="AK2059" s="7"/>
      <c r="AL2059" s="7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B2059" s="4"/>
      <c r="BC2059" s="4"/>
      <c r="BD2059" s="4"/>
      <c r="BG2059" s="6"/>
      <c r="BH2059" s="4"/>
      <c r="BI2059" s="4"/>
      <c r="BJ2059" s="4"/>
      <c r="BK2059" s="4"/>
      <c r="BL2059" s="6"/>
      <c r="BM2059" s="6"/>
      <c r="BN2059" s="6"/>
      <c r="BO2059" s="6"/>
      <c r="BP2059" s="6"/>
      <c r="BQ2059" s="6"/>
      <c r="BR2059" s="6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D2059" s="4">
        <v>194.75559000093369</v>
      </c>
      <c r="CE2059" s="4"/>
      <c r="CG2059" s="4"/>
      <c r="CH2059" s="4"/>
      <c r="CI2059" s="4"/>
    </row>
    <row r="2060" spans="1:158" x14ac:dyDescent="0.25">
      <c r="A2060" t="s">
        <v>60</v>
      </c>
      <c r="B2060" t="s">
        <v>194</v>
      </c>
      <c r="C2060" s="5">
        <v>39873</v>
      </c>
      <c r="D2060" s="4"/>
      <c r="E2060" s="5"/>
      <c r="F2060">
        <v>137</v>
      </c>
      <c r="G2060" t="s">
        <v>10</v>
      </c>
      <c r="H2060" s="6">
        <v>9</v>
      </c>
      <c r="I2060">
        <v>1000</v>
      </c>
      <c r="J2060" s="4">
        <f>1000000/H2060/I2060</f>
        <v>111.11111111111111</v>
      </c>
      <c r="K2060" s="4"/>
      <c r="L2060" s="7"/>
      <c r="M2060" s="7"/>
      <c r="N2060" s="7"/>
      <c r="O2060" s="7"/>
      <c r="P2060" s="7"/>
      <c r="Q2060" s="7"/>
      <c r="R2060" s="7"/>
      <c r="S2060" s="7"/>
      <c r="T2060" s="7"/>
      <c r="U2060" s="4"/>
      <c r="V2060" s="7"/>
      <c r="W2060" s="7"/>
      <c r="X2060" s="7"/>
      <c r="Y2060" s="7"/>
      <c r="Z2060" s="7"/>
      <c r="AA2060" s="7"/>
      <c r="AB2060" s="4"/>
      <c r="AC2060" s="7"/>
      <c r="AD2060" s="7"/>
      <c r="AE2060" s="7"/>
      <c r="AF2060" s="7"/>
      <c r="AG2060" s="7"/>
      <c r="AH2060" s="7"/>
      <c r="AI2060" s="8"/>
      <c r="AJ2060" s="7"/>
      <c r="AK2060" s="7"/>
      <c r="AL2060" s="7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7"/>
      <c r="BB2060" s="4"/>
      <c r="BC2060" s="4"/>
      <c r="BD2060" s="4"/>
      <c r="BE2060" s="7"/>
      <c r="BF2060" s="7"/>
      <c r="BG2060" s="6"/>
      <c r="BH2060" s="4"/>
      <c r="BI2060" s="4"/>
      <c r="BJ2060" s="4"/>
      <c r="BK2060" s="4"/>
      <c r="BL2060" s="6"/>
      <c r="BM2060" s="6"/>
      <c r="BN2060" s="6"/>
      <c r="BO2060" s="6"/>
      <c r="BP2060" s="6"/>
      <c r="BQ2060" s="6"/>
      <c r="BR2060" s="6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7"/>
      <c r="CD2060" s="4">
        <v>218.98255645651929</v>
      </c>
      <c r="CE2060" s="4"/>
      <c r="CF2060" s="7"/>
      <c r="CG2060" s="4"/>
      <c r="CH2060" s="4"/>
      <c r="CI2060" s="4"/>
      <c r="CJ2060" s="7"/>
      <c r="CK2060" s="7"/>
      <c r="CL2060" s="7"/>
      <c r="CM2060" s="7"/>
      <c r="CN2060" s="7"/>
      <c r="CO2060" s="7"/>
      <c r="CP2060" s="7"/>
      <c r="CQ2060" s="7"/>
      <c r="CR2060" s="7"/>
      <c r="CS2060" s="7"/>
      <c r="CT2060" s="7"/>
      <c r="CU2060" s="7"/>
      <c r="CV2060" s="7"/>
      <c r="CW2060" s="7"/>
      <c r="CX2060" s="7"/>
      <c r="CY2060" s="7"/>
      <c r="CZ2060" s="7"/>
      <c r="DA2060" s="7"/>
      <c r="DB2060" s="7"/>
      <c r="DC2060" s="7"/>
      <c r="DD2060" s="7"/>
      <c r="DE2060" s="7"/>
      <c r="DF2060" s="7"/>
      <c r="DG2060" s="7"/>
      <c r="DH2060" s="7"/>
      <c r="DI2060" s="7"/>
      <c r="DJ2060" s="7"/>
      <c r="DK2060" s="7"/>
      <c r="DL2060" s="7"/>
      <c r="DM2060" s="7"/>
      <c r="DN2060" s="7"/>
      <c r="DO2060" s="7"/>
      <c r="DP2060" s="7"/>
      <c r="DQ2060" s="7"/>
      <c r="DR2060" s="7"/>
      <c r="DS2060" s="7"/>
      <c r="DT2060" s="7"/>
      <c r="DU2060" s="7"/>
      <c r="DV2060" s="7"/>
      <c r="DW2060" s="7"/>
      <c r="DX2060" s="7"/>
      <c r="DY2060" s="7"/>
      <c r="DZ2060" s="7"/>
      <c r="EA2060" s="7"/>
      <c r="EB2060" s="7"/>
      <c r="EC2060" s="7"/>
      <c r="ED2060" s="7"/>
      <c r="EE2060" s="7"/>
      <c r="EF2060" s="7"/>
      <c r="EG2060" s="7"/>
      <c r="EH2060" s="7"/>
      <c r="EI2060" s="7"/>
      <c r="EJ2060" s="7"/>
      <c r="EK2060" s="7"/>
      <c r="EL2060" s="7"/>
      <c r="EM2060" s="7"/>
      <c r="EN2060" s="7"/>
      <c r="EO2060" s="7"/>
      <c r="EP2060" s="7"/>
      <c r="EQ2060" s="7"/>
      <c r="ER2060" s="7"/>
      <c r="ES2060" s="7"/>
      <c r="ET2060" s="7"/>
      <c r="EU2060" s="7"/>
      <c r="EV2060" s="7"/>
      <c r="EW2060" s="7"/>
      <c r="EX2060" s="7"/>
      <c r="EY2060" s="7"/>
      <c r="EZ2060" s="7"/>
      <c r="FA2060" s="7"/>
      <c r="FB2060" s="7"/>
    </row>
    <row r="2061" spans="1:158" x14ac:dyDescent="0.25">
      <c r="A2061" t="s">
        <v>60</v>
      </c>
      <c r="B2061" t="s">
        <v>194</v>
      </c>
      <c r="C2061" s="5">
        <v>39874</v>
      </c>
      <c r="F2061">
        <v>138</v>
      </c>
      <c r="G2061" t="s">
        <v>10</v>
      </c>
      <c r="H2061" s="6">
        <v>9</v>
      </c>
      <c r="I2061">
        <v>1000</v>
      </c>
      <c r="J2061" s="4">
        <f>1000000/H2061/I2061</f>
        <v>111.11111111111111</v>
      </c>
      <c r="U2061" s="4">
        <v>383.22201957048082</v>
      </c>
      <c r="W2061" s="7"/>
      <c r="X2061" s="7"/>
      <c r="Y2061" s="7"/>
      <c r="Z2061" s="7"/>
      <c r="AA2061" s="7"/>
      <c r="AB2061" s="4">
        <v>242.29405974790828</v>
      </c>
      <c r="AC2061" s="7">
        <v>3.4500432741775837</v>
      </c>
      <c r="AD2061" s="7"/>
      <c r="AE2061" s="7"/>
      <c r="AF2061" s="7"/>
      <c r="AG2061" s="7"/>
      <c r="AH2061" s="7"/>
      <c r="AI2061" s="8">
        <f>AC2061/AB2061</f>
        <v>1.4239074939629707E-2</v>
      </c>
      <c r="AK2061" s="7"/>
      <c r="AL2061" s="7"/>
      <c r="AM2061" s="4">
        <v>0</v>
      </c>
      <c r="AN2061" s="4"/>
      <c r="AO2061" s="4"/>
      <c r="AP2061" s="4"/>
      <c r="AQ2061" s="4">
        <v>713.14259733728818</v>
      </c>
      <c r="AR2061" s="4"/>
      <c r="AS2061" s="4"/>
      <c r="AT2061" s="4"/>
      <c r="AU2061" s="4"/>
      <c r="AV2061" s="4"/>
      <c r="AW2061" s="4"/>
      <c r="AX2061" s="4"/>
      <c r="AY2061" s="4">
        <v>64.039519542889096</v>
      </c>
      <c r="AZ2061" s="4">
        <v>777.1821168801772</v>
      </c>
      <c r="BB2061" s="4"/>
      <c r="BC2061" s="4">
        <f>U2061+AB2061+AZ2061</f>
        <v>1402.6981961985662</v>
      </c>
      <c r="BD2061" s="4"/>
      <c r="BE2061" s="7">
        <f>AZ2061/BC2061</f>
        <v>0.55406224873348253</v>
      </c>
      <c r="BF2061" s="7"/>
      <c r="BG2061" s="6"/>
      <c r="BH2061" s="4"/>
      <c r="BI2061" s="4"/>
      <c r="BJ2061" s="4"/>
      <c r="BK2061" s="4"/>
      <c r="BL2061" s="6"/>
      <c r="BM2061" s="6"/>
      <c r="BN2061" s="6"/>
      <c r="BO2061" s="6"/>
      <c r="BP2061" s="7">
        <f>U2061/BC2061</f>
        <v>0.27320347356904412</v>
      </c>
      <c r="BQ2061" s="7">
        <f>AB2061/BC2061</f>
        <v>0.17273427769747349</v>
      </c>
      <c r="BR2061" s="7">
        <f>AZ2061/BC2061</f>
        <v>0.55406224873348253</v>
      </c>
      <c r="BS2061" s="4">
        <f>BT2061+BU2061+BV2061+BW2061+BX2061+BY2061</f>
        <v>712.7755515497264</v>
      </c>
      <c r="BT2061" s="4">
        <v>13.75</v>
      </c>
      <c r="BU2061" s="4">
        <v>165.43280769551868</v>
      </c>
      <c r="BV2061" s="4">
        <v>10.470848237637593</v>
      </c>
      <c r="BW2061" s="4"/>
      <c r="BX2061" s="4">
        <v>195.53750312536852</v>
      </c>
      <c r="BY2061" s="4">
        <v>327.58439249120158</v>
      </c>
      <c r="BZ2061" s="8">
        <f>AC2061/BS2061</f>
        <v>4.8402940682750022E-3</v>
      </c>
      <c r="CA2061" s="4"/>
      <c r="CB2061" s="4"/>
      <c r="CD2061" s="4"/>
      <c r="CE2061" s="4"/>
      <c r="CG2061" s="4"/>
      <c r="CH2061" s="4"/>
      <c r="CI2061" s="4"/>
    </row>
    <row r="2062" spans="1:158" x14ac:dyDescent="0.25">
      <c r="A2062" t="s">
        <v>60</v>
      </c>
      <c r="B2062" t="s">
        <v>194</v>
      </c>
      <c r="C2062" s="5">
        <v>39877</v>
      </c>
      <c r="D2062" s="4"/>
      <c r="F2062">
        <v>141</v>
      </c>
      <c r="G2062" t="s">
        <v>10</v>
      </c>
      <c r="H2062" s="6">
        <v>9</v>
      </c>
      <c r="I2062">
        <v>1000</v>
      </c>
      <c r="J2062" s="4">
        <f>1000000/H2062/I2062</f>
        <v>111.11111111111111</v>
      </c>
      <c r="U2062" s="4"/>
      <c r="W2062" s="7"/>
      <c r="X2062" s="7"/>
      <c r="Y2062" s="7"/>
      <c r="Z2062" s="7"/>
      <c r="AA2062" s="7"/>
      <c r="AB2062" s="4"/>
      <c r="AC2062" s="7"/>
      <c r="AD2062" s="7"/>
      <c r="AE2062" s="7"/>
      <c r="AF2062" s="7"/>
      <c r="AG2062" s="7"/>
      <c r="AH2062" s="7"/>
      <c r="AI2062" s="8"/>
      <c r="AK2062" s="7"/>
      <c r="AL2062" s="7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B2062" s="4"/>
      <c r="BC2062" s="4"/>
      <c r="BD2062" s="4"/>
      <c r="BG2062" s="6"/>
      <c r="BH2062" s="4"/>
      <c r="BI2062" s="4"/>
      <c r="BJ2062" s="4"/>
      <c r="BK2062" s="4"/>
      <c r="BL2062" s="6"/>
      <c r="BM2062" s="6"/>
      <c r="BN2062" s="6"/>
      <c r="BO2062" s="6"/>
      <c r="BP2062" s="6"/>
      <c r="BQ2062" s="6"/>
      <c r="BR2062" s="6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D2062" s="4">
        <v>209.99412284553421</v>
      </c>
      <c r="CE2062" s="4"/>
      <c r="CG2062" s="4"/>
      <c r="CH2062" s="4"/>
      <c r="CI2062" s="4"/>
    </row>
    <row r="2063" spans="1:158" x14ac:dyDescent="0.25">
      <c r="A2063" t="s">
        <v>60</v>
      </c>
      <c r="B2063" t="s">
        <v>194</v>
      </c>
      <c r="C2063" s="5">
        <v>39882</v>
      </c>
      <c r="D2063" s="4"/>
      <c r="F2063">
        <v>146</v>
      </c>
      <c r="G2063" t="s">
        <v>10</v>
      </c>
      <c r="H2063" s="6">
        <v>9</v>
      </c>
      <c r="I2063">
        <v>1000</v>
      </c>
      <c r="J2063" s="4">
        <f>1000000/H2063/I2063</f>
        <v>111.11111111111111</v>
      </c>
      <c r="U2063" s="4"/>
      <c r="W2063" s="7"/>
      <c r="X2063" s="7"/>
      <c r="Y2063" s="7"/>
      <c r="Z2063" s="7"/>
      <c r="AA2063" s="7"/>
      <c r="AB2063" s="4"/>
      <c r="AC2063" s="7"/>
      <c r="AD2063" s="7"/>
      <c r="AE2063" s="7"/>
      <c r="AF2063" s="7"/>
      <c r="AG2063" s="7"/>
      <c r="AH2063" s="7"/>
      <c r="AI2063" s="8"/>
      <c r="AK2063" s="7"/>
      <c r="AL2063" s="7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B2063" s="4"/>
      <c r="BC2063" s="4"/>
      <c r="BD2063" s="4"/>
      <c r="BG2063" s="6"/>
      <c r="BH2063" s="4"/>
      <c r="BI2063" s="4"/>
      <c r="BJ2063" s="4"/>
      <c r="BK2063" s="4"/>
      <c r="BL2063" s="6"/>
      <c r="BM2063" s="6"/>
      <c r="BN2063" s="6"/>
      <c r="BO2063" s="6"/>
      <c r="BP2063" s="6"/>
      <c r="BQ2063" s="6"/>
      <c r="BR2063" s="6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D2063" s="4">
        <v>187.9738286232608</v>
      </c>
      <c r="CE2063" s="4"/>
      <c r="CG2063" s="4"/>
      <c r="CH2063" s="4"/>
      <c r="CI2063" s="4"/>
    </row>
    <row r="2064" spans="1:158" x14ac:dyDescent="0.25">
      <c r="A2064" t="s">
        <v>60</v>
      </c>
      <c r="B2064" t="s">
        <v>194</v>
      </c>
      <c r="C2064" s="5">
        <v>39885</v>
      </c>
      <c r="D2064" s="4"/>
      <c r="F2064">
        <v>149</v>
      </c>
      <c r="G2064" t="s">
        <v>10</v>
      </c>
      <c r="H2064" s="6">
        <v>9</v>
      </c>
      <c r="I2064">
        <v>1000</v>
      </c>
      <c r="J2064" s="4">
        <f>1000000/H2064/I2064</f>
        <v>111.11111111111111</v>
      </c>
      <c r="U2064" s="4"/>
      <c r="W2064" s="7"/>
      <c r="X2064" s="7"/>
      <c r="Y2064" s="7"/>
      <c r="Z2064" s="7"/>
      <c r="AA2064" s="7"/>
      <c r="AB2064" s="4"/>
      <c r="AC2064" s="7"/>
      <c r="AD2064" s="7"/>
      <c r="AE2064" s="7"/>
      <c r="AF2064" s="7"/>
      <c r="AG2064" s="7"/>
      <c r="AH2064" s="7"/>
      <c r="AI2064" s="8"/>
      <c r="AK2064" s="7"/>
      <c r="AL2064" s="7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B2064" s="4"/>
      <c r="BC2064" s="4"/>
      <c r="BD2064" s="4"/>
      <c r="BG2064" s="6"/>
      <c r="BH2064" s="4"/>
      <c r="BI2064" s="4"/>
      <c r="BJ2064" s="4"/>
      <c r="BK2064" s="4"/>
      <c r="BL2064" s="6"/>
      <c r="BM2064" s="6"/>
      <c r="BN2064" s="6"/>
      <c r="BO2064" s="6"/>
      <c r="BP2064" s="6"/>
      <c r="BQ2064" s="6"/>
      <c r="BR2064" s="6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D2064" s="4">
        <v>177.04433054147901</v>
      </c>
      <c r="CE2064" s="4"/>
      <c r="CG2064" s="4"/>
      <c r="CH2064" s="4"/>
      <c r="CI2064" s="4"/>
    </row>
    <row r="2065" spans="1:158" x14ac:dyDescent="0.25">
      <c r="A2065" t="s">
        <v>60</v>
      </c>
      <c r="B2065" t="s">
        <v>194</v>
      </c>
      <c r="C2065" s="5">
        <v>39887</v>
      </c>
      <c r="D2065" s="4"/>
      <c r="F2065">
        <v>151</v>
      </c>
      <c r="G2065" t="s">
        <v>10</v>
      </c>
      <c r="H2065" s="6">
        <v>9</v>
      </c>
      <c r="I2065">
        <v>1000</v>
      </c>
      <c r="J2065" s="4">
        <f>1000000/H2065/I2065</f>
        <v>111.11111111111111</v>
      </c>
      <c r="U2065" s="4"/>
      <c r="W2065" s="7"/>
      <c r="X2065" s="7"/>
      <c r="Y2065" s="7"/>
      <c r="Z2065" s="7"/>
      <c r="AA2065" s="7"/>
      <c r="AB2065" s="4"/>
      <c r="AC2065" s="7"/>
      <c r="AD2065" s="7"/>
      <c r="AE2065" s="7"/>
      <c r="AF2065" s="7"/>
      <c r="AG2065" s="7"/>
      <c r="AH2065" s="7"/>
      <c r="AI2065" s="8"/>
      <c r="AK2065" s="7"/>
      <c r="AL2065" s="7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B2065" s="4"/>
      <c r="BC2065" s="4"/>
      <c r="BD2065" s="4"/>
      <c r="BG2065" s="6"/>
      <c r="BH2065" s="4"/>
      <c r="BI2065" s="4"/>
      <c r="BJ2065" s="4"/>
      <c r="BK2065" s="4"/>
      <c r="BL2065" s="6"/>
      <c r="BM2065" s="6"/>
      <c r="BN2065" s="6"/>
      <c r="BO2065" s="6"/>
      <c r="BP2065" s="6"/>
      <c r="BQ2065" s="6"/>
      <c r="BR2065" s="6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D2065" s="4">
        <v>223.91792393622441</v>
      </c>
      <c r="CE2065" s="4"/>
      <c r="CG2065" s="4"/>
      <c r="CH2065" s="4"/>
      <c r="CI2065" s="4"/>
    </row>
    <row r="2066" spans="1:158" x14ac:dyDescent="0.25">
      <c r="A2066" t="s">
        <v>60</v>
      </c>
      <c r="B2066" t="s">
        <v>194</v>
      </c>
      <c r="C2066" s="5">
        <v>39895</v>
      </c>
      <c r="D2066" s="4"/>
      <c r="F2066">
        <v>159</v>
      </c>
      <c r="G2066" t="s">
        <v>10</v>
      </c>
      <c r="H2066" s="6">
        <v>9</v>
      </c>
      <c r="I2066">
        <v>1000</v>
      </c>
      <c r="J2066" s="4">
        <f>1000000/H2066/I2066</f>
        <v>111.11111111111111</v>
      </c>
      <c r="U2066" s="4"/>
      <c r="W2066" s="7"/>
      <c r="X2066" s="7"/>
      <c r="Y2066" s="7"/>
      <c r="Z2066" s="7"/>
      <c r="AA2066" s="7"/>
      <c r="AB2066" s="4"/>
      <c r="AC2066" s="7"/>
      <c r="AD2066" s="7"/>
      <c r="AE2066" s="7"/>
      <c r="AF2066" s="7"/>
      <c r="AG2066" s="7"/>
      <c r="AH2066" s="7"/>
      <c r="AI2066" s="8"/>
      <c r="AK2066" s="7"/>
      <c r="AL2066" s="7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B2066" s="4"/>
      <c r="BC2066" s="4"/>
      <c r="BD2066" s="4"/>
      <c r="BG2066" s="6"/>
      <c r="BH2066" s="4"/>
      <c r="BI2066" s="4"/>
      <c r="BJ2066" s="4"/>
      <c r="BK2066" s="4"/>
      <c r="BL2066" s="6"/>
      <c r="BM2066" s="6"/>
      <c r="BN2066" s="6"/>
      <c r="BO2066" s="6"/>
      <c r="BP2066" s="6"/>
      <c r="BQ2066" s="6"/>
      <c r="BR2066" s="6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D2066" s="4">
        <v>195.03408899707679</v>
      </c>
      <c r="CE2066" s="4"/>
      <c r="CG2066" s="4"/>
      <c r="CH2066" s="4"/>
      <c r="CI2066" s="4"/>
    </row>
    <row r="2067" spans="1:158" x14ac:dyDescent="0.25">
      <c r="A2067" t="s">
        <v>60</v>
      </c>
      <c r="B2067" t="s">
        <v>194</v>
      </c>
      <c r="C2067" s="5">
        <v>39901</v>
      </c>
      <c r="D2067" s="4">
        <v>8</v>
      </c>
      <c r="E2067" s="5" t="s">
        <v>165</v>
      </c>
      <c r="F2067">
        <v>165</v>
      </c>
      <c r="G2067" t="s">
        <v>10</v>
      </c>
      <c r="H2067" s="6">
        <v>9</v>
      </c>
      <c r="I2067">
        <v>1000</v>
      </c>
      <c r="J2067" s="4">
        <f>1000000/H2067/I2067</f>
        <v>111.11111111111111</v>
      </c>
      <c r="K2067" s="4"/>
      <c r="L2067" s="7"/>
      <c r="M2067" s="7"/>
      <c r="N2067" s="7"/>
      <c r="O2067" s="7"/>
      <c r="P2067" s="7"/>
      <c r="Q2067" s="7"/>
      <c r="R2067" s="7"/>
      <c r="S2067" s="7"/>
      <c r="T2067" s="7"/>
      <c r="U2067" s="4"/>
      <c r="V2067" s="7"/>
      <c r="W2067" s="7"/>
      <c r="X2067" s="7"/>
      <c r="Y2067" s="7"/>
      <c r="Z2067" s="7"/>
      <c r="AA2067" s="7"/>
      <c r="AB2067" s="4"/>
      <c r="AC2067" s="7"/>
      <c r="AD2067" s="7"/>
      <c r="AE2067" s="7"/>
      <c r="AF2067" s="7"/>
      <c r="AG2067" s="7"/>
      <c r="AH2067" s="7"/>
      <c r="AI2067" s="8"/>
      <c r="AJ2067" s="7"/>
      <c r="AK2067" s="7"/>
      <c r="AL2067" s="7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7"/>
      <c r="BB2067" s="4"/>
      <c r="BC2067" s="4"/>
      <c r="BD2067" s="4"/>
      <c r="BE2067" s="7"/>
      <c r="BF2067" s="7"/>
      <c r="BG2067" s="6"/>
      <c r="BH2067" s="4"/>
      <c r="BI2067" s="4"/>
      <c r="BJ2067" s="4"/>
      <c r="BK2067" s="4"/>
      <c r="BL2067" s="6"/>
      <c r="BM2067" s="6"/>
      <c r="BN2067" s="6"/>
      <c r="BO2067" s="6"/>
      <c r="BP2067" s="6"/>
      <c r="BQ2067" s="6"/>
      <c r="BR2067" s="6"/>
      <c r="BS2067" s="4"/>
      <c r="BT2067" s="4"/>
      <c r="BU2067" s="4">
        <v>39.200000000000003</v>
      </c>
      <c r="BV2067" s="4">
        <v>108.2</v>
      </c>
      <c r="BW2067" s="4"/>
      <c r="BX2067" s="4"/>
      <c r="BY2067" s="4"/>
      <c r="BZ2067" s="4"/>
      <c r="CA2067" s="4"/>
      <c r="CB2067" s="4"/>
      <c r="CC2067" s="7"/>
      <c r="CD2067" s="4"/>
      <c r="CE2067" s="4"/>
      <c r="CF2067" s="7"/>
      <c r="CG2067" s="4"/>
      <c r="CH2067" s="4"/>
      <c r="CI2067" s="4"/>
      <c r="CJ2067" s="7"/>
      <c r="CK2067" s="7"/>
      <c r="CL2067" s="7"/>
      <c r="CM2067" s="7"/>
      <c r="CN2067" s="7"/>
      <c r="CO2067" s="7"/>
      <c r="CP2067" s="7"/>
      <c r="CQ2067" s="7"/>
      <c r="CR2067" s="7"/>
      <c r="CS2067" s="7"/>
      <c r="CT2067" s="7"/>
      <c r="CU2067" s="7"/>
      <c r="CV2067" s="7"/>
      <c r="CW2067" s="7"/>
      <c r="CX2067" s="7"/>
      <c r="CY2067" s="7"/>
      <c r="CZ2067" s="7"/>
      <c r="DA2067" s="7"/>
      <c r="DB2067" s="7"/>
      <c r="DC2067" s="7"/>
      <c r="DD2067" s="7"/>
      <c r="DE2067" s="7"/>
      <c r="DF2067" s="7"/>
      <c r="DG2067" s="7"/>
      <c r="DH2067" s="7"/>
      <c r="DI2067" s="7"/>
      <c r="DJ2067" s="7"/>
      <c r="DK2067" s="7"/>
      <c r="DL2067" s="7"/>
      <c r="DM2067" s="7"/>
      <c r="DN2067" s="7"/>
      <c r="DO2067" s="7"/>
      <c r="DP2067" s="7"/>
      <c r="DQ2067" s="7"/>
      <c r="DR2067" s="7"/>
      <c r="DS2067" s="7"/>
      <c r="DT2067" s="7"/>
      <c r="DU2067" s="7"/>
      <c r="DV2067" s="7"/>
      <c r="DW2067" s="7"/>
      <c r="DX2067" s="7"/>
      <c r="DY2067" s="7"/>
      <c r="DZ2067" s="7"/>
      <c r="EA2067" s="7"/>
      <c r="EB2067" s="7"/>
      <c r="EC2067" s="7"/>
      <c r="ED2067" s="7"/>
      <c r="EE2067" s="7"/>
      <c r="EF2067" s="7"/>
      <c r="EG2067" s="7"/>
      <c r="EH2067" s="7"/>
      <c r="EI2067" s="7"/>
      <c r="EJ2067" s="7"/>
      <c r="EK2067" s="7"/>
      <c r="EL2067" s="7"/>
      <c r="EM2067" s="7"/>
      <c r="EN2067" s="7"/>
      <c r="EO2067" s="7"/>
      <c r="EP2067" s="7"/>
      <c r="EQ2067" s="7"/>
      <c r="ER2067" s="7"/>
      <c r="ES2067" s="7"/>
      <c r="ET2067" s="7"/>
      <c r="EU2067" s="7"/>
      <c r="EV2067" s="7"/>
      <c r="EW2067" s="7"/>
      <c r="EX2067" s="7"/>
      <c r="EY2067" s="7"/>
      <c r="EZ2067" s="7"/>
      <c r="FA2067" s="7"/>
      <c r="FB2067" s="7"/>
    </row>
    <row r="2068" spans="1:158" x14ac:dyDescent="0.25">
      <c r="A2068" t="s">
        <v>60</v>
      </c>
      <c r="B2068" t="s">
        <v>194</v>
      </c>
      <c r="C2068" s="5">
        <v>39902</v>
      </c>
      <c r="F2068">
        <v>166</v>
      </c>
      <c r="G2068" t="s">
        <v>10</v>
      </c>
      <c r="H2068" s="6">
        <v>9</v>
      </c>
      <c r="I2068">
        <v>1000</v>
      </c>
      <c r="J2068" s="4">
        <f>1000000/H2068/I2068</f>
        <v>111.11111111111111</v>
      </c>
      <c r="U2068" s="4">
        <v>332.55516525719736</v>
      </c>
      <c r="W2068" s="7"/>
      <c r="X2068" s="7"/>
      <c r="Y2068" s="7"/>
      <c r="Z2068" s="7"/>
      <c r="AA2068" s="7"/>
      <c r="AB2068" s="4">
        <v>199.51655588268878</v>
      </c>
      <c r="AC2068" s="7">
        <v>2.3835424684351012</v>
      </c>
      <c r="AD2068" s="7"/>
      <c r="AE2068" s="7"/>
      <c r="AF2068" s="7"/>
      <c r="AG2068" s="7"/>
      <c r="AH2068" s="7"/>
      <c r="AI2068" s="8">
        <f>AC2068/AB2068</f>
        <v>1.1946589885185118E-2</v>
      </c>
      <c r="AK2068" s="7"/>
      <c r="AL2068" s="7"/>
      <c r="AM2068" s="4">
        <v>0</v>
      </c>
      <c r="AN2068" s="4"/>
      <c r="AO2068" s="4"/>
      <c r="AP2068" s="4"/>
      <c r="AQ2068" s="4">
        <v>188.85533315536941</v>
      </c>
      <c r="AR2068" s="4"/>
      <c r="AS2068" s="4"/>
      <c r="AT2068" s="4"/>
      <c r="AU2068" s="4"/>
      <c r="AV2068" s="4"/>
      <c r="AW2068" s="4"/>
      <c r="AX2068" s="4"/>
      <c r="AY2068" s="4">
        <v>662.81029325767679</v>
      </c>
      <c r="AZ2068" s="4">
        <v>851.66562641304608</v>
      </c>
      <c r="BB2068" s="4"/>
      <c r="BC2068" s="4">
        <f>U2068+AB2068+AZ2068</f>
        <v>1383.7373475529321</v>
      </c>
      <c r="BD2068" s="4"/>
      <c r="BE2068" s="7">
        <f>AZ2068/BC2068</f>
        <v>0.61548214183795258</v>
      </c>
      <c r="BF2068" s="7"/>
      <c r="BG2068" s="6"/>
      <c r="BH2068" s="4"/>
      <c r="BI2068" s="4"/>
      <c r="BJ2068" s="4"/>
      <c r="BK2068" s="4"/>
      <c r="BL2068" s="6"/>
      <c r="BM2068" s="6"/>
      <c r="BN2068" s="6"/>
      <c r="BO2068" s="6"/>
      <c r="BP2068" s="7">
        <f>U2068/BC2068</f>
        <v>0.24033113353867622</v>
      </c>
      <c r="BQ2068" s="7">
        <f>AB2068/BC2068</f>
        <v>0.14418672462337126</v>
      </c>
      <c r="BR2068" s="7">
        <f>AZ2068/BC2068</f>
        <v>0.61548214183795258</v>
      </c>
      <c r="BS2068" s="4"/>
      <c r="BT2068" s="4">
        <v>8.25</v>
      </c>
      <c r="BU2068" s="4">
        <v>39.125834720228028</v>
      </c>
      <c r="BV2068" s="4">
        <v>99.432534473686218</v>
      </c>
      <c r="BW2068" s="4"/>
      <c r="BX2068" s="4"/>
      <c r="BY2068" s="4"/>
      <c r="BZ2068" s="4"/>
      <c r="CA2068" s="4"/>
      <c r="CB2068" s="4"/>
      <c r="CD2068" s="4"/>
      <c r="CE2068" s="4"/>
      <c r="CG2068" s="4"/>
      <c r="CH2068" s="4"/>
      <c r="CI2068" s="4"/>
    </row>
    <row r="2069" spans="1:158" x14ac:dyDescent="0.25">
      <c r="A2069" t="s">
        <v>60</v>
      </c>
      <c r="B2069" t="s">
        <v>194</v>
      </c>
      <c r="C2069" s="5">
        <v>39904</v>
      </c>
      <c r="D2069" s="4"/>
      <c r="F2069">
        <v>168</v>
      </c>
      <c r="G2069" t="s">
        <v>10</v>
      </c>
      <c r="H2069" s="6">
        <v>9</v>
      </c>
      <c r="I2069">
        <v>1000</v>
      </c>
      <c r="J2069" s="4">
        <f>1000000/H2069/I2069</f>
        <v>111.11111111111111</v>
      </c>
      <c r="U2069" s="4"/>
      <c r="W2069" s="7"/>
      <c r="X2069" s="7"/>
      <c r="Y2069" s="7"/>
      <c r="Z2069" s="7"/>
      <c r="AA2069" s="7"/>
      <c r="AB2069" s="4"/>
      <c r="AC2069" s="7"/>
      <c r="AD2069" s="7"/>
      <c r="AE2069" s="7"/>
      <c r="AF2069" s="7"/>
      <c r="AG2069" s="7"/>
      <c r="AH2069" s="7"/>
      <c r="AI2069" s="8"/>
      <c r="AK2069" s="7"/>
      <c r="AL2069" s="7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B2069" s="4"/>
      <c r="BC2069" s="4"/>
      <c r="BD2069" s="4"/>
      <c r="BG2069" s="6"/>
      <c r="BH2069" s="4"/>
      <c r="BI2069" s="4"/>
      <c r="BJ2069" s="4"/>
      <c r="BK2069" s="4"/>
      <c r="BL2069" s="6"/>
      <c r="BM2069" s="6"/>
      <c r="BN2069" s="6"/>
      <c r="BO2069" s="6"/>
      <c r="BP2069" s="6"/>
      <c r="BQ2069" s="6"/>
      <c r="BR2069" s="6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D2069" s="4">
        <v>176.0634345231544</v>
      </c>
      <c r="CE2069" s="4"/>
      <c r="CG2069" s="4"/>
      <c r="CH2069" s="4"/>
      <c r="CI2069" s="4"/>
    </row>
    <row r="2070" spans="1:158" x14ac:dyDescent="0.25">
      <c r="A2070" t="s">
        <v>60</v>
      </c>
      <c r="B2070" t="s">
        <v>194</v>
      </c>
      <c r="C2070" s="5">
        <v>39926</v>
      </c>
      <c r="D2070" s="4">
        <v>9</v>
      </c>
      <c r="E2070" t="s">
        <v>70</v>
      </c>
      <c r="F2070">
        <v>190</v>
      </c>
      <c r="G2070" t="s">
        <v>10</v>
      </c>
      <c r="H2070" s="6">
        <v>9</v>
      </c>
      <c r="I2070">
        <v>1000</v>
      </c>
      <c r="J2070" s="4">
        <f>1000000/H2070/I2070</f>
        <v>111.11111111111111</v>
      </c>
      <c r="K2070" s="4"/>
      <c r="L2070" s="7"/>
      <c r="M2070" s="7"/>
      <c r="N2070" s="7"/>
      <c r="O2070" s="7"/>
      <c r="P2070" s="7"/>
      <c r="Q2070" s="7"/>
      <c r="R2070" s="7"/>
      <c r="S2070" s="7"/>
      <c r="T2070" s="7"/>
      <c r="U2070" s="4"/>
      <c r="V2070" s="7"/>
      <c r="W2070" s="7"/>
      <c r="X2070" s="7"/>
      <c r="Y2070" s="7"/>
      <c r="Z2070" s="7"/>
      <c r="AA2070" s="7"/>
      <c r="AB2070" s="4"/>
      <c r="AC2070" s="7"/>
      <c r="AD2070" s="7"/>
      <c r="AE2070" s="7"/>
      <c r="AF2070" s="7"/>
      <c r="AG2070" s="7"/>
      <c r="AH2070" s="7"/>
      <c r="AI2070" s="8"/>
      <c r="AJ2070" s="7"/>
      <c r="AK2070" s="7"/>
      <c r="AL2070" s="7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7"/>
      <c r="BB2070" s="4"/>
      <c r="BC2070" s="4"/>
      <c r="BD2070" s="4"/>
      <c r="BE2070" s="7"/>
      <c r="BF2070" s="4">
        <f>BH2070*(1/(BG2070/100))</f>
        <v>686.3454234417344</v>
      </c>
      <c r="BG2070" s="6">
        <v>40</v>
      </c>
      <c r="BH2070" s="4">
        <v>274.53816937669376</v>
      </c>
      <c r="BI2070" s="4">
        <f>BF2070-BH2070</f>
        <v>411.80725406504064</v>
      </c>
      <c r="BJ2070" s="4"/>
      <c r="BK2070" s="4"/>
      <c r="BL2070" s="6">
        <v>12.094192483554792</v>
      </c>
      <c r="BM2070" s="6"/>
      <c r="BN2070" s="6"/>
      <c r="BO2070" s="6"/>
      <c r="BP2070" s="6"/>
      <c r="BQ2070" s="6"/>
      <c r="BR2070" s="6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7"/>
      <c r="CD2070" s="4"/>
      <c r="CE2070" s="4"/>
      <c r="CF2070" s="7"/>
      <c r="CG2070" s="4"/>
      <c r="CH2070" s="4"/>
      <c r="CI2070" s="4"/>
      <c r="CJ2070" s="7"/>
      <c r="CK2070" s="7"/>
      <c r="CL2070" s="7"/>
      <c r="CM2070" s="7"/>
      <c r="CN2070" s="7"/>
      <c r="CO2070" s="7"/>
      <c r="CP2070" s="7"/>
      <c r="CQ2070" s="7"/>
      <c r="CR2070" s="7"/>
      <c r="CS2070" s="7"/>
      <c r="CT2070" s="7"/>
      <c r="CU2070" s="7"/>
      <c r="CV2070" s="7"/>
      <c r="CW2070" s="7"/>
      <c r="CX2070" s="7"/>
      <c r="CY2070" s="7"/>
      <c r="CZ2070" s="7"/>
      <c r="DA2070" s="7"/>
      <c r="DB2070" s="7"/>
      <c r="DC2070" s="7"/>
      <c r="DD2070" s="7"/>
      <c r="DE2070" s="7"/>
      <c r="DF2070" s="7"/>
      <c r="DG2070" s="7"/>
      <c r="DH2070" s="7"/>
      <c r="DI2070" s="7"/>
      <c r="DJ2070" s="7"/>
      <c r="DK2070" s="7"/>
      <c r="DL2070" s="7"/>
      <c r="DM2070" s="7"/>
      <c r="DN2070" s="7"/>
      <c r="DO2070" s="7"/>
      <c r="DP2070" s="7"/>
      <c r="DQ2070" s="7"/>
      <c r="DR2070" s="7"/>
      <c r="DS2070" s="7"/>
      <c r="DT2070" s="7"/>
      <c r="DU2070" s="7"/>
      <c r="DV2070" s="7"/>
      <c r="DW2070" s="7"/>
      <c r="DX2070" s="7"/>
      <c r="DY2070" s="7"/>
      <c r="DZ2070" s="7"/>
      <c r="EA2070" s="7"/>
      <c r="EB2070" s="7"/>
      <c r="EC2070" s="7"/>
      <c r="ED2070" s="7"/>
      <c r="EE2070" s="7"/>
      <c r="EF2070" s="7"/>
      <c r="EG2070" s="7"/>
      <c r="EH2070" s="7"/>
      <c r="EI2070" s="7"/>
      <c r="EJ2070" s="7"/>
      <c r="EK2070" s="7"/>
      <c r="EL2070" s="7"/>
      <c r="EM2070" s="7"/>
      <c r="EN2070" s="7"/>
      <c r="EO2070" s="7"/>
      <c r="EP2070" s="7"/>
      <c r="EQ2070" s="7"/>
      <c r="ER2070" s="7"/>
      <c r="ES2070" s="7"/>
      <c r="ET2070" s="7"/>
      <c r="EU2070" s="7"/>
      <c r="EV2070" s="7"/>
      <c r="EW2070" s="7"/>
      <c r="EX2070" s="7"/>
      <c r="EY2070" s="7"/>
      <c r="EZ2070" s="7"/>
      <c r="FA2070" s="7"/>
      <c r="FB2070" s="7"/>
    </row>
    <row r="2071" spans="1:158" x14ac:dyDescent="0.25">
      <c r="A2071" t="s">
        <v>136</v>
      </c>
      <c r="C2071" s="5">
        <v>43773</v>
      </c>
      <c r="D2071" s="4">
        <v>1</v>
      </c>
      <c r="E2071" s="5" t="s">
        <v>167</v>
      </c>
      <c r="F2071">
        <v>0</v>
      </c>
      <c r="G2071" t="s">
        <v>75</v>
      </c>
      <c r="H2071" s="6">
        <v>7</v>
      </c>
      <c r="I2071">
        <v>1000</v>
      </c>
      <c r="J2071" s="4">
        <f>1000000/H2071/I2071</f>
        <v>142.85714285714286</v>
      </c>
      <c r="K2071" s="4"/>
      <c r="L2071" s="7"/>
      <c r="M2071" s="7"/>
      <c r="N2071" s="7"/>
      <c r="O2071" s="7"/>
      <c r="P2071" s="7"/>
      <c r="Q2071" s="7"/>
      <c r="R2071" s="7"/>
      <c r="S2071" s="7"/>
      <c r="T2071" s="7"/>
      <c r="U2071" s="4"/>
      <c r="W2071" s="7"/>
      <c r="X2071" s="7"/>
      <c r="Y2071" s="7"/>
      <c r="Z2071" s="7"/>
      <c r="AA2071" s="7"/>
      <c r="AB2071" s="4"/>
      <c r="AC2071" s="7"/>
      <c r="AD2071" s="7"/>
      <c r="AE2071" s="7"/>
      <c r="AF2071" s="7"/>
      <c r="AG2071" s="7"/>
      <c r="AH2071" s="7"/>
      <c r="AI2071" s="8"/>
      <c r="AK2071" s="7"/>
      <c r="AL2071" s="7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B2071" s="4"/>
      <c r="BC2071" s="4"/>
      <c r="BD2071" s="4"/>
      <c r="BE2071" s="7"/>
      <c r="BF2071" s="7"/>
      <c r="BG2071" s="6"/>
      <c r="BH2071" s="4"/>
      <c r="BI2071" s="4"/>
      <c r="BJ2071" s="4"/>
      <c r="BK2071" s="4"/>
      <c r="BL2071" s="6"/>
      <c r="BM2071" s="6"/>
      <c r="BN2071" s="6"/>
      <c r="BO2071" s="6"/>
      <c r="BP2071" s="6"/>
      <c r="BQ2071" s="6"/>
      <c r="BR2071" s="6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7"/>
      <c r="CD2071" s="4"/>
      <c r="CE2071" s="4"/>
      <c r="CF2071" s="7"/>
      <c r="CG2071" s="4"/>
      <c r="CH2071" s="4"/>
      <c r="CI2071" s="4"/>
      <c r="CJ2071" s="7"/>
      <c r="CK2071" s="7"/>
      <c r="CL2071" s="7"/>
      <c r="CM2071" s="7"/>
      <c r="CN2071" s="7"/>
      <c r="CO2071" s="7"/>
      <c r="CP2071" s="7"/>
      <c r="CQ2071" s="7"/>
      <c r="CR2071" s="7"/>
      <c r="CS2071" s="7"/>
      <c r="CT2071" s="7"/>
      <c r="CU2071" s="7"/>
      <c r="CV2071" s="7"/>
      <c r="CW2071" s="7"/>
      <c r="CX2071" s="7"/>
      <c r="CY2071" s="7"/>
      <c r="CZ2071" s="7"/>
      <c r="DA2071" s="7"/>
      <c r="DB2071" s="7"/>
      <c r="DC2071" s="7"/>
      <c r="DD2071" s="7"/>
      <c r="DE2071" s="7"/>
      <c r="DF2071" s="7"/>
      <c r="DG2071" s="7"/>
      <c r="DH2071" s="7"/>
      <c r="DI2071" s="7"/>
      <c r="DJ2071" s="7"/>
      <c r="DK2071" s="7"/>
      <c r="DL2071" s="7"/>
      <c r="DM2071" s="7"/>
      <c r="DN2071" s="7"/>
      <c r="DO2071" s="7"/>
      <c r="DP2071" s="7"/>
      <c r="DQ2071" s="7"/>
      <c r="DR2071" s="7"/>
      <c r="DS2071" s="7"/>
      <c r="DT2071" s="7"/>
      <c r="DU2071" s="7"/>
      <c r="DV2071" s="7"/>
      <c r="DW2071" s="7"/>
      <c r="DX2071" s="7"/>
      <c r="DY2071" s="7"/>
      <c r="DZ2071" s="7"/>
      <c r="EA2071" s="7"/>
      <c r="EB2071" s="7"/>
      <c r="EC2071" s="7"/>
      <c r="ED2071" s="7"/>
      <c r="EE2071" s="7"/>
      <c r="EF2071" s="7"/>
      <c r="EG2071" s="7"/>
      <c r="EH2071" s="7"/>
      <c r="EI2071" s="7"/>
      <c r="EJ2071" s="7"/>
      <c r="EK2071" s="7"/>
      <c r="EL2071" s="7"/>
      <c r="EM2071" s="7"/>
      <c r="EN2071" s="7"/>
      <c r="EO2071" s="7"/>
      <c r="EP2071" s="7"/>
      <c r="EQ2071" s="7"/>
      <c r="ER2071" s="7"/>
      <c r="ES2071" s="7"/>
      <c r="ET2071" s="7"/>
      <c r="EU2071" s="7"/>
      <c r="EV2071" s="7"/>
      <c r="EW2071" s="7"/>
      <c r="EX2071" s="7"/>
      <c r="EY2071" s="7"/>
      <c r="EZ2071" s="7"/>
      <c r="FA2071" s="7"/>
      <c r="FB2071" s="7"/>
    </row>
    <row r="2072" spans="1:158" x14ac:dyDescent="0.25">
      <c r="A2072" t="s">
        <v>136</v>
      </c>
      <c r="C2072" s="5">
        <v>43850</v>
      </c>
      <c r="D2072" s="4">
        <v>6</v>
      </c>
      <c r="E2072" s="5" t="s">
        <v>183</v>
      </c>
      <c r="F2072" s="4">
        <v>77</v>
      </c>
      <c r="G2072" t="s">
        <v>75</v>
      </c>
      <c r="H2072" s="6">
        <v>7</v>
      </c>
      <c r="I2072">
        <v>1000</v>
      </c>
      <c r="J2072" s="4">
        <f>1000000/H2072/I2072</f>
        <v>142.85714285714286</v>
      </c>
      <c r="K2072" s="4"/>
      <c r="L2072" s="7"/>
      <c r="M2072" s="7"/>
      <c r="N2072" s="7"/>
      <c r="O2072" s="7"/>
      <c r="P2072" s="7"/>
      <c r="Q2072" s="7"/>
      <c r="R2072" s="7"/>
      <c r="S2072" s="7"/>
      <c r="T2072" s="7"/>
      <c r="U2072" s="4">
        <v>193.0018799233894</v>
      </c>
      <c r="V2072" s="8">
        <v>1.3005333333333334E-2</v>
      </c>
      <c r="W2072" s="6">
        <f>U2072*V2072</f>
        <v>2.5100537823636535</v>
      </c>
      <c r="X2072" s="6"/>
      <c r="Y2072" s="6"/>
      <c r="Z2072" s="6"/>
      <c r="AA2072" s="6"/>
      <c r="AB2072" s="4">
        <v>162.77161556732096</v>
      </c>
      <c r="AC2072" s="7"/>
      <c r="AD2072" s="7"/>
      <c r="AE2072" s="7"/>
      <c r="AF2072" s="7"/>
      <c r="AG2072" s="7"/>
      <c r="AH2072" s="7"/>
      <c r="AI2072" s="8"/>
      <c r="AJ2072" s="8">
        <v>3.5306666666666667E-2</v>
      </c>
      <c r="AK2072" s="6">
        <f>AB2072*AJ2072</f>
        <v>5.7469231736302122</v>
      </c>
      <c r="AL2072" s="6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14"/>
      <c r="AZ2072" s="4">
        <v>41.261862049583485</v>
      </c>
      <c r="BA2072" s="8">
        <v>2.3281666666666666E-2</v>
      </c>
      <c r="BB2072" s="6">
        <f>AZ2072*BA2072</f>
        <v>0.96064491828438614</v>
      </c>
      <c r="BC2072" s="4">
        <f>U2072+AB2072+AZ2072</f>
        <v>397.03535754029389</v>
      </c>
      <c r="BD2072" s="4"/>
      <c r="BE2072" s="7">
        <f>AZ2072/BC2072</f>
        <v>0.10392490559331595</v>
      </c>
      <c r="BF2072" s="7"/>
      <c r="BG2072" s="6"/>
      <c r="BH2072" s="4"/>
      <c r="BI2072" s="4"/>
      <c r="BJ2072" s="4"/>
      <c r="BK2072" s="4"/>
      <c r="BL2072" s="6"/>
      <c r="BM2072" s="6"/>
      <c r="BN2072" s="6"/>
      <c r="BO2072" s="6"/>
      <c r="BP2072" s="7">
        <f>U2072/BC2072</f>
        <v>0.48610753742203483</v>
      </c>
      <c r="BQ2072" s="7">
        <f>AB2072/BC2072</f>
        <v>0.4099675569846491</v>
      </c>
      <c r="BR2072" s="7">
        <f>AZ2072/BC2072</f>
        <v>0.10392490559331595</v>
      </c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7"/>
      <c r="CD2072" s="4"/>
      <c r="CE2072" s="4"/>
      <c r="CF2072" s="7"/>
      <c r="CG2072" s="4"/>
      <c r="CH2072" s="4"/>
      <c r="CI2072" s="4"/>
      <c r="CJ2072" s="7"/>
      <c r="CK2072" s="7"/>
      <c r="CL2072" s="7"/>
      <c r="CM2072" s="7"/>
      <c r="CN2072" s="7"/>
      <c r="CO2072" s="7"/>
      <c r="CP2072" s="7"/>
      <c r="CQ2072" s="7"/>
      <c r="CR2072" s="7"/>
      <c r="CS2072" s="7"/>
      <c r="CT2072" s="7"/>
      <c r="CU2072" s="7"/>
      <c r="CV2072" s="7"/>
      <c r="CW2072" s="7"/>
      <c r="CX2072" s="7"/>
      <c r="CY2072" s="7"/>
      <c r="CZ2072" s="7"/>
      <c r="DA2072" s="7"/>
      <c r="DB2072" s="7"/>
      <c r="DC2072" s="7"/>
      <c r="DD2072" s="7"/>
      <c r="DE2072" s="7"/>
      <c r="DF2072" s="7"/>
      <c r="DG2072" s="7"/>
      <c r="DH2072" s="7"/>
      <c r="DI2072" s="7"/>
      <c r="DJ2072" s="7"/>
      <c r="DK2072" s="7"/>
      <c r="DL2072" s="7"/>
      <c r="DM2072" s="7"/>
      <c r="DN2072" s="7"/>
      <c r="DO2072" s="7"/>
      <c r="DP2072" s="7"/>
      <c r="DQ2072" s="7"/>
      <c r="DR2072" s="7"/>
      <c r="DS2072" s="7"/>
      <c r="DT2072" s="7"/>
      <c r="DU2072" s="7"/>
      <c r="DV2072" s="7"/>
      <c r="DW2072" s="7"/>
      <c r="DX2072" s="7"/>
      <c r="DY2072" s="7"/>
      <c r="DZ2072" s="7"/>
      <c r="EA2072" s="7"/>
      <c r="EB2072" s="7"/>
      <c r="EC2072" s="7"/>
      <c r="ED2072" s="7"/>
      <c r="EE2072" s="7"/>
      <c r="EF2072" s="7"/>
      <c r="EG2072" s="7"/>
      <c r="EH2072" s="7"/>
      <c r="EI2072" s="7"/>
      <c r="EJ2072" s="7"/>
      <c r="EK2072" s="7"/>
      <c r="EL2072" s="7"/>
      <c r="EM2072" s="7"/>
      <c r="EN2072" s="7"/>
      <c r="EO2072" s="7"/>
      <c r="EP2072" s="7"/>
      <c r="EQ2072" s="7"/>
      <c r="ER2072" s="7"/>
      <c r="ES2072" s="7"/>
      <c r="ET2072" s="7"/>
      <c r="EU2072" s="7"/>
      <c r="EV2072" s="7"/>
      <c r="EW2072" s="7"/>
      <c r="EX2072" s="7"/>
      <c r="EY2072" s="7"/>
      <c r="EZ2072" s="7"/>
      <c r="FA2072" s="7"/>
      <c r="FB2072" s="7"/>
    </row>
    <row r="2073" spans="1:158" x14ac:dyDescent="0.25">
      <c r="A2073" t="s">
        <v>136</v>
      </c>
      <c r="C2073" s="5">
        <v>43865</v>
      </c>
      <c r="D2073" s="4"/>
      <c r="E2073" s="5"/>
      <c r="F2073" s="4">
        <v>92</v>
      </c>
      <c r="G2073" t="s">
        <v>75</v>
      </c>
      <c r="H2073" s="6">
        <v>7</v>
      </c>
      <c r="I2073">
        <v>1000</v>
      </c>
      <c r="J2073" s="4">
        <f>1000000/H2073/I2073</f>
        <v>142.85714285714286</v>
      </c>
      <c r="K2073" s="4"/>
      <c r="L2073" s="7"/>
      <c r="M2073" s="7"/>
      <c r="N2073" s="7"/>
      <c r="O2073" s="7"/>
      <c r="P2073" s="7"/>
      <c r="Q2073" s="7"/>
      <c r="R2073" s="7"/>
      <c r="S2073" s="7"/>
      <c r="T2073" s="7"/>
      <c r="U2073" s="4">
        <v>256.84685485251157</v>
      </c>
      <c r="V2073" s="8">
        <v>1.1968999999999999E-2</v>
      </c>
      <c r="W2073" s="6">
        <f>U2073*V2073</f>
        <v>3.0742000057297107</v>
      </c>
      <c r="X2073" s="6"/>
      <c r="Y2073" s="6"/>
      <c r="Z2073" s="6"/>
      <c r="AA2073" s="6"/>
      <c r="AB2073" s="4">
        <v>194.12214361388317</v>
      </c>
      <c r="AC2073" s="7"/>
      <c r="AD2073" s="7"/>
      <c r="AE2073" s="7"/>
      <c r="AF2073" s="7"/>
      <c r="AG2073" s="7"/>
      <c r="AH2073" s="7"/>
      <c r="AI2073" s="8"/>
      <c r="AJ2073" s="8">
        <v>3.7959166666666669E-2</v>
      </c>
      <c r="AK2073" s="6">
        <f>AB2073*AJ2073</f>
        <v>7.3687148031299943</v>
      </c>
      <c r="AL2073" s="6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14"/>
      <c r="AZ2073" s="4">
        <v>146.89783788048052</v>
      </c>
      <c r="BA2073" s="8">
        <v>2.9405833333333336E-2</v>
      </c>
      <c r="BB2073" s="6">
        <f>AZ2073*BA2073</f>
        <v>4.3196533377404309</v>
      </c>
      <c r="BC2073" s="4">
        <f>U2073+AB2073+AZ2073</f>
        <v>597.86683634687529</v>
      </c>
      <c r="BD2073" s="4"/>
      <c r="BE2073" s="7">
        <f>AZ2073/BC2073</f>
        <v>0.24570327194942809</v>
      </c>
      <c r="BF2073" s="7"/>
      <c r="BG2073" s="6"/>
      <c r="BH2073" s="4"/>
      <c r="BI2073" s="4"/>
      <c r="BJ2073" s="4"/>
      <c r="BK2073" s="4"/>
      <c r="BL2073" s="6"/>
      <c r="BM2073" s="6"/>
      <c r="BN2073" s="6"/>
      <c r="BO2073" s="6"/>
      <c r="BP2073" s="7">
        <f>U2073/BC2073</f>
        <v>0.42960545599403688</v>
      </c>
      <c r="BQ2073" s="7">
        <f>AB2073/BC2073</f>
        <v>0.32469127205653497</v>
      </c>
      <c r="BR2073" s="7">
        <f>AZ2073/BC2073</f>
        <v>0.24570327194942809</v>
      </c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7"/>
      <c r="CD2073" s="4"/>
      <c r="CE2073" s="4"/>
      <c r="CF2073" s="7"/>
      <c r="CG2073" s="4"/>
      <c r="CH2073" s="4"/>
      <c r="CI2073" s="4"/>
      <c r="CJ2073" s="7"/>
      <c r="CK2073" s="7"/>
      <c r="CL2073" s="7"/>
      <c r="CM2073" s="7"/>
      <c r="CN2073" s="7"/>
      <c r="CO2073" s="7"/>
      <c r="CP2073" s="7"/>
      <c r="CQ2073" s="7"/>
      <c r="CR2073" s="7"/>
      <c r="CS2073" s="7"/>
      <c r="CT2073" s="7"/>
      <c r="CU2073" s="7"/>
      <c r="CV2073" s="7"/>
      <c r="CW2073" s="7"/>
      <c r="CX2073" s="7"/>
      <c r="CY2073" s="7"/>
      <c r="CZ2073" s="7"/>
      <c r="DA2073" s="7"/>
      <c r="DB2073" s="7"/>
      <c r="DC2073" s="7"/>
      <c r="DD2073" s="7"/>
      <c r="DE2073" s="7"/>
      <c r="DF2073" s="7"/>
      <c r="DG2073" s="7"/>
      <c r="DH2073" s="7"/>
      <c r="DI2073" s="7"/>
      <c r="DJ2073" s="7"/>
      <c r="DK2073" s="7"/>
      <c r="DL2073" s="7"/>
      <c r="DM2073" s="7"/>
      <c r="DN2073" s="7"/>
      <c r="DO2073" s="7"/>
      <c r="DP2073" s="7"/>
      <c r="DQ2073" s="7"/>
      <c r="DR2073" s="7"/>
      <c r="DS2073" s="7"/>
      <c r="DT2073" s="7"/>
      <c r="DU2073" s="7"/>
      <c r="DV2073" s="7"/>
      <c r="DW2073" s="7"/>
      <c r="DX2073" s="7"/>
      <c r="DY2073" s="7"/>
      <c r="DZ2073" s="7"/>
      <c r="EA2073" s="7"/>
      <c r="EB2073" s="7"/>
      <c r="EC2073" s="7"/>
      <c r="ED2073" s="7"/>
      <c r="EE2073" s="7"/>
      <c r="EF2073" s="7"/>
      <c r="EG2073" s="7"/>
      <c r="EH2073" s="7"/>
      <c r="EI2073" s="7"/>
      <c r="EJ2073" s="7"/>
      <c r="EK2073" s="7"/>
      <c r="EL2073" s="7"/>
      <c r="EM2073" s="7"/>
      <c r="EN2073" s="7"/>
      <c r="EO2073" s="7"/>
      <c r="EP2073" s="7"/>
      <c r="EQ2073" s="7"/>
      <c r="ER2073" s="7"/>
      <c r="ES2073" s="7"/>
      <c r="ET2073" s="7"/>
      <c r="EU2073" s="7"/>
      <c r="EV2073" s="7"/>
      <c r="EW2073" s="7"/>
      <c r="EX2073" s="7"/>
      <c r="EY2073" s="7"/>
      <c r="EZ2073" s="7"/>
      <c r="FA2073" s="7"/>
      <c r="FB2073" s="7"/>
    </row>
    <row r="2074" spans="1:158" x14ac:dyDescent="0.25">
      <c r="A2074" t="s">
        <v>136</v>
      </c>
      <c r="C2074" s="5">
        <v>43878</v>
      </c>
      <c r="D2074" s="4">
        <v>7</v>
      </c>
      <c r="E2074" t="s">
        <v>166</v>
      </c>
      <c r="F2074" s="4">
        <v>105</v>
      </c>
      <c r="G2074" t="s">
        <v>75</v>
      </c>
      <c r="H2074" s="6">
        <v>7</v>
      </c>
      <c r="I2074">
        <v>1000</v>
      </c>
      <c r="J2074" s="4">
        <f>1000000/H2074/I2074</f>
        <v>142.85714285714286</v>
      </c>
      <c r="K2074" s="4"/>
      <c r="L2074" s="7"/>
      <c r="M2074" s="7"/>
      <c r="N2074" s="7"/>
      <c r="O2074" s="7"/>
      <c r="P2074" s="7"/>
      <c r="Q2074" s="7"/>
      <c r="R2074" s="7"/>
      <c r="S2074" s="7"/>
      <c r="T2074" s="7"/>
      <c r="U2074" s="4">
        <v>310.8940564344486</v>
      </c>
      <c r="V2074" s="8">
        <v>8.5058333333333323E-3</v>
      </c>
      <c r="W2074" s="6">
        <f>U2074*V2074</f>
        <v>2.6444130283553471</v>
      </c>
      <c r="X2074" s="6"/>
      <c r="Y2074" s="6"/>
      <c r="Z2074" s="6"/>
      <c r="AA2074" s="6"/>
      <c r="AB2074" s="4">
        <v>215.49351789281073</v>
      </c>
      <c r="AC2074" s="7"/>
      <c r="AD2074" s="7"/>
      <c r="AE2074" s="7"/>
      <c r="AF2074" s="7"/>
      <c r="AG2074" s="7"/>
      <c r="AH2074" s="7"/>
      <c r="AI2074" s="8"/>
      <c r="AJ2074" s="8">
        <v>3.0970000000000001E-2</v>
      </c>
      <c r="AK2074" s="6">
        <f>AB2074*AJ2074</f>
        <v>6.6738342491403486</v>
      </c>
      <c r="AL2074" s="6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>
        <v>267.01135071438421</v>
      </c>
      <c r="BA2074" s="8">
        <v>2.0871666666666667E-2</v>
      </c>
      <c r="BB2074" s="6">
        <f>AZ2074*BA2074</f>
        <v>5.5729719083270561</v>
      </c>
      <c r="BC2074" s="4">
        <f>U2074+AB2074+AZ2074</f>
        <v>793.39892504164357</v>
      </c>
      <c r="BD2074" s="4"/>
      <c r="BE2074" s="7">
        <f>AZ2074/BC2074</f>
        <v>0.33654110471648224</v>
      </c>
      <c r="BF2074" s="7"/>
      <c r="BG2074" s="6"/>
      <c r="BH2074" s="4"/>
      <c r="BI2074" s="4"/>
      <c r="BJ2074" s="4"/>
      <c r="BK2074" s="4"/>
      <c r="BL2074" s="6"/>
      <c r="BM2074" s="6"/>
      <c r="BN2074" s="6"/>
      <c r="BO2074" s="6"/>
      <c r="BP2074" s="7">
        <f>U2074/BC2074</f>
        <v>0.39185086672272784</v>
      </c>
      <c r="BQ2074" s="7">
        <f>AB2074/BC2074</f>
        <v>0.27160802856078992</v>
      </c>
      <c r="BR2074" s="7">
        <f>AZ2074/BC2074</f>
        <v>0.33654110471648224</v>
      </c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7"/>
      <c r="CD2074" s="4"/>
      <c r="CE2074" s="4"/>
      <c r="CF2074" s="7"/>
      <c r="CG2074" s="4"/>
      <c r="CH2074" s="4"/>
      <c r="CI2074" s="4"/>
      <c r="CJ2074" s="7"/>
      <c r="CK2074" s="7"/>
      <c r="CL2074" s="7"/>
      <c r="CM2074" s="7"/>
      <c r="CN2074" s="7"/>
      <c r="CO2074" s="7"/>
      <c r="CP2074" s="7"/>
      <c r="CQ2074" s="7"/>
      <c r="CR2074" s="7"/>
      <c r="CS2074" s="7"/>
      <c r="CT2074" s="7"/>
      <c r="CU2074" s="7"/>
      <c r="CV2074" s="7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  <c r="DH2074" s="7"/>
      <c r="DI2074" s="7"/>
      <c r="DJ2074" s="7"/>
      <c r="DK2074" s="7"/>
      <c r="DL2074" s="7"/>
      <c r="DM2074" s="7"/>
      <c r="DN2074" s="7"/>
      <c r="DO2074" s="7"/>
      <c r="DP2074" s="7"/>
      <c r="DQ2074" s="7"/>
      <c r="DR2074" s="7"/>
      <c r="DS2074" s="7"/>
      <c r="DT2074" s="7"/>
      <c r="DU2074" s="7"/>
      <c r="DV2074" s="7"/>
      <c r="DW2074" s="7"/>
      <c r="DX2074" s="7"/>
      <c r="DY2074" s="7"/>
      <c r="DZ2074" s="7"/>
      <c r="EA2074" s="7"/>
      <c r="EB2074" s="7"/>
      <c r="EC2074" s="7"/>
      <c r="ED2074" s="7"/>
      <c r="EE2074" s="7"/>
      <c r="EF2074" s="7"/>
      <c r="EG2074" s="7"/>
      <c r="EH2074" s="7"/>
      <c r="EI2074" s="7"/>
      <c r="EJ2074" s="7"/>
      <c r="EK2074" s="7"/>
      <c r="EL2074" s="7"/>
      <c r="EM2074" s="7"/>
      <c r="EN2074" s="7"/>
      <c r="EO2074" s="7"/>
      <c r="EP2074" s="7"/>
      <c r="EQ2074" s="7"/>
      <c r="ER2074" s="7"/>
      <c r="ES2074" s="7"/>
      <c r="ET2074" s="7"/>
      <c r="EU2074" s="7"/>
      <c r="EV2074" s="7"/>
      <c r="EW2074" s="7"/>
      <c r="EX2074" s="7"/>
      <c r="EY2074" s="7"/>
      <c r="EZ2074" s="7"/>
      <c r="FA2074" s="7"/>
      <c r="FB2074" s="7"/>
    </row>
    <row r="2075" spans="1:158" x14ac:dyDescent="0.25">
      <c r="A2075" t="s">
        <v>136</v>
      </c>
      <c r="C2075" s="5">
        <v>43906</v>
      </c>
      <c r="D2075" s="4">
        <v>8</v>
      </c>
      <c r="E2075" s="5" t="s">
        <v>165</v>
      </c>
      <c r="F2075" s="4">
        <v>133</v>
      </c>
      <c r="G2075" t="s">
        <v>75</v>
      </c>
      <c r="H2075" s="6">
        <v>7</v>
      </c>
      <c r="I2075">
        <v>1000</v>
      </c>
      <c r="J2075" s="4">
        <f>1000000/H2075/I2075</f>
        <v>142.85714285714286</v>
      </c>
      <c r="K2075" s="4"/>
      <c r="L2075" s="7"/>
      <c r="M2075" s="7"/>
      <c r="N2075" s="7"/>
      <c r="O2075" s="7"/>
      <c r="P2075" s="7"/>
      <c r="Q2075" s="7"/>
      <c r="R2075" s="7"/>
      <c r="S2075" s="7"/>
      <c r="T2075" s="7"/>
      <c r="U2075" s="4">
        <v>347.03596341910486</v>
      </c>
      <c r="V2075" s="8">
        <v>8.5052499999999989E-3</v>
      </c>
      <c r="W2075" s="6">
        <f>U2075*V2075</f>
        <v>2.9516276278703413</v>
      </c>
      <c r="X2075" s="6"/>
      <c r="Y2075" s="6"/>
      <c r="Z2075" s="6"/>
      <c r="AA2075" s="6"/>
      <c r="AB2075" s="4">
        <v>227.71392532712221</v>
      </c>
      <c r="AC2075" s="7"/>
      <c r="AD2075" s="7"/>
      <c r="AE2075" s="7"/>
      <c r="AF2075" s="7"/>
      <c r="AG2075" s="7"/>
      <c r="AH2075" s="7"/>
      <c r="AI2075" s="8"/>
      <c r="AJ2075" s="8">
        <v>2.6523333333333333E-2</v>
      </c>
      <c r="AK2075" s="6">
        <f>AB2075*AJ2075</f>
        <v>6.0397323460930377</v>
      </c>
      <c r="AL2075" s="6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>
        <v>571.58481397939386</v>
      </c>
      <c r="BA2075" s="8">
        <v>2.2889166666666669E-2</v>
      </c>
      <c r="BB2075" s="6">
        <f>AZ2075*BA2075</f>
        <v>13.08310007131001</v>
      </c>
      <c r="BC2075" s="4">
        <f>U2075+AB2075+AZ2075</f>
        <v>1146.3347027256209</v>
      </c>
      <c r="BD2075" s="4"/>
      <c r="BE2075" s="7">
        <f>AZ2075/BC2075</f>
        <v>0.49861948052374772</v>
      </c>
      <c r="BF2075" s="7"/>
      <c r="BG2075" s="6"/>
      <c r="BH2075" s="4"/>
      <c r="BI2075" s="4"/>
      <c r="BJ2075" s="4"/>
      <c r="BK2075" s="4"/>
      <c r="BL2075" s="6"/>
      <c r="BM2075" s="6"/>
      <c r="BN2075" s="6"/>
      <c r="BO2075" s="6"/>
      <c r="BP2075" s="7">
        <f>U2075/BC2075</f>
        <v>0.30273528542227957</v>
      </c>
      <c r="BQ2075" s="7">
        <f>AB2075/BC2075</f>
        <v>0.19864523405397272</v>
      </c>
      <c r="BR2075" s="7">
        <f>AZ2075/BC2075</f>
        <v>0.49861948052374772</v>
      </c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7"/>
      <c r="CD2075" s="4"/>
      <c r="CE2075" s="4"/>
      <c r="CF2075" s="7"/>
      <c r="CG2075" s="4"/>
      <c r="CH2075" s="4"/>
      <c r="CI2075" s="4"/>
      <c r="CJ2075" s="7"/>
      <c r="CK2075" s="7"/>
      <c r="CL2075" s="7"/>
      <c r="CM2075" s="7"/>
      <c r="CN2075" s="7"/>
      <c r="CO2075" s="7"/>
      <c r="CP2075" s="7"/>
      <c r="CQ2075" s="7"/>
      <c r="CR2075" s="7"/>
      <c r="CS2075" s="7"/>
      <c r="CT2075" s="7"/>
      <c r="CU2075" s="7"/>
      <c r="CV2075" s="7"/>
      <c r="CW2075" s="7"/>
      <c r="CX2075" s="7"/>
      <c r="CY2075" s="7"/>
      <c r="CZ2075" s="7"/>
      <c r="DA2075" s="7"/>
      <c r="DB2075" s="7"/>
      <c r="DC2075" s="7"/>
      <c r="DD2075" s="7"/>
      <c r="DE2075" s="7"/>
      <c r="DF2075" s="7"/>
      <c r="DG2075" s="7"/>
      <c r="DH2075" s="7"/>
      <c r="DI2075" s="7"/>
      <c r="DJ2075" s="7"/>
      <c r="DK2075" s="7"/>
      <c r="DL2075" s="7"/>
      <c r="DM2075" s="7"/>
      <c r="DN2075" s="7"/>
      <c r="DO2075" s="7"/>
      <c r="DP2075" s="7"/>
      <c r="DQ2075" s="7"/>
      <c r="DR2075" s="7"/>
      <c r="DS2075" s="7"/>
      <c r="DT2075" s="7"/>
      <c r="DU2075" s="7"/>
      <c r="DV2075" s="7"/>
      <c r="DW2075" s="7"/>
      <c r="DX2075" s="7"/>
      <c r="DY2075" s="7"/>
      <c r="DZ2075" s="7"/>
      <c r="EA2075" s="7"/>
      <c r="EB2075" s="7"/>
      <c r="EC2075" s="7"/>
      <c r="ED2075" s="7"/>
      <c r="EE2075" s="7"/>
      <c r="EF2075" s="7"/>
      <c r="EG2075" s="7"/>
      <c r="EH2075" s="7"/>
      <c r="EI2075" s="7"/>
      <c r="EJ2075" s="7"/>
      <c r="EK2075" s="7"/>
      <c r="EL2075" s="7"/>
      <c r="EM2075" s="7"/>
      <c r="EN2075" s="7"/>
      <c r="EO2075" s="7"/>
      <c r="EP2075" s="7"/>
      <c r="EQ2075" s="7"/>
      <c r="ER2075" s="7"/>
      <c r="ES2075" s="7"/>
      <c r="ET2075" s="7"/>
      <c r="EU2075" s="7"/>
      <c r="EV2075" s="7"/>
      <c r="EW2075" s="7"/>
      <c r="EX2075" s="7"/>
      <c r="EY2075" s="7"/>
      <c r="EZ2075" s="7"/>
      <c r="FA2075" s="7"/>
      <c r="FB2075" s="7"/>
    </row>
    <row r="2076" spans="1:158" x14ac:dyDescent="0.25">
      <c r="A2076" t="s">
        <v>136</v>
      </c>
      <c r="C2076" s="5">
        <v>43996</v>
      </c>
      <c r="D2076" s="4">
        <v>9</v>
      </c>
      <c r="E2076" t="s">
        <v>70</v>
      </c>
      <c r="F2076" s="4">
        <v>223</v>
      </c>
      <c r="G2076" t="s">
        <v>75</v>
      </c>
      <c r="H2076" s="6">
        <v>7</v>
      </c>
      <c r="I2076">
        <v>1000</v>
      </c>
      <c r="J2076" s="4">
        <f>1000000/H2076/I2076</f>
        <v>142.85714285714286</v>
      </c>
      <c r="K2076" s="4"/>
      <c r="L2076" s="7"/>
      <c r="M2076" s="7"/>
      <c r="N2076" s="7"/>
      <c r="O2076" s="7"/>
      <c r="P2076" s="7"/>
      <c r="Q2076" s="7"/>
      <c r="R2076" s="7"/>
      <c r="S2076" s="7"/>
      <c r="T2076" s="7"/>
      <c r="U2076" s="4"/>
      <c r="V2076" s="8"/>
      <c r="W2076" s="7"/>
      <c r="X2076" s="7"/>
      <c r="Y2076" s="7"/>
      <c r="Z2076" s="7"/>
      <c r="AA2076" s="7"/>
      <c r="AB2076" s="4"/>
      <c r="AC2076" s="7"/>
      <c r="AD2076" s="7"/>
      <c r="AE2076" s="7"/>
      <c r="AF2076" s="7"/>
      <c r="AG2076" s="7"/>
      <c r="AH2076" s="7"/>
      <c r="AI2076" s="8"/>
      <c r="AJ2076" s="8"/>
      <c r="AK2076" s="7"/>
      <c r="AL2076" s="7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8"/>
      <c r="BB2076" s="4"/>
      <c r="BC2076" s="4"/>
      <c r="BD2076" s="4"/>
      <c r="BE2076" s="7"/>
      <c r="BF2076" s="4">
        <f>BH2076*(1/(BG2076/100))</f>
        <v>384.82186432406058</v>
      </c>
      <c r="BG2076" s="6">
        <v>40.98</v>
      </c>
      <c r="BH2076" s="4">
        <v>157.70000000000002</v>
      </c>
      <c r="BI2076" s="4">
        <f>BF2076-BH2076</f>
        <v>227.12186432406057</v>
      </c>
      <c r="BJ2076" s="4"/>
      <c r="BK2076" s="4"/>
      <c r="BL2076" s="6">
        <v>6.9471365638766533</v>
      </c>
      <c r="BM2076" s="6"/>
      <c r="BN2076" s="6"/>
      <c r="BO2076" s="6"/>
      <c r="BP2076" s="6"/>
      <c r="BQ2076" s="6"/>
      <c r="BR2076" s="6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7"/>
      <c r="CD2076" s="4"/>
      <c r="CE2076" s="4"/>
      <c r="CF2076" s="7"/>
      <c r="CG2076" s="4"/>
      <c r="CH2076" s="4"/>
      <c r="CI2076" s="4"/>
      <c r="CJ2076" s="7"/>
      <c r="CK2076" s="7"/>
      <c r="CL2076" s="7"/>
      <c r="CM2076" s="7"/>
      <c r="CN2076" s="7"/>
      <c r="CO2076" s="7"/>
      <c r="CP2076" s="7"/>
      <c r="CQ2076" s="7"/>
      <c r="CR2076" s="7"/>
      <c r="CS2076" s="7"/>
      <c r="CT2076" s="7"/>
      <c r="CU2076" s="7"/>
      <c r="CV2076" s="7"/>
      <c r="CW2076" s="7"/>
      <c r="CX2076" s="7"/>
      <c r="CY2076" s="7"/>
      <c r="CZ2076" s="7"/>
      <c r="DA2076" s="7"/>
      <c r="DB2076" s="7"/>
      <c r="DC2076" s="7"/>
      <c r="DD2076" s="7"/>
      <c r="DE2076" s="7"/>
      <c r="DF2076" s="7"/>
      <c r="DG2076" s="7"/>
      <c r="DH2076" s="7"/>
      <c r="DI2076" s="7"/>
      <c r="DJ2076" s="7"/>
      <c r="DK2076" s="7"/>
      <c r="DL2076" s="7"/>
      <c r="DM2076" s="7"/>
      <c r="DN2076" s="7"/>
      <c r="DO2076" s="7"/>
      <c r="DP2076" s="7"/>
      <c r="DQ2076" s="7"/>
      <c r="DR2076" s="7"/>
      <c r="DS2076" s="7"/>
      <c r="DT2076" s="7"/>
      <c r="DU2076" s="7"/>
      <c r="DV2076" s="7"/>
      <c r="DW2076" s="7"/>
      <c r="DX2076" s="7"/>
      <c r="DY2076" s="7"/>
      <c r="DZ2076" s="7"/>
      <c r="EA2076" s="7"/>
      <c r="EB2076" s="7"/>
      <c r="EC2076" s="7"/>
      <c r="ED2076" s="7"/>
      <c r="EE2076" s="7"/>
      <c r="EF2076" s="7"/>
      <c r="EG2076" s="7"/>
      <c r="EH2076" s="7"/>
      <c r="EI2076" s="7"/>
      <c r="EJ2076" s="7"/>
      <c r="EK2076" s="7"/>
      <c r="EL2076" s="7"/>
      <c r="EM2076" s="7"/>
      <c r="EN2076" s="7"/>
      <c r="EO2076" s="7"/>
      <c r="EP2076" s="7"/>
      <c r="EQ2076" s="7"/>
      <c r="ER2076" s="7"/>
      <c r="ES2076" s="7"/>
      <c r="ET2076" s="7"/>
      <c r="EU2076" s="7"/>
      <c r="EV2076" s="7"/>
      <c r="EW2076" s="7"/>
      <c r="EX2076" s="7"/>
      <c r="EY2076" s="7"/>
      <c r="EZ2076" s="7"/>
      <c r="FA2076" s="7"/>
      <c r="FB2076" s="7"/>
    </row>
    <row r="2077" spans="1:158" x14ac:dyDescent="0.25">
      <c r="A2077" t="s">
        <v>137</v>
      </c>
      <c r="C2077" s="5">
        <v>43773</v>
      </c>
      <c r="D2077" s="4">
        <v>1</v>
      </c>
      <c r="E2077" s="5" t="s">
        <v>167</v>
      </c>
      <c r="F2077">
        <v>0</v>
      </c>
      <c r="G2077" t="s">
        <v>75</v>
      </c>
      <c r="H2077" s="6">
        <v>7</v>
      </c>
      <c r="I2077">
        <v>1000</v>
      </c>
      <c r="J2077" s="4">
        <f>1000000/H2077/I2077</f>
        <v>142.85714285714286</v>
      </c>
      <c r="K2077" s="4"/>
      <c r="L2077" s="7"/>
      <c r="M2077" s="7"/>
      <c r="N2077" s="7"/>
      <c r="O2077" s="7"/>
      <c r="P2077" s="7"/>
      <c r="Q2077" s="7"/>
      <c r="R2077" s="7"/>
      <c r="S2077" s="7"/>
      <c r="T2077" s="7"/>
      <c r="U2077" s="4"/>
      <c r="V2077" s="8"/>
      <c r="W2077" s="7"/>
      <c r="X2077" s="7"/>
      <c r="Y2077" s="7"/>
      <c r="Z2077" s="7"/>
      <c r="AA2077" s="7"/>
      <c r="AB2077" s="4"/>
      <c r="AC2077" s="7"/>
      <c r="AD2077" s="7"/>
      <c r="AE2077" s="7"/>
      <c r="AF2077" s="7"/>
      <c r="AG2077" s="7"/>
      <c r="AH2077" s="7"/>
      <c r="AI2077" s="8"/>
      <c r="AJ2077" s="8"/>
      <c r="AK2077" s="7"/>
      <c r="AL2077" s="7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8"/>
      <c r="BB2077" s="4"/>
      <c r="BC2077" s="4"/>
      <c r="BD2077" s="4"/>
      <c r="BE2077" s="7"/>
      <c r="BF2077" s="7"/>
      <c r="BG2077" s="6"/>
      <c r="BH2077" s="4"/>
      <c r="BI2077" s="4"/>
      <c r="BJ2077" s="4"/>
      <c r="BK2077" s="4"/>
      <c r="BL2077" s="6"/>
      <c r="BM2077" s="6"/>
      <c r="BN2077" s="6"/>
      <c r="BO2077" s="6"/>
      <c r="BP2077" s="6"/>
      <c r="BQ2077" s="6"/>
      <c r="BR2077" s="6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7"/>
      <c r="CD2077" s="4"/>
      <c r="CE2077" s="4"/>
      <c r="CF2077" s="7"/>
      <c r="CG2077" s="4"/>
      <c r="CH2077" s="4"/>
      <c r="CI2077" s="4"/>
      <c r="CJ2077" s="7"/>
      <c r="CK2077" s="7"/>
      <c r="CL2077" s="7"/>
      <c r="CM2077" s="7"/>
      <c r="CN2077" s="7"/>
      <c r="CO2077" s="7"/>
      <c r="CP2077" s="7"/>
      <c r="CQ2077" s="7"/>
      <c r="CR2077" s="7"/>
      <c r="CS2077" s="7"/>
      <c r="CT2077" s="7"/>
      <c r="CU2077" s="7"/>
      <c r="CV2077" s="7"/>
      <c r="CW2077" s="7"/>
      <c r="CX2077" s="7"/>
      <c r="CY2077" s="7"/>
      <c r="CZ2077" s="7"/>
      <c r="DA2077" s="7"/>
      <c r="DB2077" s="7"/>
      <c r="DC2077" s="7"/>
      <c r="DD2077" s="7"/>
      <c r="DE2077" s="7"/>
      <c r="DF2077" s="7"/>
      <c r="DG2077" s="7"/>
      <c r="DH2077" s="7"/>
      <c r="DI2077" s="7"/>
      <c r="DJ2077" s="7"/>
      <c r="DK2077" s="7"/>
      <c r="DL2077" s="7"/>
      <c r="DM2077" s="7"/>
      <c r="DN2077" s="7"/>
      <c r="DO2077" s="7"/>
      <c r="DP2077" s="7"/>
      <c r="DQ2077" s="7"/>
      <c r="DR2077" s="7"/>
      <c r="DS2077" s="7"/>
      <c r="DT2077" s="7"/>
      <c r="DU2077" s="7"/>
      <c r="DV2077" s="7"/>
      <c r="DW2077" s="7"/>
      <c r="DX2077" s="7"/>
      <c r="DY2077" s="7"/>
      <c r="DZ2077" s="7"/>
      <c r="EA2077" s="7"/>
      <c r="EB2077" s="7"/>
      <c r="EC2077" s="7"/>
      <c r="ED2077" s="7"/>
      <c r="EE2077" s="7"/>
      <c r="EF2077" s="7"/>
      <c r="EG2077" s="7"/>
      <c r="EH2077" s="7"/>
      <c r="EI2077" s="7"/>
      <c r="EJ2077" s="7"/>
      <c r="EK2077" s="7"/>
      <c r="EL2077" s="7"/>
      <c r="EM2077" s="7"/>
      <c r="EN2077" s="7"/>
      <c r="EO2077" s="7"/>
      <c r="EP2077" s="7"/>
      <c r="EQ2077" s="7"/>
      <c r="ER2077" s="7"/>
      <c r="ES2077" s="7"/>
      <c r="ET2077" s="7"/>
      <c r="EU2077" s="7"/>
      <c r="EV2077" s="7"/>
      <c r="EW2077" s="7"/>
      <c r="EX2077" s="7"/>
      <c r="EY2077" s="7"/>
      <c r="EZ2077" s="7"/>
      <c r="FA2077" s="7"/>
      <c r="FB2077" s="7"/>
    </row>
    <row r="2078" spans="1:158" x14ac:dyDescent="0.25">
      <c r="A2078" t="s">
        <v>137</v>
      </c>
      <c r="C2078" s="5">
        <v>43850</v>
      </c>
      <c r="D2078" s="4">
        <v>6</v>
      </c>
      <c r="E2078" s="5" t="s">
        <v>183</v>
      </c>
      <c r="F2078" s="4">
        <v>77</v>
      </c>
      <c r="G2078" t="s">
        <v>75</v>
      </c>
      <c r="H2078" s="6">
        <v>7</v>
      </c>
      <c r="I2078">
        <v>1000</v>
      </c>
      <c r="J2078" s="4">
        <f>1000000/H2078/I2078</f>
        <v>142.85714285714286</v>
      </c>
      <c r="K2078" s="4"/>
      <c r="L2078" s="7"/>
      <c r="M2078" s="7"/>
      <c r="N2078" s="7"/>
      <c r="O2078" s="7"/>
      <c r="P2078" s="7"/>
      <c r="Q2078" s="7"/>
      <c r="R2078" s="7"/>
      <c r="S2078" s="7"/>
      <c r="T2078" s="7"/>
      <c r="U2078" s="4">
        <v>189.21185677691557</v>
      </c>
      <c r="V2078" s="8">
        <v>1.5789000000000001E-2</v>
      </c>
      <c r="W2078" s="6">
        <f>U2078*V2078</f>
        <v>2.9874660066507199</v>
      </c>
      <c r="X2078" s="6"/>
      <c r="Y2078" s="6"/>
      <c r="Z2078" s="6"/>
      <c r="AA2078" s="6"/>
      <c r="AB2078" s="4">
        <v>160.26219376103319</v>
      </c>
      <c r="AC2078" s="7"/>
      <c r="AD2078" s="7"/>
      <c r="AE2078" s="7"/>
      <c r="AF2078" s="7"/>
      <c r="AG2078" s="7"/>
      <c r="AH2078" s="7"/>
      <c r="AI2078" s="8"/>
      <c r="AJ2078" s="8">
        <v>3.9256666666666662E-2</v>
      </c>
      <c r="AK2078" s="6">
        <f>AB2078*AJ2078</f>
        <v>6.2913595197456251</v>
      </c>
      <c r="AL2078" s="6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>
        <v>30.263998143859556</v>
      </c>
      <c r="BA2078" s="8">
        <v>3.4972499999999997E-2</v>
      </c>
      <c r="BB2078" s="6">
        <f>AZ2078*BA2078</f>
        <v>1.0584076750861282</v>
      </c>
      <c r="BC2078" s="4">
        <f>U2078+AB2078+AZ2078</f>
        <v>379.73804868180832</v>
      </c>
      <c r="BD2078" s="4"/>
      <c r="BE2078" s="7">
        <f>AZ2078/BC2078</f>
        <v>7.9697039179812315E-2</v>
      </c>
      <c r="BF2078" s="7"/>
      <c r="BG2078" s="6"/>
      <c r="BH2078" s="4"/>
      <c r="BI2078" s="4"/>
      <c r="BJ2078" s="4"/>
      <c r="BK2078" s="4"/>
      <c r="BL2078" s="6"/>
      <c r="BM2078" s="6"/>
      <c r="BN2078" s="6"/>
      <c r="BO2078" s="6"/>
      <c r="BP2078" s="7">
        <f>U2078/BC2078</f>
        <v>0.49826941870515784</v>
      </c>
      <c r="BQ2078" s="7">
        <f>AB2078/BC2078</f>
        <v>0.4220335421150298</v>
      </c>
      <c r="BR2078" s="7">
        <f>AZ2078/BC2078</f>
        <v>7.9697039179812315E-2</v>
      </c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7"/>
      <c r="CD2078" s="4"/>
      <c r="CE2078" s="4"/>
      <c r="CF2078" s="7"/>
      <c r="CG2078" s="4"/>
      <c r="CH2078" s="4"/>
      <c r="CI2078" s="4"/>
      <c r="CJ2078" s="7"/>
      <c r="CK2078" s="7"/>
      <c r="CL2078" s="7"/>
      <c r="CM2078" s="7"/>
      <c r="CN2078" s="7"/>
      <c r="CO2078" s="7"/>
      <c r="CP2078" s="7"/>
      <c r="CQ2078" s="7"/>
      <c r="CR2078" s="7"/>
      <c r="CS2078" s="7"/>
      <c r="CT2078" s="7"/>
      <c r="CU2078" s="7"/>
      <c r="CV2078" s="7"/>
      <c r="CW2078" s="7"/>
      <c r="CX2078" s="7"/>
      <c r="CY2078" s="7"/>
      <c r="CZ2078" s="7"/>
      <c r="DA2078" s="7"/>
      <c r="DB2078" s="7"/>
      <c r="DC2078" s="7"/>
      <c r="DD2078" s="7"/>
      <c r="DE2078" s="7"/>
      <c r="DF2078" s="7"/>
      <c r="DG2078" s="7"/>
      <c r="DH2078" s="7"/>
      <c r="DI2078" s="7"/>
      <c r="DJ2078" s="7"/>
      <c r="DK2078" s="7"/>
      <c r="DL2078" s="7"/>
      <c r="DM2078" s="7"/>
      <c r="DN2078" s="7"/>
      <c r="DO2078" s="7"/>
      <c r="DP2078" s="7"/>
      <c r="DQ2078" s="7"/>
      <c r="DR2078" s="7"/>
      <c r="DS2078" s="7"/>
      <c r="DT2078" s="7"/>
      <c r="DU2078" s="7"/>
      <c r="DV2078" s="7"/>
      <c r="DW2078" s="7"/>
      <c r="DX2078" s="7"/>
      <c r="DY2078" s="7"/>
      <c r="DZ2078" s="7"/>
      <c r="EA2078" s="7"/>
      <c r="EB2078" s="7"/>
      <c r="EC2078" s="7"/>
      <c r="ED2078" s="7"/>
      <c r="EE2078" s="7"/>
      <c r="EF2078" s="7"/>
      <c r="EG2078" s="7"/>
      <c r="EH2078" s="7"/>
      <c r="EI2078" s="7"/>
      <c r="EJ2078" s="7"/>
      <c r="EK2078" s="7"/>
      <c r="EL2078" s="7"/>
      <c r="EM2078" s="7"/>
      <c r="EN2078" s="7"/>
      <c r="EO2078" s="7"/>
      <c r="EP2078" s="7"/>
      <c r="EQ2078" s="7"/>
      <c r="ER2078" s="7"/>
      <c r="ES2078" s="7"/>
      <c r="ET2078" s="7"/>
      <c r="EU2078" s="7"/>
      <c r="EV2078" s="7"/>
      <c r="EW2078" s="7"/>
      <c r="EX2078" s="7"/>
      <c r="EY2078" s="7"/>
      <c r="EZ2078" s="7"/>
      <c r="FA2078" s="7"/>
      <c r="FB2078" s="7"/>
    </row>
    <row r="2079" spans="1:158" x14ac:dyDescent="0.25">
      <c r="A2079" t="s">
        <v>137</v>
      </c>
      <c r="C2079" s="5">
        <v>43865</v>
      </c>
      <c r="D2079" s="4"/>
      <c r="E2079" s="5"/>
      <c r="F2079" s="4">
        <v>92</v>
      </c>
      <c r="G2079" t="s">
        <v>75</v>
      </c>
      <c r="H2079" s="6">
        <v>7</v>
      </c>
      <c r="I2079">
        <v>1000</v>
      </c>
      <c r="J2079" s="4">
        <f>1000000/H2079/I2079</f>
        <v>142.85714285714286</v>
      </c>
      <c r="K2079" s="4"/>
      <c r="L2079" s="7"/>
      <c r="M2079" s="7"/>
      <c r="N2079" s="7"/>
      <c r="O2079" s="7"/>
      <c r="P2079" s="7"/>
      <c r="Q2079" s="7"/>
      <c r="R2079" s="7"/>
      <c r="S2079" s="7"/>
      <c r="T2079" s="7"/>
      <c r="U2079" s="4">
        <v>303.09047813953401</v>
      </c>
      <c r="V2079" s="8">
        <v>1.3536916666666668E-2</v>
      </c>
      <c r="W2079" s="6">
        <f>U2079*V2079</f>
        <v>4.1029105450350274</v>
      </c>
      <c r="X2079" s="6"/>
      <c r="Y2079" s="6"/>
      <c r="Z2079" s="6"/>
      <c r="AA2079" s="6"/>
      <c r="AB2079" s="4">
        <v>237.44286413289245</v>
      </c>
      <c r="AC2079" s="7"/>
      <c r="AD2079" s="7"/>
      <c r="AE2079" s="7"/>
      <c r="AF2079" s="7"/>
      <c r="AG2079" s="7"/>
      <c r="AH2079" s="7"/>
      <c r="AI2079" s="8"/>
      <c r="AJ2079" s="8">
        <v>4.0490833333333337E-2</v>
      </c>
      <c r="AK2079" s="6">
        <f>AB2079*AJ2079</f>
        <v>9.6142594377942601</v>
      </c>
      <c r="AL2079" s="6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>
        <v>124.40831029793378</v>
      </c>
      <c r="BA2079" s="8">
        <v>3.3052499999999999E-2</v>
      </c>
      <c r="BB2079" s="6">
        <f>AZ2079*BA2079</f>
        <v>4.1120056761224557</v>
      </c>
      <c r="BC2079" s="4">
        <f>U2079+AB2079+AZ2079</f>
        <v>664.94165257036025</v>
      </c>
      <c r="BD2079" s="4"/>
      <c r="BE2079" s="7">
        <f>AZ2079/BC2079</f>
        <v>0.18709658180838598</v>
      </c>
      <c r="BF2079" s="7"/>
      <c r="BG2079" s="6"/>
      <c r="BH2079" s="4"/>
      <c r="BI2079" s="4"/>
      <c r="BJ2079" s="4"/>
      <c r="BK2079" s="4"/>
      <c r="BL2079" s="6"/>
      <c r="BM2079" s="6"/>
      <c r="BN2079" s="6"/>
      <c r="BO2079" s="6"/>
      <c r="BP2079" s="7">
        <f>U2079/BC2079</f>
        <v>0.45581514854412397</v>
      </c>
      <c r="BQ2079" s="7">
        <f>AB2079/BC2079</f>
        <v>0.35708826964749008</v>
      </c>
      <c r="BR2079" s="7">
        <f>AZ2079/BC2079</f>
        <v>0.18709658180838598</v>
      </c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7"/>
      <c r="CD2079" s="4"/>
      <c r="CE2079" s="4"/>
      <c r="CF2079" s="7"/>
      <c r="CG2079" s="4"/>
      <c r="CH2079" s="4"/>
      <c r="CI2079" s="4"/>
      <c r="CJ2079" s="7"/>
      <c r="CK2079" s="7"/>
      <c r="CL2079" s="7"/>
      <c r="CM2079" s="7"/>
      <c r="CN2079" s="7"/>
      <c r="CO2079" s="7"/>
      <c r="CP2079" s="7"/>
      <c r="CQ2079" s="7"/>
      <c r="CR2079" s="7"/>
      <c r="CS2079" s="7"/>
      <c r="CT2079" s="7"/>
      <c r="CU2079" s="7"/>
      <c r="CV2079" s="7"/>
      <c r="CW2079" s="7"/>
      <c r="CX2079" s="7"/>
      <c r="CY2079" s="7"/>
      <c r="CZ2079" s="7"/>
      <c r="DA2079" s="7"/>
      <c r="DB2079" s="7"/>
      <c r="DC2079" s="7"/>
      <c r="DD2079" s="7"/>
      <c r="DE2079" s="7"/>
      <c r="DF2079" s="7"/>
      <c r="DG2079" s="7"/>
      <c r="DH2079" s="7"/>
      <c r="DI2079" s="7"/>
      <c r="DJ2079" s="7"/>
      <c r="DK2079" s="7"/>
      <c r="DL2079" s="7"/>
      <c r="DM2079" s="7"/>
      <c r="DN2079" s="7"/>
      <c r="DO2079" s="7"/>
      <c r="DP2079" s="7"/>
      <c r="DQ2079" s="7"/>
      <c r="DR2079" s="7"/>
      <c r="DS2079" s="7"/>
      <c r="DT2079" s="7"/>
      <c r="DU2079" s="7"/>
      <c r="DV2079" s="7"/>
      <c r="DW2079" s="7"/>
      <c r="DX2079" s="7"/>
      <c r="DY2079" s="7"/>
      <c r="DZ2079" s="7"/>
      <c r="EA2079" s="7"/>
      <c r="EB2079" s="7"/>
      <c r="EC2079" s="7"/>
      <c r="ED2079" s="7"/>
      <c r="EE2079" s="7"/>
      <c r="EF2079" s="7"/>
      <c r="EG2079" s="7"/>
      <c r="EH2079" s="7"/>
      <c r="EI2079" s="7"/>
      <c r="EJ2079" s="7"/>
      <c r="EK2079" s="7"/>
      <c r="EL2079" s="7"/>
      <c r="EM2079" s="7"/>
      <c r="EN2079" s="7"/>
      <c r="EO2079" s="7"/>
      <c r="EP2079" s="7"/>
      <c r="EQ2079" s="7"/>
      <c r="ER2079" s="7"/>
      <c r="ES2079" s="7"/>
      <c r="ET2079" s="7"/>
      <c r="EU2079" s="7"/>
      <c r="EV2079" s="7"/>
      <c r="EW2079" s="7"/>
      <c r="EX2079" s="7"/>
      <c r="EY2079" s="7"/>
      <c r="EZ2079" s="7"/>
      <c r="FA2079" s="7"/>
      <c r="FB2079" s="7"/>
    </row>
    <row r="2080" spans="1:158" x14ac:dyDescent="0.25">
      <c r="A2080" t="s">
        <v>137</v>
      </c>
      <c r="C2080" s="5">
        <v>43878</v>
      </c>
      <c r="D2080" s="4">
        <v>7</v>
      </c>
      <c r="E2080" t="s">
        <v>166</v>
      </c>
      <c r="F2080" s="4">
        <v>105</v>
      </c>
      <c r="G2080" t="s">
        <v>75</v>
      </c>
      <c r="H2080" s="6">
        <v>7</v>
      </c>
      <c r="I2080">
        <v>1000</v>
      </c>
      <c r="J2080" s="4">
        <f>1000000/H2080/I2080</f>
        <v>142.85714285714286</v>
      </c>
      <c r="K2080" s="4"/>
      <c r="L2080" s="7"/>
      <c r="M2080" s="7"/>
      <c r="N2080" s="7"/>
      <c r="O2080" s="7"/>
      <c r="P2080" s="7"/>
      <c r="Q2080" s="7"/>
      <c r="R2080" s="7"/>
      <c r="S2080" s="7"/>
      <c r="T2080" s="7"/>
      <c r="U2080" s="4">
        <v>296.97826716259306</v>
      </c>
      <c r="V2080" s="8">
        <v>1.0609333333333333E-2</v>
      </c>
      <c r="W2080" s="6">
        <f>U2080*V2080</f>
        <v>3.1507414290836708</v>
      </c>
      <c r="X2080" s="6"/>
      <c r="Y2080" s="6"/>
      <c r="Z2080" s="6"/>
      <c r="AA2080" s="6"/>
      <c r="AB2080" s="4">
        <v>215.51812888371077</v>
      </c>
      <c r="AC2080" s="7"/>
      <c r="AD2080" s="7"/>
      <c r="AE2080" s="7"/>
      <c r="AF2080" s="7"/>
      <c r="AG2080" s="7"/>
      <c r="AH2080" s="7"/>
      <c r="AI2080" s="8"/>
      <c r="AJ2080" s="8">
        <v>3.5353333333333334E-2</v>
      </c>
      <c r="AK2080" s="6">
        <f>AB2080*AJ2080</f>
        <v>7.6192842498021216</v>
      </c>
      <c r="AL2080" s="6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>
        <v>303.19065432760095</v>
      </c>
      <c r="BA2080" s="8">
        <v>2.3999166666666665E-2</v>
      </c>
      <c r="BB2080" s="6">
        <f>AZ2080*BA2080</f>
        <v>7.2763230449838163</v>
      </c>
      <c r="BC2080" s="4">
        <f>U2080+AB2080+AZ2080</f>
        <v>815.68705037390487</v>
      </c>
      <c r="BD2080" s="4"/>
      <c r="BE2080" s="7">
        <f>AZ2080/BC2080</f>
        <v>0.37169972747344782</v>
      </c>
      <c r="BF2080" s="7"/>
      <c r="BG2080" s="6"/>
      <c r="BH2080" s="4"/>
      <c r="BI2080" s="4"/>
      <c r="BJ2080" s="4"/>
      <c r="BK2080" s="4"/>
      <c r="BL2080" s="6"/>
      <c r="BM2080" s="6"/>
      <c r="BN2080" s="6"/>
      <c r="BO2080" s="6"/>
      <c r="BP2080" s="7">
        <f>U2080/BC2080</f>
        <v>0.36408358699143306</v>
      </c>
      <c r="BQ2080" s="7">
        <f>AB2080/BC2080</f>
        <v>0.26421668553511896</v>
      </c>
      <c r="BR2080" s="7">
        <f>AZ2080/BC2080</f>
        <v>0.37169972747344782</v>
      </c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7"/>
      <c r="CD2080" s="4"/>
      <c r="CE2080" s="4"/>
      <c r="CF2080" s="7"/>
      <c r="CG2080" s="4"/>
      <c r="CH2080" s="4"/>
      <c r="CI2080" s="4"/>
      <c r="CJ2080" s="7"/>
      <c r="CK2080" s="7"/>
      <c r="CL2080" s="7"/>
      <c r="CM2080" s="7"/>
      <c r="CN2080" s="7"/>
      <c r="CO2080" s="7"/>
      <c r="CP2080" s="7"/>
      <c r="CQ2080" s="7"/>
      <c r="CR2080" s="7"/>
      <c r="CS2080" s="7"/>
      <c r="CT2080" s="7"/>
      <c r="CU2080" s="7"/>
      <c r="CV2080" s="7"/>
      <c r="CW2080" s="7"/>
      <c r="CX2080" s="7"/>
      <c r="CY2080" s="7"/>
      <c r="CZ2080" s="7"/>
      <c r="DA2080" s="7"/>
      <c r="DB2080" s="7"/>
      <c r="DC2080" s="7"/>
      <c r="DD2080" s="7"/>
      <c r="DE2080" s="7"/>
      <c r="DF2080" s="7"/>
      <c r="DG2080" s="7"/>
      <c r="DH2080" s="7"/>
      <c r="DI2080" s="7"/>
      <c r="DJ2080" s="7"/>
      <c r="DK2080" s="7"/>
      <c r="DL2080" s="7"/>
      <c r="DM2080" s="7"/>
      <c r="DN2080" s="7"/>
      <c r="DO2080" s="7"/>
      <c r="DP2080" s="7"/>
      <c r="DQ2080" s="7"/>
      <c r="DR2080" s="7"/>
      <c r="DS2080" s="7"/>
      <c r="DT2080" s="7"/>
      <c r="DU2080" s="7"/>
      <c r="DV2080" s="7"/>
      <c r="DW2080" s="7"/>
      <c r="DX2080" s="7"/>
      <c r="DY2080" s="7"/>
      <c r="DZ2080" s="7"/>
      <c r="EA2080" s="7"/>
      <c r="EB2080" s="7"/>
      <c r="EC2080" s="7"/>
      <c r="ED2080" s="7"/>
      <c r="EE2080" s="7"/>
      <c r="EF2080" s="7"/>
      <c r="EG2080" s="7"/>
      <c r="EH2080" s="7"/>
      <c r="EI2080" s="7"/>
      <c r="EJ2080" s="7"/>
      <c r="EK2080" s="7"/>
      <c r="EL2080" s="7"/>
      <c r="EM2080" s="7"/>
      <c r="EN2080" s="7"/>
      <c r="EO2080" s="7"/>
      <c r="EP2080" s="7"/>
      <c r="EQ2080" s="7"/>
      <c r="ER2080" s="7"/>
      <c r="ES2080" s="7"/>
      <c r="ET2080" s="7"/>
      <c r="EU2080" s="7"/>
      <c r="EV2080" s="7"/>
      <c r="EW2080" s="7"/>
      <c r="EX2080" s="7"/>
      <c r="EY2080" s="7"/>
      <c r="EZ2080" s="7"/>
      <c r="FA2080" s="7"/>
      <c r="FB2080" s="7"/>
    </row>
    <row r="2081" spans="1:158" x14ac:dyDescent="0.25">
      <c r="A2081" t="s">
        <v>137</v>
      </c>
      <c r="C2081" s="5">
        <v>43906</v>
      </c>
      <c r="D2081" s="4">
        <v>8</v>
      </c>
      <c r="E2081" s="5" t="s">
        <v>165</v>
      </c>
      <c r="F2081" s="4">
        <v>133</v>
      </c>
      <c r="G2081" t="s">
        <v>75</v>
      </c>
      <c r="H2081" s="6">
        <v>7</v>
      </c>
      <c r="I2081">
        <v>1000</v>
      </c>
      <c r="J2081" s="4">
        <f>1000000/H2081/I2081</f>
        <v>142.85714285714286</v>
      </c>
      <c r="K2081" s="4"/>
      <c r="L2081" s="7"/>
      <c r="M2081" s="7"/>
      <c r="N2081" s="7"/>
      <c r="O2081" s="7"/>
      <c r="P2081" s="7"/>
      <c r="Q2081" s="7"/>
      <c r="R2081" s="7"/>
      <c r="S2081" s="7"/>
      <c r="T2081" s="7"/>
      <c r="U2081" s="4">
        <v>453.83392458014549</v>
      </c>
      <c r="V2081" s="8">
        <v>8.9964166666666665E-3</v>
      </c>
      <c r="W2081" s="6">
        <f>U2081*V2081</f>
        <v>4.082879082991564</v>
      </c>
      <c r="X2081" s="6"/>
      <c r="Y2081" s="6"/>
      <c r="Z2081" s="6"/>
      <c r="AA2081" s="6"/>
      <c r="AB2081" s="4">
        <v>274.5970780257789</v>
      </c>
      <c r="AC2081" s="7"/>
      <c r="AD2081" s="7"/>
      <c r="AE2081" s="7"/>
      <c r="AF2081" s="7"/>
      <c r="AG2081" s="7"/>
      <c r="AH2081" s="7"/>
      <c r="AI2081" s="8"/>
      <c r="AJ2081" s="8">
        <v>3.0444166666666668E-2</v>
      </c>
      <c r="AK2081" s="6">
        <f>AB2081*AJ2081</f>
        <v>8.3598792095964836</v>
      </c>
      <c r="AL2081" s="6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>
        <v>711.78517793691685</v>
      </c>
      <c r="BA2081" s="8">
        <v>2.3785000000000004E-2</v>
      </c>
      <c r="BB2081" s="6">
        <f>AZ2081*BA2081</f>
        <v>16.929810457229571</v>
      </c>
      <c r="BC2081" s="4">
        <f>U2081+AB2081+AZ2081</f>
        <v>1440.2161805428414</v>
      </c>
      <c r="BD2081" s="4"/>
      <c r="BE2081" s="7">
        <f>AZ2081/BC2081</f>
        <v>0.49422106733215093</v>
      </c>
      <c r="BF2081" s="7"/>
      <c r="BG2081" s="6"/>
      <c r="BH2081" s="4"/>
      <c r="BI2081" s="4"/>
      <c r="BJ2081" s="4"/>
      <c r="BK2081" s="4"/>
      <c r="BL2081" s="6"/>
      <c r="BM2081" s="6"/>
      <c r="BN2081" s="6"/>
      <c r="BO2081" s="6"/>
      <c r="BP2081" s="7">
        <f>U2081/BC2081</f>
        <v>0.31511514084579162</v>
      </c>
      <c r="BQ2081" s="7">
        <f>AB2081/BC2081</f>
        <v>0.19066379182205737</v>
      </c>
      <c r="BR2081" s="7">
        <f>AZ2081/BC2081</f>
        <v>0.49422106733215093</v>
      </c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7"/>
      <c r="CD2081" s="4"/>
      <c r="CE2081" s="4"/>
      <c r="CF2081" s="7"/>
      <c r="CG2081" s="4"/>
      <c r="CH2081" s="4"/>
      <c r="CI2081" s="4"/>
      <c r="CJ2081" s="7"/>
      <c r="CK2081" s="7"/>
      <c r="CL2081" s="7"/>
      <c r="CM2081" s="7"/>
      <c r="CN2081" s="7"/>
      <c r="CO2081" s="7"/>
      <c r="CP2081" s="7"/>
      <c r="CQ2081" s="7"/>
      <c r="CR2081" s="7"/>
      <c r="CS2081" s="7"/>
      <c r="CT2081" s="7"/>
      <c r="CU2081" s="7"/>
      <c r="CV2081" s="7"/>
      <c r="CW2081" s="7"/>
      <c r="CX2081" s="7"/>
      <c r="CY2081" s="7"/>
      <c r="CZ2081" s="7"/>
      <c r="DA2081" s="7"/>
      <c r="DB2081" s="7"/>
      <c r="DC2081" s="7"/>
      <c r="DD2081" s="7"/>
      <c r="DE2081" s="7"/>
      <c r="DF2081" s="7"/>
      <c r="DG2081" s="7"/>
      <c r="DH2081" s="7"/>
      <c r="DI2081" s="7"/>
      <c r="DJ2081" s="7"/>
      <c r="DK2081" s="7"/>
      <c r="DL2081" s="7"/>
      <c r="DM2081" s="7"/>
      <c r="DN2081" s="7"/>
      <c r="DO2081" s="7"/>
      <c r="DP2081" s="7"/>
      <c r="DQ2081" s="7"/>
      <c r="DR2081" s="7"/>
      <c r="DS2081" s="7"/>
      <c r="DT2081" s="7"/>
      <c r="DU2081" s="7"/>
      <c r="DV2081" s="7"/>
      <c r="DW2081" s="7"/>
      <c r="DX2081" s="7"/>
      <c r="DY2081" s="7"/>
      <c r="DZ2081" s="7"/>
      <c r="EA2081" s="7"/>
      <c r="EB2081" s="7"/>
      <c r="EC2081" s="7"/>
      <c r="ED2081" s="7"/>
      <c r="EE2081" s="7"/>
      <c r="EF2081" s="7"/>
      <c r="EG2081" s="7"/>
      <c r="EH2081" s="7"/>
      <c r="EI2081" s="7"/>
      <c r="EJ2081" s="7"/>
      <c r="EK2081" s="7"/>
      <c r="EL2081" s="7"/>
      <c r="EM2081" s="7"/>
      <c r="EN2081" s="7"/>
      <c r="EO2081" s="7"/>
      <c r="EP2081" s="7"/>
      <c r="EQ2081" s="7"/>
      <c r="ER2081" s="7"/>
      <c r="ES2081" s="7"/>
      <c r="ET2081" s="7"/>
      <c r="EU2081" s="7"/>
      <c r="EV2081" s="7"/>
      <c r="EW2081" s="7"/>
      <c r="EX2081" s="7"/>
      <c r="EY2081" s="7"/>
      <c r="EZ2081" s="7"/>
      <c r="FA2081" s="7"/>
      <c r="FB2081" s="7"/>
    </row>
    <row r="2082" spans="1:158" x14ac:dyDescent="0.25">
      <c r="A2082" t="s">
        <v>137</v>
      </c>
      <c r="C2082" s="5">
        <v>43996</v>
      </c>
      <c r="D2082" s="4">
        <v>9</v>
      </c>
      <c r="E2082" t="s">
        <v>70</v>
      </c>
      <c r="F2082" s="4">
        <v>223</v>
      </c>
      <c r="G2082" t="s">
        <v>75</v>
      </c>
      <c r="H2082" s="6">
        <v>7</v>
      </c>
      <c r="I2082">
        <v>1000</v>
      </c>
      <c r="J2082" s="4">
        <f>1000000/H2082/I2082</f>
        <v>142.85714285714286</v>
      </c>
      <c r="K2082" s="4"/>
      <c r="L2082" s="7"/>
      <c r="M2082" s="7"/>
      <c r="N2082" s="7"/>
      <c r="O2082" s="7"/>
      <c r="P2082" s="7"/>
      <c r="Q2082" s="7"/>
      <c r="R2082" s="7"/>
      <c r="S2082" s="7"/>
      <c r="T2082" s="7"/>
      <c r="U2082" s="4"/>
      <c r="V2082" s="8"/>
      <c r="W2082" s="7"/>
      <c r="X2082" s="7"/>
      <c r="Y2082" s="7"/>
      <c r="Z2082" s="7"/>
      <c r="AA2082" s="7"/>
      <c r="AB2082" s="4"/>
      <c r="AC2082" s="7"/>
      <c r="AD2082" s="7"/>
      <c r="AE2082" s="7"/>
      <c r="AF2082" s="7"/>
      <c r="AG2082" s="7"/>
      <c r="AH2082" s="7"/>
      <c r="AI2082" s="8"/>
      <c r="AJ2082" s="8"/>
      <c r="AK2082" s="7"/>
      <c r="AL2082" s="7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8"/>
      <c r="BB2082" s="4"/>
      <c r="BC2082" s="4"/>
      <c r="BD2082" s="4"/>
      <c r="BE2082" s="7"/>
      <c r="BF2082" s="4">
        <f>BH2082*(1/(BG2082/100))</f>
        <v>408.07944584074056</v>
      </c>
      <c r="BG2082" s="6">
        <v>40.782499999999999</v>
      </c>
      <c r="BH2082" s="4">
        <v>166.42500000000001</v>
      </c>
      <c r="BI2082" s="4">
        <f>BF2082-BH2082</f>
        <v>241.65444584074055</v>
      </c>
      <c r="BJ2082" s="4"/>
      <c r="BK2082" s="4"/>
      <c r="BL2082" s="6">
        <v>7.3314977973568292</v>
      </c>
      <c r="BM2082" s="6"/>
      <c r="BN2082" s="6"/>
      <c r="BO2082" s="6"/>
      <c r="BP2082" s="6"/>
      <c r="BQ2082" s="6"/>
      <c r="BR2082" s="6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7"/>
      <c r="CD2082" s="4"/>
      <c r="CE2082" s="4"/>
      <c r="CF2082" s="7"/>
      <c r="CG2082" s="4"/>
      <c r="CH2082" s="4"/>
      <c r="CI2082" s="4"/>
      <c r="CJ2082" s="7"/>
      <c r="CK2082" s="7"/>
      <c r="CL2082" s="7"/>
      <c r="CM2082" s="7"/>
      <c r="CN2082" s="7"/>
      <c r="CO2082" s="7"/>
      <c r="CP2082" s="7"/>
      <c r="CQ2082" s="7"/>
      <c r="CR2082" s="7"/>
      <c r="CS2082" s="7"/>
      <c r="CT2082" s="7"/>
      <c r="CU2082" s="7"/>
      <c r="CV2082" s="7"/>
      <c r="CW2082" s="7"/>
      <c r="CX2082" s="7"/>
      <c r="CY2082" s="7"/>
      <c r="CZ2082" s="7"/>
      <c r="DA2082" s="7"/>
      <c r="DB2082" s="7"/>
      <c r="DC2082" s="7"/>
      <c r="DD2082" s="7"/>
      <c r="DE2082" s="7"/>
      <c r="DF2082" s="7"/>
      <c r="DG2082" s="7"/>
      <c r="DH2082" s="7"/>
      <c r="DI2082" s="7"/>
      <c r="DJ2082" s="7"/>
      <c r="DK2082" s="7"/>
      <c r="DL2082" s="7"/>
      <c r="DM2082" s="7"/>
      <c r="DN2082" s="7"/>
      <c r="DO2082" s="7"/>
      <c r="DP2082" s="7"/>
      <c r="DQ2082" s="7"/>
      <c r="DR2082" s="7"/>
      <c r="DS2082" s="7"/>
      <c r="DT2082" s="7"/>
      <c r="DU2082" s="7"/>
      <c r="DV2082" s="7"/>
      <c r="DW2082" s="7"/>
      <c r="DX2082" s="7"/>
      <c r="DY2082" s="7"/>
      <c r="DZ2082" s="7"/>
      <c r="EA2082" s="7"/>
      <c r="EB2082" s="7"/>
      <c r="EC2082" s="7"/>
      <c r="ED2082" s="7"/>
      <c r="EE2082" s="7"/>
      <c r="EF2082" s="7"/>
      <c r="EG2082" s="7"/>
      <c r="EH2082" s="7"/>
      <c r="EI2082" s="7"/>
      <c r="EJ2082" s="7"/>
      <c r="EK2082" s="7"/>
      <c r="EL2082" s="7"/>
      <c r="EM2082" s="7"/>
      <c r="EN2082" s="7"/>
      <c r="EO2082" s="7"/>
      <c r="EP2082" s="7"/>
      <c r="EQ2082" s="7"/>
      <c r="ER2082" s="7"/>
      <c r="ES2082" s="7"/>
      <c r="ET2082" s="7"/>
      <c r="EU2082" s="7"/>
      <c r="EV2082" s="7"/>
      <c r="EW2082" s="7"/>
      <c r="EX2082" s="7"/>
      <c r="EY2082" s="7"/>
      <c r="EZ2082" s="7"/>
      <c r="FA2082" s="7"/>
      <c r="FB2082" s="7"/>
    </row>
    <row r="2083" spans="1:158" x14ac:dyDescent="0.25">
      <c r="A2083" t="s">
        <v>138</v>
      </c>
      <c r="C2083" s="5">
        <v>43773</v>
      </c>
      <c r="D2083" s="4">
        <v>1</v>
      </c>
      <c r="E2083" s="5" t="s">
        <v>167</v>
      </c>
      <c r="F2083">
        <v>0</v>
      </c>
      <c r="G2083" t="s">
        <v>75</v>
      </c>
      <c r="H2083" s="6">
        <v>7</v>
      </c>
      <c r="I2083">
        <v>1000</v>
      </c>
      <c r="J2083" s="4">
        <f>1000000/H2083/I2083</f>
        <v>142.85714285714286</v>
      </c>
      <c r="K2083" s="4"/>
      <c r="L2083" s="7"/>
      <c r="M2083" s="7"/>
      <c r="N2083" s="7"/>
      <c r="O2083" s="7"/>
      <c r="P2083" s="7"/>
      <c r="Q2083" s="7"/>
      <c r="R2083" s="7"/>
      <c r="S2083" s="7"/>
      <c r="T2083" s="7"/>
      <c r="U2083" s="4"/>
      <c r="V2083" s="8"/>
      <c r="W2083" s="7"/>
      <c r="X2083" s="7"/>
      <c r="Y2083" s="7"/>
      <c r="Z2083" s="7"/>
      <c r="AA2083" s="7"/>
      <c r="AB2083" s="4"/>
      <c r="AC2083" s="7"/>
      <c r="AD2083" s="7"/>
      <c r="AE2083" s="7"/>
      <c r="AF2083" s="7"/>
      <c r="AG2083" s="7"/>
      <c r="AH2083" s="7"/>
      <c r="AI2083" s="8"/>
      <c r="AJ2083" s="8"/>
      <c r="AK2083" s="7"/>
      <c r="AL2083" s="7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8"/>
      <c r="BB2083" s="4"/>
      <c r="BC2083" s="4"/>
      <c r="BD2083" s="4"/>
      <c r="BE2083" s="7"/>
      <c r="BF2083" s="7"/>
      <c r="BG2083" s="6"/>
      <c r="BH2083" s="4"/>
      <c r="BI2083" s="4"/>
      <c r="BJ2083" s="4"/>
      <c r="BK2083" s="4"/>
      <c r="BL2083" s="6"/>
      <c r="BM2083" s="6"/>
      <c r="BN2083" s="6"/>
      <c r="BO2083" s="6"/>
      <c r="BP2083" s="6"/>
      <c r="BQ2083" s="6"/>
      <c r="BR2083" s="6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7"/>
      <c r="CD2083" s="4"/>
      <c r="CE2083" s="4"/>
      <c r="CF2083" s="7"/>
      <c r="CG2083" s="4"/>
      <c r="CH2083" s="4"/>
      <c r="CI2083" s="4"/>
      <c r="CJ2083" s="7"/>
      <c r="CK2083" s="7"/>
      <c r="CL2083" s="7"/>
      <c r="CM2083" s="7"/>
      <c r="CN2083" s="7"/>
      <c r="CO2083" s="7"/>
      <c r="CP2083" s="7"/>
      <c r="CQ2083" s="7"/>
      <c r="CR2083" s="7"/>
      <c r="CS2083" s="7"/>
      <c r="CT2083" s="7"/>
      <c r="CU2083" s="7"/>
      <c r="CV2083" s="7"/>
      <c r="CW2083" s="7"/>
      <c r="CX2083" s="7"/>
      <c r="CY2083" s="7"/>
      <c r="CZ2083" s="7"/>
      <c r="DA2083" s="7"/>
      <c r="DB2083" s="7"/>
      <c r="DC2083" s="7"/>
      <c r="DD2083" s="7"/>
      <c r="DE2083" s="7"/>
      <c r="DF2083" s="7"/>
      <c r="DG2083" s="7"/>
      <c r="DH2083" s="7"/>
      <c r="DI2083" s="7"/>
      <c r="DJ2083" s="7"/>
      <c r="DK2083" s="7"/>
      <c r="DL2083" s="7"/>
      <c r="DM2083" s="7"/>
      <c r="DN2083" s="7"/>
      <c r="DO2083" s="7"/>
      <c r="DP2083" s="7"/>
      <c r="DQ2083" s="7"/>
      <c r="DR2083" s="7"/>
      <c r="DS2083" s="7"/>
      <c r="DT2083" s="7"/>
      <c r="DU2083" s="7"/>
      <c r="DV2083" s="7"/>
      <c r="DW2083" s="7"/>
      <c r="DX2083" s="7"/>
      <c r="DY2083" s="7"/>
      <c r="DZ2083" s="7"/>
      <c r="EA2083" s="7"/>
      <c r="EB2083" s="7"/>
      <c r="EC2083" s="7"/>
      <c r="ED2083" s="7"/>
      <c r="EE2083" s="7"/>
      <c r="EF2083" s="7"/>
      <c r="EG2083" s="7"/>
      <c r="EH2083" s="7"/>
      <c r="EI2083" s="7"/>
      <c r="EJ2083" s="7"/>
      <c r="EK2083" s="7"/>
      <c r="EL2083" s="7"/>
      <c r="EM2083" s="7"/>
      <c r="EN2083" s="7"/>
      <c r="EO2083" s="7"/>
      <c r="EP2083" s="7"/>
      <c r="EQ2083" s="7"/>
      <c r="ER2083" s="7"/>
      <c r="ES2083" s="7"/>
      <c r="ET2083" s="7"/>
      <c r="EU2083" s="7"/>
      <c r="EV2083" s="7"/>
      <c r="EW2083" s="7"/>
      <c r="EX2083" s="7"/>
      <c r="EY2083" s="7"/>
      <c r="EZ2083" s="7"/>
      <c r="FA2083" s="7"/>
      <c r="FB2083" s="7"/>
    </row>
    <row r="2084" spans="1:158" x14ac:dyDescent="0.25">
      <c r="A2084" t="s">
        <v>138</v>
      </c>
      <c r="C2084" s="5">
        <v>43850</v>
      </c>
      <c r="D2084" s="4">
        <v>6</v>
      </c>
      <c r="E2084" s="5" t="s">
        <v>183</v>
      </c>
      <c r="F2084" s="4">
        <v>77</v>
      </c>
      <c r="G2084" t="s">
        <v>75</v>
      </c>
      <c r="H2084" s="6">
        <v>7</v>
      </c>
      <c r="I2084">
        <v>1000</v>
      </c>
      <c r="J2084" s="4">
        <f>1000000/H2084/I2084</f>
        <v>142.85714285714286</v>
      </c>
      <c r="K2084" s="4"/>
      <c r="L2084" s="7"/>
      <c r="M2084" s="7"/>
      <c r="N2084" s="7"/>
      <c r="O2084" s="7"/>
      <c r="P2084" s="7"/>
      <c r="Q2084" s="7"/>
      <c r="R2084" s="7"/>
      <c r="S2084" s="7"/>
      <c r="T2084" s="7"/>
      <c r="U2084" s="4">
        <v>201.73230577901347</v>
      </c>
      <c r="V2084" s="8">
        <v>1.6362500000000002E-2</v>
      </c>
      <c r="W2084" s="6">
        <f>U2084*V2084</f>
        <v>3.3008448533091084</v>
      </c>
      <c r="X2084" s="6"/>
      <c r="Y2084" s="6"/>
      <c r="Z2084" s="6"/>
      <c r="AA2084" s="6"/>
      <c r="AB2084" s="4">
        <v>169.47859313003821</v>
      </c>
      <c r="AC2084" s="7"/>
      <c r="AD2084" s="7"/>
      <c r="AE2084" s="7"/>
      <c r="AF2084" s="7"/>
      <c r="AG2084" s="7"/>
      <c r="AH2084" s="7"/>
      <c r="AI2084" s="8"/>
      <c r="AJ2084" s="8">
        <v>3.9726666666666667E-2</v>
      </c>
      <c r="AK2084" s="6">
        <f>AB2084*AJ2084</f>
        <v>6.7328195764126511</v>
      </c>
      <c r="AL2084" s="6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>
        <v>30.217584132580221</v>
      </c>
      <c r="BA2084" s="8">
        <v>3.0742500000000002E-2</v>
      </c>
      <c r="BB2084" s="6">
        <f>AZ2084*BA2084</f>
        <v>0.92896408019584753</v>
      </c>
      <c r="BC2084" s="4">
        <f>U2084+AB2084+AZ2084</f>
        <v>401.42848304163192</v>
      </c>
      <c r="BD2084" s="4"/>
      <c r="BE2084" s="7">
        <f>AZ2084/BC2084</f>
        <v>7.5275137189122612E-2</v>
      </c>
      <c r="BF2084" s="7"/>
      <c r="BG2084" s="6"/>
      <c r="BH2084" s="4"/>
      <c r="BI2084" s="4"/>
      <c r="BJ2084" s="4"/>
      <c r="BK2084" s="4"/>
      <c r="BL2084" s="6"/>
      <c r="BM2084" s="6"/>
      <c r="BN2084" s="6"/>
      <c r="BO2084" s="6"/>
      <c r="BP2084" s="7">
        <f>U2084/BC2084</f>
        <v>0.50253610369270163</v>
      </c>
      <c r="BQ2084" s="7">
        <f>AB2084/BC2084</f>
        <v>0.42218875911817566</v>
      </c>
      <c r="BR2084" s="7">
        <f>AZ2084/BC2084</f>
        <v>7.5275137189122612E-2</v>
      </c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7"/>
      <c r="CD2084" s="4"/>
      <c r="CE2084" s="4"/>
      <c r="CF2084" s="7"/>
      <c r="CG2084" s="4"/>
      <c r="CH2084" s="4"/>
      <c r="CI2084" s="4"/>
      <c r="CJ2084" s="7"/>
      <c r="CK2084" s="7"/>
      <c r="CL2084" s="7"/>
      <c r="CM2084" s="7"/>
      <c r="CN2084" s="7"/>
      <c r="CO2084" s="7"/>
      <c r="CP2084" s="7"/>
      <c r="CQ2084" s="7"/>
      <c r="CR2084" s="7"/>
      <c r="CS2084" s="7"/>
      <c r="CT2084" s="7"/>
      <c r="CU2084" s="7"/>
      <c r="CV2084" s="7"/>
      <c r="CW2084" s="7"/>
      <c r="CX2084" s="7"/>
      <c r="CY2084" s="7"/>
      <c r="CZ2084" s="7"/>
      <c r="DA2084" s="7"/>
      <c r="DB2084" s="7"/>
      <c r="DC2084" s="7"/>
      <c r="DD2084" s="7"/>
      <c r="DE2084" s="7"/>
      <c r="DF2084" s="7"/>
      <c r="DG2084" s="7"/>
      <c r="DH2084" s="7"/>
      <c r="DI2084" s="7"/>
      <c r="DJ2084" s="7"/>
      <c r="DK2084" s="7"/>
      <c r="DL2084" s="7"/>
      <c r="DM2084" s="7"/>
      <c r="DN2084" s="7"/>
      <c r="DO2084" s="7"/>
      <c r="DP2084" s="7"/>
      <c r="DQ2084" s="7"/>
      <c r="DR2084" s="7"/>
      <c r="DS2084" s="7"/>
      <c r="DT2084" s="7"/>
      <c r="DU2084" s="7"/>
      <c r="DV2084" s="7"/>
      <c r="DW2084" s="7"/>
      <c r="DX2084" s="7"/>
      <c r="DY2084" s="7"/>
      <c r="DZ2084" s="7"/>
      <c r="EA2084" s="7"/>
      <c r="EB2084" s="7"/>
      <c r="EC2084" s="7"/>
      <c r="ED2084" s="7"/>
      <c r="EE2084" s="7"/>
      <c r="EF2084" s="7"/>
      <c r="EG2084" s="7"/>
      <c r="EH2084" s="7"/>
      <c r="EI2084" s="7"/>
      <c r="EJ2084" s="7"/>
      <c r="EK2084" s="7"/>
      <c r="EL2084" s="7"/>
      <c r="EM2084" s="7"/>
      <c r="EN2084" s="7"/>
      <c r="EO2084" s="7"/>
      <c r="EP2084" s="7"/>
      <c r="EQ2084" s="7"/>
      <c r="ER2084" s="7"/>
      <c r="ES2084" s="7"/>
      <c r="ET2084" s="7"/>
      <c r="EU2084" s="7"/>
      <c r="EV2084" s="7"/>
      <c r="EW2084" s="7"/>
      <c r="EX2084" s="7"/>
      <c r="EY2084" s="7"/>
      <c r="EZ2084" s="7"/>
      <c r="FA2084" s="7"/>
      <c r="FB2084" s="7"/>
    </row>
    <row r="2085" spans="1:158" x14ac:dyDescent="0.25">
      <c r="A2085" t="s">
        <v>138</v>
      </c>
      <c r="C2085" s="5">
        <v>43865</v>
      </c>
      <c r="D2085" s="4"/>
      <c r="E2085" s="5"/>
      <c r="F2085" s="4">
        <v>92</v>
      </c>
      <c r="G2085" t="s">
        <v>75</v>
      </c>
      <c r="H2085" s="6">
        <v>7</v>
      </c>
      <c r="I2085">
        <v>1000</v>
      </c>
      <c r="J2085" s="4">
        <f>1000000/H2085/I2085</f>
        <v>142.85714285714286</v>
      </c>
      <c r="K2085" s="4"/>
      <c r="L2085" s="7"/>
      <c r="M2085" s="7"/>
      <c r="N2085" s="7"/>
      <c r="O2085" s="7"/>
      <c r="P2085" s="7"/>
      <c r="Q2085" s="7"/>
      <c r="R2085" s="7"/>
      <c r="S2085" s="7"/>
      <c r="T2085" s="7"/>
      <c r="U2085" s="4">
        <v>308.16598568193024</v>
      </c>
      <c r="V2085" s="8">
        <v>1.4490000000000001E-2</v>
      </c>
      <c r="W2085" s="6">
        <f>U2085*V2085</f>
        <v>4.4653251325311691</v>
      </c>
      <c r="X2085" s="6"/>
      <c r="Y2085" s="6"/>
      <c r="Z2085" s="6"/>
      <c r="AA2085" s="6"/>
      <c r="AB2085" s="4">
        <v>237.03942372925977</v>
      </c>
      <c r="AC2085" s="7"/>
      <c r="AD2085" s="7"/>
      <c r="AE2085" s="7"/>
      <c r="AF2085" s="7"/>
      <c r="AG2085" s="7"/>
      <c r="AH2085" s="7"/>
      <c r="AI2085" s="8"/>
      <c r="AJ2085" s="8">
        <v>4.2009999999999999E-2</v>
      </c>
      <c r="AK2085" s="6">
        <f>AB2085*AJ2085</f>
        <v>9.9580261908662031</v>
      </c>
      <c r="AL2085" s="6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>
        <v>85.150829715245081</v>
      </c>
      <c r="BA2085" s="8">
        <v>3.3680833333333333E-2</v>
      </c>
      <c r="BB2085" s="6">
        <f>AZ2085*BA2085</f>
        <v>2.8679509038342172</v>
      </c>
      <c r="BC2085" s="4">
        <f>U2085+AB2085+AZ2085</f>
        <v>630.35623912643507</v>
      </c>
      <c r="BD2085" s="4"/>
      <c r="BE2085" s="7">
        <f>AZ2085/BC2085</f>
        <v>0.13508366290345508</v>
      </c>
      <c r="BF2085" s="7"/>
      <c r="BG2085" s="6"/>
      <c r="BH2085" s="4"/>
      <c r="BI2085" s="4"/>
      <c r="BJ2085" s="4"/>
      <c r="BK2085" s="4"/>
      <c r="BL2085" s="6"/>
      <c r="BM2085" s="6"/>
      <c r="BN2085" s="6"/>
      <c r="BO2085" s="6"/>
      <c r="BP2085" s="7">
        <f>U2085/BC2085</f>
        <v>0.48887591897082688</v>
      </c>
      <c r="BQ2085" s="7">
        <f>AB2085/BC2085</f>
        <v>0.37604041812571809</v>
      </c>
      <c r="BR2085" s="7">
        <f>AZ2085/BC2085</f>
        <v>0.13508366290345508</v>
      </c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7"/>
      <c r="CD2085" s="4"/>
      <c r="CE2085" s="4"/>
      <c r="CF2085" s="7"/>
      <c r="CG2085" s="4"/>
      <c r="CH2085" s="4"/>
      <c r="CI2085" s="4"/>
      <c r="CJ2085" s="7"/>
      <c r="CK2085" s="7"/>
      <c r="CL2085" s="7"/>
      <c r="CM2085" s="7"/>
      <c r="CN2085" s="7"/>
      <c r="CO2085" s="7"/>
      <c r="CP2085" s="7"/>
      <c r="CQ2085" s="7"/>
      <c r="CR2085" s="7"/>
      <c r="CS2085" s="7"/>
      <c r="CT2085" s="7"/>
      <c r="CU2085" s="7"/>
      <c r="CV2085" s="7"/>
      <c r="CW2085" s="7"/>
      <c r="CX2085" s="7"/>
      <c r="CY2085" s="7"/>
      <c r="CZ2085" s="7"/>
      <c r="DA2085" s="7"/>
      <c r="DB2085" s="7"/>
      <c r="DC2085" s="7"/>
      <c r="DD2085" s="7"/>
      <c r="DE2085" s="7"/>
      <c r="DF2085" s="7"/>
      <c r="DG2085" s="7"/>
      <c r="DH2085" s="7"/>
      <c r="DI2085" s="7"/>
      <c r="DJ2085" s="7"/>
      <c r="DK2085" s="7"/>
      <c r="DL2085" s="7"/>
      <c r="DM2085" s="7"/>
      <c r="DN2085" s="7"/>
      <c r="DO2085" s="7"/>
      <c r="DP2085" s="7"/>
      <c r="DQ2085" s="7"/>
      <c r="DR2085" s="7"/>
      <c r="DS2085" s="7"/>
      <c r="DT2085" s="7"/>
      <c r="DU2085" s="7"/>
      <c r="DV2085" s="7"/>
      <c r="DW2085" s="7"/>
      <c r="DX2085" s="7"/>
      <c r="DY2085" s="7"/>
      <c r="DZ2085" s="7"/>
      <c r="EA2085" s="7"/>
      <c r="EB2085" s="7"/>
      <c r="EC2085" s="7"/>
      <c r="ED2085" s="7"/>
      <c r="EE2085" s="7"/>
      <c r="EF2085" s="7"/>
      <c r="EG2085" s="7"/>
      <c r="EH2085" s="7"/>
      <c r="EI2085" s="7"/>
      <c r="EJ2085" s="7"/>
      <c r="EK2085" s="7"/>
      <c r="EL2085" s="7"/>
      <c r="EM2085" s="7"/>
      <c r="EN2085" s="7"/>
      <c r="EO2085" s="7"/>
      <c r="EP2085" s="7"/>
      <c r="EQ2085" s="7"/>
      <c r="ER2085" s="7"/>
      <c r="ES2085" s="7"/>
      <c r="ET2085" s="7"/>
      <c r="EU2085" s="7"/>
      <c r="EV2085" s="7"/>
      <c r="EW2085" s="7"/>
      <c r="EX2085" s="7"/>
      <c r="EY2085" s="7"/>
      <c r="EZ2085" s="7"/>
      <c r="FA2085" s="7"/>
      <c r="FB2085" s="7"/>
    </row>
    <row r="2086" spans="1:158" x14ac:dyDescent="0.25">
      <c r="A2086" t="s">
        <v>138</v>
      </c>
      <c r="C2086" s="5">
        <v>43878</v>
      </c>
      <c r="D2086" s="4">
        <v>7</v>
      </c>
      <c r="E2086" t="s">
        <v>166</v>
      </c>
      <c r="F2086" s="4">
        <v>105</v>
      </c>
      <c r="G2086" t="s">
        <v>75</v>
      </c>
      <c r="H2086" s="6">
        <v>7</v>
      </c>
      <c r="I2086">
        <v>1000</v>
      </c>
      <c r="J2086" s="4">
        <f>1000000/H2086/I2086</f>
        <v>142.85714285714286</v>
      </c>
      <c r="K2086" s="4"/>
      <c r="L2086" s="7"/>
      <c r="M2086" s="7"/>
      <c r="N2086" s="7"/>
      <c r="O2086" s="7"/>
      <c r="P2086" s="7"/>
      <c r="Q2086" s="7"/>
      <c r="R2086" s="7"/>
      <c r="S2086" s="7"/>
      <c r="T2086" s="7"/>
      <c r="U2086" s="4">
        <v>336.41478684589816</v>
      </c>
      <c r="V2086" s="8">
        <v>1.0361E-2</v>
      </c>
      <c r="W2086" s="6">
        <f>U2086*V2086</f>
        <v>3.485593606510351</v>
      </c>
      <c r="X2086" s="6"/>
      <c r="Y2086" s="6"/>
      <c r="Z2086" s="6"/>
      <c r="AA2086" s="6"/>
      <c r="AB2086" s="4">
        <v>238.16499663153513</v>
      </c>
      <c r="AC2086" s="7"/>
      <c r="AD2086" s="7"/>
      <c r="AE2086" s="7"/>
      <c r="AF2086" s="7"/>
      <c r="AG2086" s="7"/>
      <c r="AH2086" s="7"/>
      <c r="AI2086" s="8"/>
      <c r="AJ2086" s="8">
        <v>3.5765000000000005E-2</v>
      </c>
      <c r="AK2086" s="6">
        <f>AB2086*AJ2086</f>
        <v>8.5179711045268558</v>
      </c>
      <c r="AL2086" s="6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>
        <v>325.55457383878849</v>
      </c>
      <c r="BA2086" s="8">
        <v>2.0096666666666665E-2</v>
      </c>
      <c r="BB2086" s="6">
        <f>AZ2086*BA2086</f>
        <v>6.5425617522468524</v>
      </c>
      <c r="BC2086" s="4">
        <f>U2086+AB2086+AZ2086</f>
        <v>900.13435731622167</v>
      </c>
      <c r="BD2086" s="4"/>
      <c r="BE2086" s="7">
        <f>AZ2086/BC2086</f>
        <v>0.3616733115370015</v>
      </c>
      <c r="BF2086" s="7"/>
      <c r="BG2086" s="6"/>
      <c r="BH2086" s="4"/>
      <c r="BI2086" s="4"/>
      <c r="BJ2086" s="4"/>
      <c r="BK2086" s="4"/>
      <c r="BL2086" s="6"/>
      <c r="BM2086" s="6"/>
      <c r="BN2086" s="6"/>
      <c r="BO2086" s="6"/>
      <c r="BP2086" s="7">
        <f>U2086/BC2086</f>
        <v>0.37373841372851185</v>
      </c>
      <c r="BQ2086" s="7">
        <f>AB2086/BC2086</f>
        <v>0.26458827473448676</v>
      </c>
      <c r="BR2086" s="7">
        <f>AZ2086/BC2086</f>
        <v>0.3616733115370015</v>
      </c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7"/>
      <c r="CD2086" s="4"/>
      <c r="CE2086" s="4"/>
      <c r="CF2086" s="7"/>
      <c r="CG2086" s="4"/>
      <c r="CH2086" s="4"/>
      <c r="CI2086" s="4"/>
      <c r="CJ2086" s="7"/>
      <c r="CK2086" s="7"/>
      <c r="CL2086" s="7"/>
      <c r="CM2086" s="7"/>
      <c r="CN2086" s="7"/>
      <c r="CO2086" s="7"/>
      <c r="CP2086" s="7"/>
      <c r="CQ2086" s="7"/>
      <c r="CR2086" s="7"/>
      <c r="CS2086" s="7"/>
      <c r="CT2086" s="7"/>
      <c r="CU2086" s="7"/>
      <c r="CV2086" s="7"/>
      <c r="CW2086" s="7"/>
      <c r="CX2086" s="7"/>
      <c r="CY2086" s="7"/>
      <c r="CZ2086" s="7"/>
      <c r="DA2086" s="7"/>
      <c r="DB2086" s="7"/>
      <c r="DC2086" s="7"/>
      <c r="DD2086" s="7"/>
      <c r="DE2086" s="7"/>
      <c r="DF2086" s="7"/>
      <c r="DG2086" s="7"/>
      <c r="DH2086" s="7"/>
      <c r="DI2086" s="7"/>
      <c r="DJ2086" s="7"/>
      <c r="DK2086" s="7"/>
      <c r="DL2086" s="7"/>
      <c r="DM2086" s="7"/>
      <c r="DN2086" s="7"/>
      <c r="DO2086" s="7"/>
      <c r="DP2086" s="7"/>
      <c r="DQ2086" s="7"/>
      <c r="DR2086" s="7"/>
      <c r="DS2086" s="7"/>
      <c r="DT2086" s="7"/>
      <c r="DU2086" s="7"/>
      <c r="DV2086" s="7"/>
      <c r="DW2086" s="7"/>
      <c r="DX2086" s="7"/>
      <c r="DY2086" s="7"/>
      <c r="DZ2086" s="7"/>
      <c r="EA2086" s="7"/>
      <c r="EB2086" s="7"/>
      <c r="EC2086" s="7"/>
      <c r="ED2086" s="7"/>
      <c r="EE2086" s="7"/>
      <c r="EF2086" s="7"/>
      <c r="EG2086" s="7"/>
      <c r="EH2086" s="7"/>
      <c r="EI2086" s="7"/>
      <c r="EJ2086" s="7"/>
      <c r="EK2086" s="7"/>
      <c r="EL2086" s="7"/>
      <c r="EM2086" s="7"/>
      <c r="EN2086" s="7"/>
      <c r="EO2086" s="7"/>
      <c r="EP2086" s="7"/>
      <c r="EQ2086" s="7"/>
      <c r="ER2086" s="7"/>
      <c r="ES2086" s="7"/>
      <c r="ET2086" s="7"/>
      <c r="EU2086" s="7"/>
      <c r="EV2086" s="7"/>
      <c r="EW2086" s="7"/>
      <c r="EX2086" s="7"/>
      <c r="EY2086" s="7"/>
      <c r="EZ2086" s="7"/>
      <c r="FA2086" s="7"/>
      <c r="FB2086" s="7"/>
    </row>
    <row r="2087" spans="1:158" x14ac:dyDescent="0.25">
      <c r="A2087" t="s">
        <v>138</v>
      </c>
      <c r="C2087" s="5">
        <v>43906</v>
      </c>
      <c r="D2087" s="4">
        <v>8</v>
      </c>
      <c r="E2087" s="5" t="s">
        <v>165</v>
      </c>
      <c r="F2087" s="4">
        <v>133</v>
      </c>
      <c r="G2087" t="s">
        <v>75</v>
      </c>
      <c r="H2087" s="6">
        <v>7</v>
      </c>
      <c r="I2087">
        <v>1000</v>
      </c>
      <c r="J2087" s="4">
        <f>1000000/H2087/I2087</f>
        <v>142.85714285714286</v>
      </c>
      <c r="K2087" s="4"/>
      <c r="L2087" s="7"/>
      <c r="M2087" s="7"/>
      <c r="N2087" s="7"/>
      <c r="O2087" s="7"/>
      <c r="P2087" s="7"/>
      <c r="Q2087" s="7"/>
      <c r="R2087" s="7"/>
      <c r="S2087" s="7"/>
      <c r="T2087" s="7"/>
      <c r="U2087" s="4">
        <v>389.5725017252617</v>
      </c>
      <c r="V2087" s="8">
        <v>1.0600833333333332E-2</v>
      </c>
      <c r="W2087" s="6">
        <f>U2087*V2087</f>
        <v>4.1297931620392108</v>
      </c>
      <c r="X2087" s="6"/>
      <c r="Y2087" s="6"/>
      <c r="Z2087" s="6"/>
      <c r="AA2087" s="6"/>
      <c r="AB2087" s="4">
        <v>235.82463019951274</v>
      </c>
      <c r="AC2087" s="7"/>
      <c r="AD2087" s="7"/>
      <c r="AE2087" s="7"/>
      <c r="AF2087" s="7"/>
      <c r="AG2087" s="7"/>
      <c r="AH2087" s="7"/>
      <c r="AI2087" s="8"/>
      <c r="AJ2087" s="8">
        <v>3.3676666666666667E-2</v>
      </c>
      <c r="AK2087" s="6">
        <f>AB2087*AJ2087</f>
        <v>7.9417874630189242</v>
      </c>
      <c r="AL2087" s="6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>
        <v>529.88435039963804</v>
      </c>
      <c r="BA2087" s="8">
        <v>4.9153333333333327E-2</v>
      </c>
      <c r="BB2087" s="6">
        <f>AZ2087*BA2087</f>
        <v>26.045582103310206</v>
      </c>
      <c r="BC2087" s="4">
        <f>U2087+AB2087+AZ2087</f>
        <v>1155.2814823244125</v>
      </c>
      <c r="BD2087" s="4"/>
      <c r="BE2087" s="7">
        <f>AZ2087/BC2087</f>
        <v>0.45866254978268767</v>
      </c>
      <c r="BF2087" s="7"/>
      <c r="BG2087" s="6"/>
      <c r="BH2087" s="4"/>
      <c r="BI2087" s="4"/>
      <c r="BJ2087" s="4"/>
      <c r="BK2087" s="4"/>
      <c r="BL2087" s="6"/>
      <c r="BM2087" s="6"/>
      <c r="BN2087" s="6"/>
      <c r="BO2087" s="6"/>
      <c r="BP2087" s="7">
        <f>U2087/BC2087</f>
        <v>0.33721002862561811</v>
      </c>
      <c r="BQ2087" s="7">
        <f>AB2087/BC2087</f>
        <v>0.20412742159169417</v>
      </c>
      <c r="BR2087" s="7">
        <f>AZ2087/BC2087</f>
        <v>0.45866254978268767</v>
      </c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7"/>
      <c r="CD2087" s="4"/>
      <c r="CE2087" s="4"/>
      <c r="CF2087" s="7"/>
      <c r="CG2087" s="4"/>
      <c r="CH2087" s="4"/>
      <c r="CI2087" s="4"/>
      <c r="CJ2087" s="7"/>
      <c r="CK2087" s="7"/>
      <c r="CL2087" s="7"/>
      <c r="CM2087" s="7"/>
      <c r="CN2087" s="7"/>
      <c r="CO2087" s="7"/>
      <c r="CP2087" s="7"/>
      <c r="CQ2087" s="7"/>
      <c r="CR2087" s="7"/>
      <c r="CS2087" s="7"/>
      <c r="CT2087" s="7"/>
      <c r="CU2087" s="7"/>
      <c r="CV2087" s="7"/>
      <c r="CW2087" s="7"/>
      <c r="CX2087" s="7"/>
      <c r="CY2087" s="7"/>
      <c r="CZ2087" s="7"/>
      <c r="DA2087" s="7"/>
      <c r="DB2087" s="7"/>
      <c r="DC2087" s="7"/>
      <c r="DD2087" s="7"/>
      <c r="DE2087" s="7"/>
      <c r="DF2087" s="7"/>
      <c r="DG2087" s="7"/>
      <c r="DH2087" s="7"/>
      <c r="DI2087" s="7"/>
      <c r="DJ2087" s="7"/>
      <c r="DK2087" s="7"/>
      <c r="DL2087" s="7"/>
      <c r="DM2087" s="7"/>
      <c r="DN2087" s="7"/>
      <c r="DO2087" s="7"/>
      <c r="DP2087" s="7"/>
      <c r="DQ2087" s="7"/>
      <c r="DR2087" s="7"/>
      <c r="DS2087" s="7"/>
      <c r="DT2087" s="7"/>
      <c r="DU2087" s="7"/>
      <c r="DV2087" s="7"/>
      <c r="DW2087" s="7"/>
      <c r="DX2087" s="7"/>
      <c r="DY2087" s="7"/>
      <c r="DZ2087" s="7"/>
      <c r="EA2087" s="7"/>
      <c r="EB2087" s="7"/>
      <c r="EC2087" s="7"/>
      <c r="ED2087" s="7"/>
      <c r="EE2087" s="7"/>
      <c r="EF2087" s="7"/>
      <c r="EG2087" s="7"/>
      <c r="EH2087" s="7"/>
      <c r="EI2087" s="7"/>
      <c r="EJ2087" s="7"/>
      <c r="EK2087" s="7"/>
      <c r="EL2087" s="7"/>
      <c r="EM2087" s="7"/>
      <c r="EN2087" s="7"/>
      <c r="EO2087" s="7"/>
      <c r="EP2087" s="7"/>
      <c r="EQ2087" s="7"/>
      <c r="ER2087" s="7"/>
      <c r="ES2087" s="7"/>
      <c r="ET2087" s="7"/>
      <c r="EU2087" s="7"/>
      <c r="EV2087" s="7"/>
      <c r="EW2087" s="7"/>
      <c r="EX2087" s="7"/>
      <c r="EY2087" s="7"/>
      <c r="EZ2087" s="7"/>
      <c r="FA2087" s="7"/>
      <c r="FB2087" s="7"/>
    </row>
    <row r="2088" spans="1:158" x14ac:dyDescent="0.25">
      <c r="A2088" t="s">
        <v>138</v>
      </c>
      <c r="C2088" s="5">
        <v>43996</v>
      </c>
      <c r="D2088" s="4">
        <v>9</v>
      </c>
      <c r="E2088" t="s">
        <v>70</v>
      </c>
      <c r="F2088" s="4">
        <v>223</v>
      </c>
      <c r="G2088" t="s">
        <v>75</v>
      </c>
      <c r="H2088" s="6">
        <v>7</v>
      </c>
      <c r="I2088">
        <v>1000</v>
      </c>
      <c r="J2088" s="4">
        <f>1000000/H2088/I2088</f>
        <v>142.85714285714286</v>
      </c>
      <c r="K2088" s="4"/>
      <c r="L2088" s="7"/>
      <c r="M2088" s="7"/>
      <c r="N2088" s="7"/>
      <c r="O2088" s="7"/>
      <c r="P2088" s="7"/>
      <c r="Q2088" s="7"/>
      <c r="R2088" s="7"/>
      <c r="S2088" s="7"/>
      <c r="T2088" s="7"/>
      <c r="U2088" s="4"/>
      <c r="V2088" s="8"/>
      <c r="W2088" s="7"/>
      <c r="X2088" s="7"/>
      <c r="Y2088" s="7"/>
      <c r="Z2088" s="7"/>
      <c r="AA2088" s="7"/>
      <c r="AB2088" s="4"/>
      <c r="AC2088" s="7"/>
      <c r="AD2088" s="7"/>
      <c r="AE2088" s="7"/>
      <c r="AF2088" s="7"/>
      <c r="AG2088" s="7"/>
      <c r="AH2088" s="7"/>
      <c r="AI2088" s="8"/>
      <c r="AJ2088" s="8"/>
      <c r="AK2088" s="7"/>
      <c r="AL2088" s="7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8"/>
      <c r="BB2088" s="4"/>
      <c r="BC2088" s="4"/>
      <c r="BD2088" s="4"/>
      <c r="BE2088" s="7"/>
      <c r="BF2088" s="4">
        <f>BH2088*(1/(BG2088/100))</f>
        <v>432.60788920489676</v>
      </c>
      <c r="BG2088" s="6">
        <v>40.435000000000002</v>
      </c>
      <c r="BH2088" s="4">
        <v>174.92500000000001</v>
      </c>
      <c r="BI2088" s="4">
        <f>BF2088-BH2088</f>
        <v>257.68288920489675</v>
      </c>
      <c r="BJ2088" s="4"/>
      <c r="BK2088" s="4"/>
      <c r="BL2088" s="6">
        <v>7.7059471365638776</v>
      </c>
      <c r="BM2088" s="6"/>
      <c r="BN2088" s="6"/>
      <c r="BO2088" s="6"/>
      <c r="BP2088" s="6"/>
      <c r="BQ2088" s="6"/>
      <c r="BR2088" s="6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7"/>
      <c r="CD2088" s="4"/>
      <c r="CE2088" s="4"/>
      <c r="CF2088" s="7"/>
      <c r="CG2088" s="4"/>
      <c r="CH2088" s="4"/>
      <c r="CI2088" s="4"/>
      <c r="CJ2088" s="7"/>
      <c r="CK2088" s="7"/>
      <c r="CL2088" s="7"/>
      <c r="CM2088" s="7"/>
      <c r="CN2088" s="7"/>
      <c r="CO2088" s="7"/>
      <c r="CP2088" s="7"/>
      <c r="CQ2088" s="7"/>
      <c r="CR2088" s="7"/>
      <c r="CS2088" s="7"/>
      <c r="CT2088" s="7"/>
      <c r="CU2088" s="7"/>
      <c r="CV2088" s="7"/>
      <c r="CW2088" s="7"/>
      <c r="CX2088" s="7"/>
      <c r="CY2088" s="7"/>
      <c r="CZ2088" s="7"/>
      <c r="DA2088" s="7"/>
      <c r="DB2088" s="7"/>
      <c r="DC2088" s="7"/>
      <c r="DD2088" s="7"/>
      <c r="DE2088" s="7"/>
      <c r="DF2088" s="7"/>
      <c r="DG2088" s="7"/>
      <c r="DH2088" s="7"/>
      <c r="DI2088" s="7"/>
      <c r="DJ2088" s="7"/>
      <c r="DK2088" s="7"/>
      <c r="DL2088" s="7"/>
      <c r="DM2088" s="7"/>
      <c r="DN2088" s="7"/>
      <c r="DO2088" s="7"/>
      <c r="DP2088" s="7"/>
      <c r="DQ2088" s="7"/>
      <c r="DR2088" s="7"/>
      <c r="DS2088" s="7"/>
      <c r="DT2088" s="7"/>
      <c r="DU2088" s="7"/>
      <c r="DV2088" s="7"/>
      <c r="DW2088" s="7"/>
      <c r="DX2088" s="7"/>
      <c r="DY2088" s="7"/>
      <c r="DZ2088" s="7"/>
      <c r="EA2088" s="7"/>
      <c r="EB2088" s="7"/>
      <c r="EC2088" s="7"/>
      <c r="ED2088" s="7"/>
      <c r="EE2088" s="7"/>
      <c r="EF2088" s="7"/>
      <c r="EG2088" s="7"/>
      <c r="EH2088" s="7"/>
      <c r="EI2088" s="7"/>
      <c r="EJ2088" s="7"/>
      <c r="EK2088" s="7"/>
      <c r="EL2088" s="7"/>
      <c r="EM2088" s="7"/>
      <c r="EN2088" s="7"/>
      <c r="EO2088" s="7"/>
      <c r="EP2088" s="7"/>
      <c r="EQ2088" s="7"/>
      <c r="ER2088" s="7"/>
      <c r="ES2088" s="7"/>
      <c r="ET2088" s="7"/>
      <c r="EU2088" s="7"/>
      <c r="EV2088" s="7"/>
      <c r="EW2088" s="7"/>
      <c r="EX2088" s="7"/>
      <c r="EY2088" s="7"/>
      <c r="EZ2088" s="7"/>
      <c r="FA2088" s="7"/>
      <c r="FB2088" s="7"/>
    </row>
    <row r="2089" spans="1:158" x14ac:dyDescent="0.25">
      <c r="A2089" t="s">
        <v>139</v>
      </c>
      <c r="C2089" s="5">
        <v>43773</v>
      </c>
      <c r="D2089" s="4">
        <v>1</v>
      </c>
      <c r="E2089" s="5" t="s">
        <v>167</v>
      </c>
      <c r="F2089">
        <v>0</v>
      </c>
      <c r="G2089" t="s">
        <v>75</v>
      </c>
      <c r="H2089" s="6">
        <v>7</v>
      </c>
      <c r="I2089">
        <v>1000</v>
      </c>
      <c r="J2089" s="4">
        <f>1000000/H2089/I2089</f>
        <v>142.85714285714286</v>
      </c>
      <c r="K2089" s="4"/>
      <c r="L2089" s="7"/>
      <c r="M2089" s="7"/>
      <c r="N2089" s="7"/>
      <c r="O2089" s="7"/>
      <c r="P2089" s="7"/>
      <c r="Q2089" s="7"/>
      <c r="R2089" s="7"/>
      <c r="S2089" s="7"/>
      <c r="T2089" s="7"/>
      <c r="U2089" s="4"/>
      <c r="V2089" s="8"/>
      <c r="W2089" s="7"/>
      <c r="X2089" s="7"/>
      <c r="Y2089" s="7"/>
      <c r="Z2089" s="7"/>
      <c r="AA2089" s="7"/>
      <c r="AB2089" s="4"/>
      <c r="AC2089" s="7"/>
      <c r="AD2089" s="7"/>
      <c r="AE2089" s="7"/>
      <c r="AF2089" s="7"/>
      <c r="AG2089" s="7"/>
      <c r="AH2089" s="7"/>
      <c r="AI2089" s="8"/>
      <c r="AJ2089" s="8"/>
      <c r="AK2089" s="7"/>
      <c r="AL2089" s="7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8"/>
      <c r="BB2089" s="4"/>
      <c r="BC2089" s="4"/>
      <c r="BD2089" s="4"/>
      <c r="BE2089" s="7"/>
      <c r="BF2089" s="7"/>
      <c r="BG2089" s="6"/>
      <c r="BH2089" s="4"/>
      <c r="BI2089" s="4"/>
      <c r="BJ2089" s="4"/>
      <c r="BK2089" s="4"/>
      <c r="BL2089" s="6"/>
      <c r="BM2089" s="6"/>
      <c r="BN2089" s="6"/>
      <c r="BO2089" s="6"/>
      <c r="BP2089" s="6"/>
      <c r="BQ2089" s="6"/>
      <c r="BR2089" s="6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7"/>
      <c r="CD2089" s="4"/>
      <c r="CE2089" s="4"/>
      <c r="CF2089" s="7"/>
      <c r="CG2089" s="4"/>
      <c r="CH2089" s="4"/>
      <c r="CI2089" s="4"/>
      <c r="CJ2089" s="7"/>
      <c r="CK2089" s="7"/>
      <c r="CL2089" s="7"/>
      <c r="CM2089" s="7"/>
      <c r="CN2089" s="7"/>
      <c r="CO2089" s="7"/>
      <c r="CP2089" s="7"/>
      <c r="CQ2089" s="7"/>
      <c r="CR2089" s="7"/>
      <c r="CS2089" s="7"/>
      <c r="CT2089" s="7"/>
      <c r="CU2089" s="7"/>
      <c r="CV2089" s="7"/>
      <c r="CW2089" s="7"/>
      <c r="CX2089" s="7"/>
      <c r="CY2089" s="7"/>
      <c r="CZ2089" s="7"/>
      <c r="DA2089" s="7"/>
      <c r="DB2089" s="7"/>
      <c r="DC2089" s="7"/>
      <c r="DD2089" s="7"/>
      <c r="DE2089" s="7"/>
      <c r="DF2089" s="7"/>
      <c r="DG2089" s="7"/>
      <c r="DH2089" s="7"/>
      <c r="DI2089" s="7"/>
      <c r="DJ2089" s="7"/>
      <c r="DK2089" s="7"/>
      <c r="DL2089" s="7"/>
      <c r="DM2089" s="7"/>
      <c r="DN2089" s="7"/>
      <c r="DO2089" s="7"/>
      <c r="DP2089" s="7"/>
      <c r="DQ2089" s="7"/>
      <c r="DR2089" s="7"/>
      <c r="DS2089" s="7"/>
      <c r="DT2089" s="7"/>
      <c r="DU2089" s="7"/>
      <c r="DV2089" s="7"/>
      <c r="DW2089" s="7"/>
      <c r="DX2089" s="7"/>
      <c r="DY2089" s="7"/>
      <c r="DZ2089" s="7"/>
      <c r="EA2089" s="7"/>
      <c r="EB2089" s="7"/>
      <c r="EC2089" s="7"/>
      <c r="ED2089" s="7"/>
      <c r="EE2089" s="7"/>
      <c r="EF2089" s="7"/>
      <c r="EG2089" s="7"/>
      <c r="EH2089" s="7"/>
      <c r="EI2089" s="7"/>
      <c r="EJ2089" s="7"/>
      <c r="EK2089" s="7"/>
      <c r="EL2089" s="7"/>
      <c r="EM2089" s="7"/>
      <c r="EN2089" s="7"/>
      <c r="EO2089" s="7"/>
      <c r="EP2089" s="7"/>
      <c r="EQ2089" s="7"/>
      <c r="ER2089" s="7"/>
      <c r="ES2089" s="7"/>
      <c r="ET2089" s="7"/>
      <c r="EU2089" s="7"/>
      <c r="EV2089" s="7"/>
      <c r="EW2089" s="7"/>
      <c r="EX2089" s="7"/>
      <c r="EY2089" s="7"/>
      <c r="EZ2089" s="7"/>
      <c r="FA2089" s="7"/>
      <c r="FB2089" s="7"/>
    </row>
    <row r="2090" spans="1:158" x14ac:dyDescent="0.25">
      <c r="A2090" t="s">
        <v>139</v>
      </c>
      <c r="C2090" s="5">
        <v>43850</v>
      </c>
      <c r="D2090" s="4">
        <v>6</v>
      </c>
      <c r="E2090" s="5" t="s">
        <v>183</v>
      </c>
      <c r="F2090" s="4">
        <v>77</v>
      </c>
      <c r="G2090" t="s">
        <v>75</v>
      </c>
      <c r="H2090" s="6">
        <v>7</v>
      </c>
      <c r="I2090">
        <v>1000</v>
      </c>
      <c r="J2090" s="4">
        <f>1000000/H2090/I2090</f>
        <v>142.85714285714286</v>
      </c>
      <c r="K2090" s="4"/>
      <c r="L2090" s="7"/>
      <c r="M2090" s="7"/>
      <c r="N2090" s="7"/>
      <c r="O2090" s="7"/>
      <c r="P2090" s="7"/>
      <c r="Q2090" s="7"/>
      <c r="R2090" s="7"/>
      <c r="S2090" s="7"/>
      <c r="T2090" s="7"/>
      <c r="U2090" s="4">
        <v>222.68421180389433</v>
      </c>
      <c r="V2090" s="8">
        <v>1.6455833333333333E-2</v>
      </c>
      <c r="W2090" s="6">
        <f>U2090*V2090</f>
        <v>3.6644542754095841</v>
      </c>
      <c r="X2090" s="6"/>
      <c r="Y2090" s="6"/>
      <c r="Z2090" s="6"/>
      <c r="AA2090" s="6"/>
      <c r="AB2090" s="4">
        <v>195.06506452901047</v>
      </c>
      <c r="AC2090" s="7"/>
      <c r="AD2090" s="7"/>
      <c r="AE2090" s="7"/>
      <c r="AF2090" s="7"/>
      <c r="AG2090" s="7"/>
      <c r="AH2090" s="7"/>
      <c r="AI2090" s="8"/>
      <c r="AJ2090" s="8">
        <v>4.1011666666666668E-2</v>
      </c>
      <c r="AK2090" s="6">
        <f>AB2090*AJ2090</f>
        <v>7.9999434047756015</v>
      </c>
      <c r="AL2090" s="6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>
        <v>28.402775027841564</v>
      </c>
      <c r="BA2090" s="8">
        <v>3.6374999999999998E-2</v>
      </c>
      <c r="BB2090" s="6">
        <f>AZ2090*BA2090</f>
        <v>1.0331509416377369</v>
      </c>
      <c r="BC2090" s="4">
        <f>U2090+AB2090+AZ2090</f>
        <v>446.15205136074638</v>
      </c>
      <c r="BD2090" s="4"/>
      <c r="BE2090" s="7">
        <f>AZ2090/BC2090</f>
        <v>6.3661648402633594E-2</v>
      </c>
      <c r="BF2090" s="7"/>
      <c r="BG2090" s="6"/>
      <c r="BH2090" s="4"/>
      <c r="BI2090" s="4"/>
      <c r="BJ2090" s="4"/>
      <c r="BK2090" s="4"/>
      <c r="BL2090" s="6"/>
      <c r="BM2090" s="6"/>
      <c r="BN2090" s="6"/>
      <c r="BO2090" s="6"/>
      <c r="BP2090" s="7">
        <f>U2090/BC2090</f>
        <v>0.49912179295089232</v>
      </c>
      <c r="BQ2090" s="7">
        <f>AB2090/BC2090</f>
        <v>0.43721655864647402</v>
      </c>
      <c r="BR2090" s="7">
        <f>AZ2090/BC2090</f>
        <v>6.3661648402633594E-2</v>
      </c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7"/>
      <c r="CD2090" s="4"/>
      <c r="CE2090" s="4"/>
      <c r="CF2090" s="7"/>
      <c r="CG2090" s="4"/>
      <c r="CH2090" s="4"/>
      <c r="CI2090" s="4"/>
      <c r="CJ2090" s="7"/>
      <c r="CK2090" s="7"/>
      <c r="CL2090" s="7"/>
      <c r="CM2090" s="7"/>
      <c r="CN2090" s="7"/>
      <c r="CO2090" s="7"/>
      <c r="CP2090" s="7"/>
      <c r="CQ2090" s="7"/>
      <c r="CR2090" s="7"/>
      <c r="CS2090" s="7"/>
      <c r="CT2090" s="7"/>
      <c r="CU2090" s="7"/>
      <c r="CV2090" s="7"/>
      <c r="CW2090" s="7"/>
      <c r="CX2090" s="7"/>
      <c r="CY2090" s="7"/>
      <c r="CZ2090" s="7"/>
      <c r="DA2090" s="7"/>
      <c r="DB2090" s="7"/>
      <c r="DC2090" s="7"/>
      <c r="DD2090" s="7"/>
      <c r="DE2090" s="7"/>
      <c r="DF2090" s="7"/>
      <c r="DG2090" s="7"/>
      <c r="DH2090" s="7"/>
      <c r="DI2090" s="7"/>
      <c r="DJ2090" s="7"/>
      <c r="DK2090" s="7"/>
      <c r="DL2090" s="7"/>
      <c r="DM2090" s="7"/>
      <c r="DN2090" s="7"/>
      <c r="DO2090" s="7"/>
      <c r="DP2090" s="7"/>
      <c r="DQ2090" s="7"/>
      <c r="DR2090" s="7"/>
      <c r="DS2090" s="7"/>
      <c r="DT2090" s="7"/>
      <c r="DU2090" s="7"/>
      <c r="DV2090" s="7"/>
      <c r="DW2090" s="7"/>
      <c r="DX2090" s="7"/>
      <c r="DY2090" s="7"/>
      <c r="DZ2090" s="7"/>
      <c r="EA2090" s="7"/>
      <c r="EB2090" s="7"/>
      <c r="EC2090" s="7"/>
      <c r="ED2090" s="7"/>
      <c r="EE2090" s="7"/>
      <c r="EF2090" s="7"/>
      <c r="EG2090" s="7"/>
      <c r="EH2090" s="7"/>
      <c r="EI2090" s="7"/>
      <c r="EJ2090" s="7"/>
      <c r="EK2090" s="7"/>
      <c r="EL2090" s="7"/>
      <c r="EM2090" s="7"/>
      <c r="EN2090" s="7"/>
      <c r="EO2090" s="7"/>
      <c r="EP2090" s="7"/>
      <c r="EQ2090" s="7"/>
      <c r="ER2090" s="7"/>
      <c r="ES2090" s="7"/>
      <c r="ET2090" s="7"/>
      <c r="EU2090" s="7"/>
      <c r="EV2090" s="7"/>
      <c r="EW2090" s="7"/>
      <c r="EX2090" s="7"/>
      <c r="EY2090" s="7"/>
      <c r="EZ2090" s="7"/>
      <c r="FA2090" s="7"/>
      <c r="FB2090" s="7"/>
    </row>
    <row r="2091" spans="1:158" x14ac:dyDescent="0.25">
      <c r="A2091" t="s">
        <v>139</v>
      </c>
      <c r="C2091" s="5">
        <v>43865</v>
      </c>
      <c r="D2091" s="4"/>
      <c r="E2091" s="5"/>
      <c r="F2091" s="4">
        <v>92</v>
      </c>
      <c r="G2091" t="s">
        <v>75</v>
      </c>
      <c r="H2091" s="6">
        <v>7</v>
      </c>
      <c r="I2091">
        <v>1000</v>
      </c>
      <c r="J2091" s="4">
        <f>1000000/H2091/I2091</f>
        <v>142.85714285714286</v>
      </c>
      <c r="K2091" s="4"/>
      <c r="L2091" s="7"/>
      <c r="M2091" s="7"/>
      <c r="N2091" s="7"/>
      <c r="O2091" s="7"/>
      <c r="P2091" s="7"/>
      <c r="Q2091" s="7"/>
      <c r="R2091" s="7"/>
      <c r="S2091" s="7"/>
      <c r="T2091" s="7"/>
      <c r="U2091" s="4">
        <v>312.84658006183412</v>
      </c>
      <c r="V2091" s="8">
        <v>1.4754166666666665E-2</v>
      </c>
      <c r="W2091" s="6">
        <f>U2091*V2091</f>
        <v>4.6157905833289767</v>
      </c>
      <c r="X2091" s="6"/>
      <c r="Y2091" s="6"/>
      <c r="Z2091" s="6"/>
      <c r="AA2091" s="6"/>
      <c r="AB2091" s="4">
        <v>243.44054124064169</v>
      </c>
      <c r="AC2091" s="7"/>
      <c r="AD2091" s="7"/>
      <c r="AE2091" s="7"/>
      <c r="AF2091" s="7"/>
      <c r="AG2091" s="7"/>
      <c r="AH2091" s="7"/>
      <c r="AI2091" s="8"/>
      <c r="AJ2091" s="8">
        <v>4.1525833333333331E-2</v>
      </c>
      <c r="AK2091" s="6">
        <f>AB2091*AJ2091</f>
        <v>10.109071342135346</v>
      </c>
      <c r="AL2091" s="6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>
        <v>144.5253129511492</v>
      </c>
      <c r="BA2091" s="8">
        <v>3.2675833333333335E-2</v>
      </c>
      <c r="BB2091" s="6">
        <f>AZ2091*BA2091</f>
        <v>4.7224850384395927</v>
      </c>
      <c r="BC2091" s="4">
        <f>U2091+AB2091+AZ2091</f>
        <v>700.81243425362504</v>
      </c>
      <c r="BD2091" s="4"/>
      <c r="BE2091" s="7">
        <f>AZ2091/BC2091</f>
        <v>0.20622538340814495</v>
      </c>
      <c r="BF2091" s="7"/>
      <c r="BG2091" s="6"/>
      <c r="BH2091" s="4"/>
      <c r="BI2091" s="4"/>
      <c r="BJ2091" s="4"/>
      <c r="BK2091" s="4"/>
      <c r="BL2091" s="6"/>
      <c r="BM2091" s="6"/>
      <c r="BN2091" s="6"/>
      <c r="BO2091" s="6"/>
      <c r="BP2091" s="7">
        <f>U2091/BC2091</f>
        <v>0.446405578398477</v>
      </c>
      <c r="BQ2091" s="7">
        <f>AB2091/BC2091</f>
        <v>0.347369038193378</v>
      </c>
      <c r="BR2091" s="7">
        <f>AZ2091/BC2091</f>
        <v>0.20622538340814495</v>
      </c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7"/>
      <c r="CD2091" s="4"/>
      <c r="CE2091" s="4"/>
      <c r="CF2091" s="7"/>
      <c r="CG2091" s="4"/>
      <c r="CH2091" s="4"/>
      <c r="CI2091" s="4"/>
      <c r="CJ2091" s="7"/>
      <c r="CK2091" s="7"/>
      <c r="CL2091" s="7"/>
      <c r="CM2091" s="7"/>
      <c r="CN2091" s="7"/>
      <c r="CO2091" s="7"/>
      <c r="CP2091" s="7"/>
      <c r="CQ2091" s="7"/>
      <c r="CR2091" s="7"/>
      <c r="CS2091" s="7"/>
      <c r="CT2091" s="7"/>
      <c r="CU2091" s="7"/>
      <c r="CV2091" s="7"/>
      <c r="CW2091" s="7"/>
      <c r="CX2091" s="7"/>
      <c r="CY2091" s="7"/>
      <c r="CZ2091" s="7"/>
      <c r="DA2091" s="7"/>
      <c r="DB2091" s="7"/>
      <c r="DC2091" s="7"/>
      <c r="DD2091" s="7"/>
      <c r="DE2091" s="7"/>
      <c r="DF2091" s="7"/>
      <c r="DG2091" s="7"/>
      <c r="DH2091" s="7"/>
      <c r="DI2091" s="7"/>
      <c r="DJ2091" s="7"/>
      <c r="DK2091" s="7"/>
      <c r="DL2091" s="7"/>
      <c r="DM2091" s="7"/>
      <c r="DN2091" s="7"/>
      <c r="DO2091" s="7"/>
      <c r="DP2091" s="7"/>
      <c r="DQ2091" s="7"/>
      <c r="DR2091" s="7"/>
      <c r="DS2091" s="7"/>
      <c r="DT2091" s="7"/>
      <c r="DU2091" s="7"/>
      <c r="DV2091" s="7"/>
      <c r="DW2091" s="7"/>
      <c r="DX2091" s="7"/>
      <c r="DY2091" s="7"/>
      <c r="DZ2091" s="7"/>
      <c r="EA2091" s="7"/>
      <c r="EB2091" s="7"/>
      <c r="EC2091" s="7"/>
      <c r="ED2091" s="7"/>
      <c r="EE2091" s="7"/>
      <c r="EF2091" s="7"/>
      <c r="EG2091" s="7"/>
      <c r="EH2091" s="7"/>
      <c r="EI2091" s="7"/>
      <c r="EJ2091" s="7"/>
      <c r="EK2091" s="7"/>
      <c r="EL2091" s="7"/>
      <c r="EM2091" s="7"/>
      <c r="EN2091" s="7"/>
      <c r="EO2091" s="7"/>
      <c r="EP2091" s="7"/>
      <c r="EQ2091" s="7"/>
      <c r="ER2091" s="7"/>
      <c r="ES2091" s="7"/>
      <c r="ET2091" s="7"/>
      <c r="EU2091" s="7"/>
      <c r="EV2091" s="7"/>
      <c r="EW2091" s="7"/>
      <c r="EX2091" s="7"/>
      <c r="EY2091" s="7"/>
      <c r="EZ2091" s="7"/>
      <c r="FA2091" s="7"/>
      <c r="FB2091" s="7"/>
    </row>
    <row r="2092" spans="1:158" x14ac:dyDescent="0.25">
      <c r="A2092" t="s">
        <v>139</v>
      </c>
      <c r="C2092" s="5">
        <v>43878</v>
      </c>
      <c r="D2092" s="4">
        <v>7</v>
      </c>
      <c r="E2092" t="s">
        <v>166</v>
      </c>
      <c r="F2092" s="4">
        <v>105</v>
      </c>
      <c r="G2092" t="s">
        <v>75</v>
      </c>
      <c r="H2092" s="6">
        <v>7</v>
      </c>
      <c r="I2092">
        <v>1000</v>
      </c>
      <c r="J2092" s="4">
        <f>1000000/H2092/I2092</f>
        <v>142.85714285714286</v>
      </c>
      <c r="K2092" s="4"/>
      <c r="L2092" s="7"/>
      <c r="M2092" s="7"/>
      <c r="N2092" s="7"/>
      <c r="O2092" s="7"/>
      <c r="P2092" s="7"/>
      <c r="Q2092" s="7"/>
      <c r="R2092" s="7"/>
      <c r="S2092" s="7"/>
      <c r="T2092" s="7"/>
      <c r="U2092" s="4">
        <v>411.00970639516845</v>
      </c>
      <c r="V2092" s="8">
        <v>1.0676916666666668E-2</v>
      </c>
      <c r="W2092" s="6">
        <f>U2092*V2092</f>
        <v>4.3883163843723478</v>
      </c>
      <c r="X2092" s="6"/>
      <c r="Y2092" s="6"/>
      <c r="Z2092" s="6"/>
      <c r="AA2092" s="6"/>
      <c r="AB2092" s="4">
        <v>272.67452861231158</v>
      </c>
      <c r="AC2092" s="7"/>
      <c r="AD2092" s="7"/>
      <c r="AE2092" s="7"/>
      <c r="AF2092" s="7"/>
      <c r="AG2092" s="7"/>
      <c r="AH2092" s="7"/>
      <c r="AI2092" s="8"/>
      <c r="AJ2092" s="8">
        <v>3.5805833333333335E-2</v>
      </c>
      <c r="AK2092" s="6">
        <f>AB2092*AJ2092</f>
        <v>9.7633387257376594</v>
      </c>
      <c r="AL2092" s="6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>
        <v>275.96715067258862</v>
      </c>
      <c r="BA2092" s="8">
        <v>2.4478333333333331E-2</v>
      </c>
      <c r="BB2092" s="6">
        <f>AZ2092*BA2092</f>
        <v>6.7552159032138475</v>
      </c>
      <c r="BC2092" s="4">
        <f>U2092+AB2092+AZ2092</f>
        <v>959.65138568006864</v>
      </c>
      <c r="BD2092" s="4"/>
      <c r="BE2092" s="7">
        <f>AZ2092/BC2092</f>
        <v>0.28757021017275053</v>
      </c>
      <c r="BF2092" s="7"/>
      <c r="BG2092" s="6"/>
      <c r="BH2092" s="4"/>
      <c r="BI2092" s="4"/>
      <c r="BJ2092" s="4"/>
      <c r="BK2092" s="4"/>
      <c r="BL2092" s="6"/>
      <c r="BM2092" s="6"/>
      <c r="BN2092" s="6"/>
      <c r="BO2092" s="6"/>
      <c r="BP2092" s="7">
        <f>U2092/BC2092</f>
        <v>0.42829064025568142</v>
      </c>
      <c r="BQ2092" s="7">
        <f>AB2092/BC2092</f>
        <v>0.28413914957156805</v>
      </c>
      <c r="BR2092" s="7">
        <f>AZ2092/BC2092</f>
        <v>0.28757021017275053</v>
      </c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7"/>
      <c r="CD2092" s="4"/>
      <c r="CE2092" s="4"/>
      <c r="CF2092" s="7"/>
      <c r="CG2092" s="4"/>
      <c r="CH2092" s="4"/>
      <c r="CI2092" s="4"/>
      <c r="CJ2092" s="7"/>
      <c r="CK2092" s="7"/>
      <c r="CL2092" s="7"/>
      <c r="CM2092" s="7"/>
      <c r="CN2092" s="7"/>
      <c r="CO2092" s="7"/>
      <c r="CP2092" s="7"/>
      <c r="CQ2092" s="7"/>
      <c r="CR2092" s="7"/>
      <c r="CS2092" s="7"/>
      <c r="CT2092" s="7"/>
      <c r="CU2092" s="7"/>
      <c r="CV2092" s="7"/>
      <c r="CW2092" s="7"/>
      <c r="CX2092" s="7"/>
      <c r="CY2092" s="7"/>
      <c r="CZ2092" s="7"/>
      <c r="DA2092" s="7"/>
      <c r="DB2092" s="7"/>
      <c r="DC2092" s="7"/>
      <c r="DD2092" s="7"/>
      <c r="DE2092" s="7"/>
      <c r="DF2092" s="7"/>
      <c r="DG2092" s="7"/>
      <c r="DH2092" s="7"/>
      <c r="DI2092" s="7"/>
      <c r="DJ2092" s="7"/>
      <c r="DK2092" s="7"/>
      <c r="DL2092" s="7"/>
      <c r="DM2092" s="7"/>
      <c r="DN2092" s="7"/>
      <c r="DO2092" s="7"/>
      <c r="DP2092" s="7"/>
      <c r="DQ2092" s="7"/>
      <c r="DR2092" s="7"/>
      <c r="DS2092" s="7"/>
      <c r="DT2092" s="7"/>
      <c r="DU2092" s="7"/>
      <c r="DV2092" s="7"/>
      <c r="DW2092" s="7"/>
      <c r="DX2092" s="7"/>
      <c r="DY2092" s="7"/>
      <c r="DZ2092" s="7"/>
      <c r="EA2092" s="7"/>
      <c r="EB2092" s="7"/>
      <c r="EC2092" s="7"/>
      <c r="ED2092" s="7"/>
      <c r="EE2092" s="7"/>
      <c r="EF2092" s="7"/>
      <c r="EG2092" s="7"/>
      <c r="EH2092" s="7"/>
      <c r="EI2092" s="7"/>
      <c r="EJ2092" s="7"/>
      <c r="EK2092" s="7"/>
      <c r="EL2092" s="7"/>
      <c r="EM2092" s="7"/>
      <c r="EN2092" s="7"/>
      <c r="EO2092" s="7"/>
      <c r="EP2092" s="7"/>
      <c r="EQ2092" s="7"/>
      <c r="ER2092" s="7"/>
      <c r="ES2092" s="7"/>
      <c r="ET2092" s="7"/>
      <c r="EU2092" s="7"/>
      <c r="EV2092" s="7"/>
      <c r="EW2092" s="7"/>
      <c r="EX2092" s="7"/>
      <c r="EY2092" s="7"/>
      <c r="EZ2092" s="7"/>
      <c r="FA2092" s="7"/>
      <c r="FB2092" s="7"/>
    </row>
    <row r="2093" spans="1:158" x14ac:dyDescent="0.25">
      <c r="A2093" t="s">
        <v>139</v>
      </c>
      <c r="C2093" s="5">
        <v>43906</v>
      </c>
      <c r="D2093" s="4">
        <v>8</v>
      </c>
      <c r="E2093" s="5" t="s">
        <v>165</v>
      </c>
      <c r="F2093" s="4">
        <v>133</v>
      </c>
      <c r="G2093" t="s">
        <v>75</v>
      </c>
      <c r="H2093" s="6">
        <v>7</v>
      </c>
      <c r="I2093">
        <v>1000</v>
      </c>
      <c r="J2093" s="4">
        <f>1000000/H2093/I2093</f>
        <v>142.85714285714286</v>
      </c>
      <c r="K2093" s="4"/>
      <c r="L2093" s="7"/>
      <c r="M2093" s="7"/>
      <c r="N2093" s="7"/>
      <c r="O2093" s="7"/>
      <c r="P2093" s="7"/>
      <c r="Q2093" s="7"/>
      <c r="R2093" s="7"/>
      <c r="S2093" s="7"/>
      <c r="T2093" s="7"/>
      <c r="U2093" s="4">
        <v>404.18925494080747</v>
      </c>
      <c r="V2093" s="8">
        <v>9.3333333333333341E-3</v>
      </c>
      <c r="W2093" s="6">
        <f>U2093*V2093</f>
        <v>3.7724330461142035</v>
      </c>
      <c r="X2093" s="6"/>
      <c r="Y2093" s="6"/>
      <c r="Z2093" s="6"/>
      <c r="AA2093" s="6"/>
      <c r="AB2093" s="4">
        <v>237.05630337255607</v>
      </c>
      <c r="AC2093" s="7"/>
      <c r="AD2093" s="7"/>
      <c r="AE2093" s="7"/>
      <c r="AF2093" s="7"/>
      <c r="AG2093" s="7"/>
      <c r="AH2093" s="7"/>
      <c r="AI2093" s="8"/>
      <c r="AJ2093" s="8">
        <v>3.283833333333333E-2</v>
      </c>
      <c r="AK2093" s="6">
        <f>AB2093*AJ2093</f>
        <v>7.7845339089157868</v>
      </c>
      <c r="AL2093" s="6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>
        <v>639.95065086120098</v>
      </c>
      <c r="BA2093" s="8">
        <v>2.400583333333333E-2</v>
      </c>
      <c r="BB2093" s="6">
        <f>AZ2093*BA2093</f>
        <v>15.362548666132179</v>
      </c>
      <c r="BC2093" s="4">
        <f>U2093+AB2093+AZ2093</f>
        <v>1281.1962091745645</v>
      </c>
      <c r="BD2093" s="4"/>
      <c r="BE2093" s="7">
        <f>AZ2093/BC2093</f>
        <v>0.49949464904637958</v>
      </c>
      <c r="BF2093" s="7"/>
      <c r="BG2093" s="6"/>
      <c r="BH2093" s="4"/>
      <c r="BI2093" s="4"/>
      <c r="BJ2093" s="4"/>
      <c r="BK2093" s="4"/>
      <c r="BL2093" s="6"/>
      <c r="BM2093" s="6"/>
      <c r="BN2093" s="6"/>
      <c r="BO2093" s="6"/>
      <c r="BP2093" s="7">
        <f>U2093/BC2093</f>
        <v>0.31547802908440875</v>
      </c>
      <c r="BQ2093" s="7">
        <f>AB2093/BC2093</f>
        <v>0.18502732186921172</v>
      </c>
      <c r="BR2093" s="7">
        <f>AZ2093/BC2093</f>
        <v>0.49949464904637958</v>
      </c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7"/>
      <c r="CD2093" s="4"/>
      <c r="CE2093" s="4"/>
      <c r="CF2093" s="7"/>
      <c r="CG2093" s="4"/>
      <c r="CH2093" s="4"/>
      <c r="CI2093" s="4"/>
      <c r="CJ2093" s="7"/>
      <c r="CK2093" s="7"/>
      <c r="CL2093" s="7"/>
      <c r="CM2093" s="7"/>
      <c r="CN2093" s="7"/>
      <c r="CO2093" s="7"/>
      <c r="CP2093" s="7"/>
      <c r="CQ2093" s="7"/>
      <c r="CR2093" s="7"/>
      <c r="CS2093" s="7"/>
      <c r="CT2093" s="7"/>
      <c r="CU2093" s="7"/>
      <c r="CV2093" s="7"/>
      <c r="CW2093" s="7"/>
      <c r="CX2093" s="7"/>
      <c r="CY2093" s="7"/>
      <c r="CZ2093" s="7"/>
      <c r="DA2093" s="7"/>
      <c r="DB2093" s="7"/>
      <c r="DC2093" s="7"/>
      <c r="DD2093" s="7"/>
      <c r="DE2093" s="7"/>
      <c r="DF2093" s="7"/>
      <c r="DG2093" s="7"/>
      <c r="DH2093" s="7"/>
      <c r="DI2093" s="7"/>
      <c r="DJ2093" s="7"/>
      <c r="DK2093" s="7"/>
      <c r="DL2093" s="7"/>
      <c r="DM2093" s="7"/>
      <c r="DN2093" s="7"/>
      <c r="DO2093" s="7"/>
      <c r="DP2093" s="7"/>
      <c r="DQ2093" s="7"/>
      <c r="DR2093" s="7"/>
      <c r="DS2093" s="7"/>
      <c r="DT2093" s="7"/>
      <c r="DU2093" s="7"/>
      <c r="DV2093" s="7"/>
      <c r="DW2093" s="7"/>
      <c r="DX2093" s="7"/>
      <c r="DY2093" s="7"/>
      <c r="DZ2093" s="7"/>
      <c r="EA2093" s="7"/>
      <c r="EB2093" s="7"/>
      <c r="EC2093" s="7"/>
      <c r="ED2093" s="7"/>
      <c r="EE2093" s="7"/>
      <c r="EF2093" s="7"/>
      <c r="EG2093" s="7"/>
      <c r="EH2093" s="7"/>
      <c r="EI2093" s="7"/>
      <c r="EJ2093" s="7"/>
      <c r="EK2093" s="7"/>
      <c r="EL2093" s="7"/>
      <c r="EM2093" s="7"/>
      <c r="EN2093" s="7"/>
      <c r="EO2093" s="7"/>
      <c r="EP2093" s="7"/>
      <c r="EQ2093" s="7"/>
      <c r="ER2093" s="7"/>
      <c r="ES2093" s="7"/>
      <c r="ET2093" s="7"/>
      <c r="EU2093" s="7"/>
      <c r="EV2093" s="7"/>
      <c r="EW2093" s="7"/>
      <c r="EX2093" s="7"/>
      <c r="EY2093" s="7"/>
      <c r="EZ2093" s="7"/>
      <c r="FA2093" s="7"/>
      <c r="FB2093" s="7"/>
    </row>
    <row r="2094" spans="1:158" x14ac:dyDescent="0.25">
      <c r="A2094" t="s">
        <v>139</v>
      </c>
      <c r="C2094" s="5">
        <v>43996</v>
      </c>
      <c r="D2094" s="4">
        <v>9</v>
      </c>
      <c r="E2094" t="s">
        <v>70</v>
      </c>
      <c r="F2094" s="4">
        <v>223</v>
      </c>
      <c r="G2094" t="s">
        <v>75</v>
      </c>
      <c r="H2094" s="6">
        <v>7</v>
      </c>
      <c r="I2094">
        <v>1000</v>
      </c>
      <c r="J2094" s="4">
        <f>1000000/H2094/I2094</f>
        <v>142.85714285714286</v>
      </c>
      <c r="K2094" s="4"/>
      <c r="L2094" s="7"/>
      <c r="M2094" s="7"/>
      <c r="N2094" s="7"/>
      <c r="O2094" s="7"/>
      <c r="P2094" s="7"/>
      <c r="Q2094" s="7"/>
      <c r="R2094" s="7"/>
      <c r="S2094" s="7"/>
      <c r="T2094" s="7"/>
      <c r="U2094" s="4"/>
      <c r="V2094" s="7"/>
      <c r="W2094" s="7"/>
      <c r="X2094" s="7"/>
      <c r="Y2094" s="7"/>
      <c r="Z2094" s="7"/>
      <c r="AA2094" s="7"/>
      <c r="AB2094" s="4"/>
      <c r="AC2094" s="7"/>
      <c r="AD2094" s="7"/>
      <c r="AE2094" s="7"/>
      <c r="AF2094" s="7"/>
      <c r="AG2094" s="7"/>
      <c r="AH2094" s="7"/>
      <c r="AI2094" s="8"/>
      <c r="AJ2094" s="7"/>
      <c r="AK2094" s="7"/>
      <c r="AL2094" s="7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8"/>
      <c r="BB2094" s="4"/>
      <c r="BC2094" s="4"/>
      <c r="BD2094" s="4"/>
      <c r="BE2094" s="7"/>
      <c r="BF2094" s="4">
        <f>BH2094*(1/(BG2094/100))</f>
        <v>381.51333831962103</v>
      </c>
      <c r="BG2094" s="6">
        <v>40.11</v>
      </c>
      <c r="BH2094" s="4">
        <v>153.02500000000001</v>
      </c>
      <c r="BI2094" s="4">
        <f>BF2094-BH2094</f>
        <v>228.48833831962102</v>
      </c>
      <c r="BJ2094" s="4"/>
      <c r="BK2094" s="4"/>
      <c r="BL2094" s="6">
        <v>6.7411894273127757</v>
      </c>
      <c r="BM2094" s="6"/>
      <c r="BN2094" s="6"/>
      <c r="BO2094" s="6"/>
      <c r="BP2094" s="6"/>
      <c r="BQ2094" s="6"/>
      <c r="BR2094" s="6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7"/>
      <c r="CD2094" s="4"/>
      <c r="CE2094" s="4"/>
      <c r="CF2094" s="7"/>
      <c r="CG2094" s="4"/>
      <c r="CH2094" s="4"/>
      <c r="CI2094" s="4"/>
      <c r="CJ2094" s="7"/>
      <c r="CK2094" s="7"/>
      <c r="CL2094" s="7"/>
      <c r="CM2094" s="7"/>
      <c r="CN2094" s="7"/>
      <c r="CO2094" s="7"/>
      <c r="CP2094" s="7"/>
      <c r="CQ2094" s="7"/>
      <c r="CR2094" s="7"/>
      <c r="CS2094" s="7"/>
      <c r="CT2094" s="7"/>
      <c r="CU2094" s="7"/>
      <c r="CV2094" s="7"/>
      <c r="CW2094" s="7"/>
      <c r="CX2094" s="7"/>
      <c r="CY2094" s="7"/>
      <c r="CZ2094" s="7"/>
      <c r="DA2094" s="7"/>
      <c r="DB2094" s="7"/>
      <c r="DC2094" s="7"/>
      <c r="DD2094" s="7"/>
      <c r="DE2094" s="7"/>
      <c r="DF2094" s="7"/>
      <c r="DG2094" s="7"/>
      <c r="DH2094" s="7"/>
      <c r="DI2094" s="7"/>
      <c r="DJ2094" s="7"/>
      <c r="DK2094" s="7"/>
      <c r="DL2094" s="7"/>
      <c r="DM2094" s="7"/>
      <c r="DN2094" s="7"/>
      <c r="DO2094" s="7"/>
      <c r="DP2094" s="7"/>
      <c r="DQ2094" s="7"/>
      <c r="DR2094" s="7"/>
      <c r="DS2094" s="7"/>
      <c r="DT2094" s="7"/>
      <c r="DU2094" s="7"/>
      <c r="DV2094" s="7"/>
      <c r="DW2094" s="7"/>
      <c r="DX2094" s="7"/>
      <c r="DY2094" s="7"/>
      <c r="DZ2094" s="7"/>
      <c r="EA2094" s="7"/>
      <c r="EB2094" s="7"/>
      <c r="EC2094" s="7"/>
      <c r="ED2094" s="7"/>
      <c r="EE2094" s="7"/>
      <c r="EF2094" s="7"/>
      <c r="EG2094" s="7"/>
      <c r="EH2094" s="7"/>
      <c r="EI2094" s="7"/>
      <c r="EJ2094" s="7"/>
      <c r="EK2094" s="7"/>
      <c r="EL2094" s="7"/>
      <c r="EM2094" s="7"/>
      <c r="EN2094" s="7"/>
      <c r="EO2094" s="7"/>
      <c r="EP2094" s="7"/>
      <c r="EQ2094" s="7"/>
      <c r="ER2094" s="7"/>
      <c r="ES2094" s="7"/>
      <c r="ET2094" s="7"/>
      <c r="EU2094" s="7"/>
      <c r="EV2094" s="7"/>
      <c r="EW2094" s="7"/>
      <c r="EX2094" s="7"/>
      <c r="EY2094" s="7"/>
      <c r="EZ2094" s="7"/>
      <c r="FA2094" s="7"/>
      <c r="FB2094" s="7"/>
    </row>
    <row r="2095" spans="1:158" x14ac:dyDescent="0.25">
      <c r="A2095" t="s">
        <v>128</v>
      </c>
      <c r="C2095" s="5">
        <v>43773</v>
      </c>
      <c r="D2095" s="4">
        <v>1</v>
      </c>
      <c r="E2095" s="5" t="s">
        <v>167</v>
      </c>
      <c r="F2095">
        <v>0</v>
      </c>
      <c r="G2095" t="s">
        <v>17</v>
      </c>
      <c r="H2095" s="6">
        <v>7</v>
      </c>
      <c r="I2095">
        <v>1000</v>
      </c>
      <c r="J2095" s="4">
        <f>1000000/H2095/I2095</f>
        <v>142.85714285714286</v>
      </c>
      <c r="K2095" s="4"/>
      <c r="L2095" s="7"/>
      <c r="M2095" s="7"/>
      <c r="N2095" s="7"/>
      <c r="O2095" s="7"/>
      <c r="P2095" s="7"/>
      <c r="Q2095" s="7"/>
      <c r="R2095" s="7"/>
      <c r="S2095" s="7"/>
      <c r="T2095" s="7"/>
      <c r="U2095" s="4"/>
      <c r="V2095" s="7"/>
      <c r="W2095" s="7"/>
      <c r="X2095" s="7"/>
      <c r="Y2095" s="7"/>
      <c r="Z2095" s="7"/>
      <c r="AA2095" s="7"/>
      <c r="AB2095" s="4"/>
      <c r="AC2095" s="7"/>
      <c r="AD2095" s="7"/>
      <c r="AE2095" s="7"/>
      <c r="AF2095" s="7"/>
      <c r="AG2095" s="7"/>
      <c r="AH2095" s="7"/>
      <c r="AI2095" s="8"/>
      <c r="AJ2095" s="7"/>
      <c r="AK2095" s="7"/>
      <c r="AL2095" s="7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8"/>
      <c r="BB2095" s="4"/>
      <c r="BC2095" s="4"/>
      <c r="BD2095" s="4"/>
      <c r="BE2095" s="7"/>
      <c r="BF2095" s="7"/>
      <c r="BG2095" s="6"/>
      <c r="BH2095" s="4"/>
      <c r="BI2095" s="4"/>
      <c r="BJ2095" s="4"/>
      <c r="BK2095" s="4"/>
      <c r="BL2095" s="6"/>
      <c r="BM2095" s="6"/>
      <c r="BN2095" s="6"/>
      <c r="BO2095" s="6"/>
      <c r="BP2095" s="6"/>
      <c r="BQ2095" s="6"/>
      <c r="BR2095" s="6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7"/>
      <c r="CD2095" s="4"/>
      <c r="CE2095" s="4"/>
      <c r="CF2095" s="7"/>
      <c r="CG2095" s="4"/>
      <c r="CH2095" s="4"/>
      <c r="CI2095" s="4"/>
      <c r="CJ2095" s="7"/>
      <c r="CK2095" s="7"/>
      <c r="CL2095" s="7"/>
      <c r="CM2095" s="7"/>
      <c r="CN2095" s="7"/>
      <c r="CO2095" s="7"/>
      <c r="CP2095" s="7"/>
      <c r="CQ2095" s="7"/>
      <c r="CR2095" s="7"/>
      <c r="CS2095" s="7"/>
      <c r="CT2095" s="7"/>
      <c r="CU2095" s="7"/>
      <c r="CV2095" s="7"/>
      <c r="CW2095" s="7"/>
      <c r="CX2095" s="7"/>
      <c r="CY2095" s="7"/>
      <c r="CZ2095" s="7"/>
      <c r="DA2095" s="7"/>
      <c r="DB2095" s="7"/>
      <c r="DC2095" s="7"/>
      <c r="DD2095" s="7"/>
      <c r="DE2095" s="7"/>
      <c r="DF2095" s="7"/>
      <c r="DG2095" s="7"/>
      <c r="DH2095" s="7"/>
      <c r="DI2095" s="7"/>
      <c r="DJ2095" s="7"/>
      <c r="DK2095" s="7"/>
      <c r="DL2095" s="7"/>
      <c r="DM2095" s="7"/>
      <c r="DN2095" s="7"/>
      <c r="DO2095" s="7"/>
      <c r="DP2095" s="7"/>
      <c r="DQ2095" s="7"/>
      <c r="DR2095" s="7"/>
      <c r="DS2095" s="7"/>
      <c r="DT2095" s="7"/>
      <c r="DU2095" s="7"/>
      <c r="DV2095" s="7"/>
      <c r="DW2095" s="7"/>
      <c r="DX2095" s="7"/>
      <c r="DY2095" s="7"/>
      <c r="DZ2095" s="7"/>
      <c r="EA2095" s="7"/>
      <c r="EB2095" s="7"/>
      <c r="EC2095" s="7"/>
      <c r="ED2095" s="7"/>
      <c r="EE2095" s="7"/>
      <c r="EF2095" s="7"/>
      <c r="EG2095" s="7"/>
      <c r="EH2095" s="7"/>
      <c r="EI2095" s="7"/>
      <c r="EJ2095" s="7"/>
      <c r="EK2095" s="7"/>
      <c r="EL2095" s="7"/>
      <c r="EM2095" s="7"/>
      <c r="EN2095" s="7"/>
      <c r="EO2095" s="7"/>
      <c r="EP2095" s="7"/>
      <c r="EQ2095" s="7"/>
      <c r="ER2095" s="7"/>
      <c r="ES2095" s="7"/>
      <c r="ET2095" s="7"/>
      <c r="EU2095" s="7"/>
      <c r="EV2095" s="7"/>
      <c r="EW2095" s="7"/>
      <c r="EX2095" s="7"/>
      <c r="EY2095" s="7"/>
      <c r="EZ2095" s="7"/>
      <c r="FA2095" s="7"/>
      <c r="FB2095" s="7"/>
    </row>
    <row r="2096" spans="1:158" x14ac:dyDescent="0.25">
      <c r="A2096" t="s">
        <v>128</v>
      </c>
      <c r="C2096" s="5">
        <v>43906</v>
      </c>
      <c r="D2096" s="4">
        <v>8</v>
      </c>
      <c r="E2096" s="5" t="s">
        <v>165</v>
      </c>
      <c r="F2096" s="4">
        <v>133</v>
      </c>
      <c r="G2096" t="s">
        <v>17</v>
      </c>
      <c r="H2096" s="6">
        <v>7</v>
      </c>
      <c r="I2096">
        <v>1000</v>
      </c>
      <c r="J2096" s="4">
        <f>1000000/H2096/I2096</f>
        <v>142.85714285714286</v>
      </c>
      <c r="K2096" s="4"/>
      <c r="L2096" s="7"/>
      <c r="M2096" s="7"/>
      <c r="N2096" s="7"/>
      <c r="O2096" s="7"/>
      <c r="P2096" s="7"/>
      <c r="Q2096" s="7"/>
      <c r="R2096" s="7"/>
      <c r="S2096" s="7"/>
      <c r="T2096" s="7"/>
      <c r="U2096" s="4">
        <v>317.6083439365284</v>
      </c>
      <c r="V2096" s="8">
        <v>8.5662499999999992E-3</v>
      </c>
      <c r="W2096" s="6">
        <f>U2096*V2096</f>
        <v>2.7207124762462862</v>
      </c>
      <c r="X2096" s="6"/>
      <c r="Y2096" s="6"/>
      <c r="Z2096" s="6"/>
      <c r="AA2096" s="6"/>
      <c r="AB2096" s="4">
        <v>213.64785766967444</v>
      </c>
      <c r="AC2096" s="7"/>
      <c r="AD2096" s="7"/>
      <c r="AE2096" s="7"/>
      <c r="AF2096" s="7"/>
      <c r="AG2096" s="7"/>
      <c r="AH2096" s="7"/>
      <c r="AI2096" s="8"/>
      <c r="AJ2096" s="8">
        <v>2.5565000000000001E-2</v>
      </c>
      <c r="AK2096" s="6">
        <f>AB2096*AJ2096</f>
        <v>5.4619074813252269</v>
      </c>
      <c r="AL2096" s="6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>
        <v>664.29957976806213</v>
      </c>
      <c r="BA2096" s="8">
        <v>2.1749999999999999E-2</v>
      </c>
      <c r="BB2096" s="6">
        <f>AZ2096*BA2096</f>
        <v>14.44851585995535</v>
      </c>
      <c r="BC2096" s="4">
        <f>U2096+AB2096+AZ2096</f>
        <v>1195.5557813742648</v>
      </c>
      <c r="BD2096" s="4"/>
      <c r="BE2096" s="7">
        <f>AZ2096/BC2096</f>
        <v>0.55564080749495814</v>
      </c>
      <c r="BF2096" s="7"/>
      <c r="BG2096" s="6"/>
      <c r="BH2096" s="4"/>
      <c r="BI2096" s="4"/>
      <c r="BJ2096" s="4"/>
      <c r="BK2096" s="4"/>
      <c r="BL2096" s="6"/>
      <c r="BM2096" s="6"/>
      <c r="BN2096" s="6"/>
      <c r="BO2096" s="6"/>
      <c r="BP2096" s="7">
        <f>U2096/BC2096</f>
        <v>0.26565748657201477</v>
      </c>
      <c r="BQ2096" s="7">
        <f>AB2096/BC2096</f>
        <v>0.1787017059330272</v>
      </c>
      <c r="BR2096" s="7">
        <f>AZ2096/BC2096</f>
        <v>0.55564080749495814</v>
      </c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7"/>
      <c r="CD2096" s="4"/>
      <c r="CE2096" s="4"/>
      <c r="CF2096" s="7"/>
      <c r="CG2096" s="4"/>
      <c r="CH2096" s="4"/>
      <c r="CI2096" s="4"/>
      <c r="CJ2096" s="7"/>
      <c r="CK2096" s="7"/>
      <c r="CL2096" s="7"/>
      <c r="CM2096" s="7"/>
      <c r="CN2096" s="7"/>
      <c r="CO2096" s="7"/>
      <c r="CP2096" s="7"/>
      <c r="CQ2096" s="7"/>
      <c r="CR2096" s="7"/>
      <c r="CS2096" s="7"/>
      <c r="CT2096" s="7"/>
      <c r="CU2096" s="7"/>
      <c r="CV2096" s="7"/>
      <c r="CW2096" s="7"/>
      <c r="CX2096" s="7"/>
      <c r="CY2096" s="7"/>
      <c r="CZ2096" s="7"/>
      <c r="DA2096" s="7"/>
      <c r="DB2096" s="7"/>
      <c r="DC2096" s="7"/>
      <c r="DD2096" s="7"/>
      <c r="DE2096" s="7"/>
      <c r="DF2096" s="7"/>
      <c r="DG2096" s="7"/>
      <c r="DH2096" s="7"/>
      <c r="DI2096" s="7"/>
      <c r="DJ2096" s="7"/>
      <c r="DK2096" s="7"/>
      <c r="DL2096" s="7"/>
      <c r="DM2096" s="7"/>
      <c r="DN2096" s="7"/>
      <c r="DO2096" s="7"/>
      <c r="DP2096" s="7"/>
      <c r="DQ2096" s="7"/>
      <c r="DR2096" s="7"/>
      <c r="DS2096" s="7"/>
      <c r="DT2096" s="7"/>
      <c r="DU2096" s="7"/>
      <c r="DV2096" s="7"/>
      <c r="DW2096" s="7"/>
      <c r="DX2096" s="7"/>
      <c r="DY2096" s="7"/>
      <c r="DZ2096" s="7"/>
      <c r="EA2096" s="7"/>
      <c r="EB2096" s="7"/>
      <c r="EC2096" s="7"/>
      <c r="ED2096" s="7"/>
      <c r="EE2096" s="7"/>
      <c r="EF2096" s="7"/>
      <c r="EG2096" s="7"/>
      <c r="EH2096" s="7"/>
      <c r="EI2096" s="7"/>
      <c r="EJ2096" s="7"/>
      <c r="EK2096" s="7"/>
      <c r="EL2096" s="7"/>
      <c r="EM2096" s="7"/>
      <c r="EN2096" s="7"/>
      <c r="EO2096" s="7"/>
      <c r="EP2096" s="7"/>
      <c r="EQ2096" s="7"/>
      <c r="ER2096" s="7"/>
      <c r="ES2096" s="7"/>
      <c r="ET2096" s="7"/>
      <c r="EU2096" s="7"/>
      <c r="EV2096" s="7"/>
      <c r="EW2096" s="7"/>
      <c r="EX2096" s="7"/>
      <c r="EY2096" s="7"/>
      <c r="EZ2096" s="7"/>
      <c r="FA2096" s="7"/>
      <c r="FB2096" s="7"/>
    </row>
    <row r="2097" spans="1:158" x14ac:dyDescent="0.25">
      <c r="A2097" t="s">
        <v>128</v>
      </c>
      <c r="C2097" s="5">
        <v>43996</v>
      </c>
      <c r="D2097" s="4">
        <v>9</v>
      </c>
      <c r="E2097" t="s">
        <v>70</v>
      </c>
      <c r="F2097" s="4">
        <v>223</v>
      </c>
      <c r="G2097" t="s">
        <v>17</v>
      </c>
      <c r="H2097" s="6">
        <v>7</v>
      </c>
      <c r="I2097">
        <v>1000</v>
      </c>
      <c r="J2097" s="4">
        <f>1000000/H2097/I2097</f>
        <v>142.85714285714286</v>
      </c>
      <c r="K2097" s="4"/>
      <c r="L2097" s="7"/>
      <c r="M2097" s="7"/>
      <c r="N2097" s="7"/>
      <c r="O2097" s="7"/>
      <c r="P2097" s="7"/>
      <c r="Q2097" s="7"/>
      <c r="R2097" s="7"/>
      <c r="S2097" s="7"/>
      <c r="T2097" s="7"/>
      <c r="U2097" s="4"/>
      <c r="V2097" s="8"/>
      <c r="W2097" s="7"/>
      <c r="X2097" s="7"/>
      <c r="Y2097" s="7"/>
      <c r="Z2097" s="7"/>
      <c r="AA2097" s="7"/>
      <c r="AB2097" s="4"/>
      <c r="AC2097" s="7"/>
      <c r="AD2097" s="7"/>
      <c r="AE2097" s="7"/>
      <c r="AF2097" s="7"/>
      <c r="AG2097" s="7"/>
      <c r="AH2097" s="7"/>
      <c r="AI2097" s="8"/>
      <c r="AJ2097" s="8"/>
      <c r="AK2097" s="7"/>
      <c r="AL2097" s="7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8"/>
      <c r="BB2097" s="4"/>
      <c r="BC2097" s="4"/>
      <c r="BD2097" s="4"/>
      <c r="BE2097" s="7"/>
      <c r="BF2097" s="4">
        <f>BH2097*(1/(BG2097/100))</f>
        <v>471.43750355254917</v>
      </c>
      <c r="BG2097" s="6">
        <v>43.982500000000002</v>
      </c>
      <c r="BH2097" s="4">
        <v>207.34999999999997</v>
      </c>
      <c r="BI2097" s="4">
        <f>BF2097-BH2097</f>
        <v>264.08750355254921</v>
      </c>
      <c r="BJ2097" s="4"/>
      <c r="BK2097" s="4"/>
      <c r="BL2097" s="6">
        <v>9.1343612334801758</v>
      </c>
      <c r="BM2097" s="6"/>
      <c r="BN2097" s="6"/>
      <c r="BO2097" s="6"/>
      <c r="BP2097" s="6"/>
      <c r="BQ2097" s="6"/>
      <c r="BR2097" s="6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7"/>
      <c r="CD2097" s="4"/>
      <c r="CE2097" s="4"/>
      <c r="CF2097" s="7"/>
      <c r="CG2097" s="4"/>
      <c r="CH2097" s="4"/>
      <c r="CI2097" s="4"/>
      <c r="CJ2097" s="7"/>
      <c r="CK2097" s="7"/>
      <c r="CL2097" s="7"/>
      <c r="CM2097" s="7"/>
      <c r="CN2097" s="7"/>
      <c r="CO2097" s="7"/>
      <c r="CP2097" s="7"/>
      <c r="CQ2097" s="7"/>
      <c r="CR2097" s="7"/>
      <c r="CS2097" s="7"/>
      <c r="CT2097" s="7"/>
      <c r="CU2097" s="7"/>
      <c r="CV2097" s="7"/>
      <c r="CW2097" s="7"/>
      <c r="CX2097" s="7"/>
      <c r="CY2097" s="7"/>
      <c r="CZ2097" s="7"/>
      <c r="DA2097" s="7"/>
      <c r="DB2097" s="7"/>
      <c r="DC2097" s="7"/>
      <c r="DD2097" s="7"/>
      <c r="DE2097" s="7"/>
      <c r="DF2097" s="7"/>
      <c r="DG2097" s="7"/>
      <c r="DH2097" s="7"/>
      <c r="DI2097" s="7"/>
      <c r="DJ2097" s="7"/>
      <c r="DK2097" s="7"/>
      <c r="DL2097" s="7"/>
      <c r="DM2097" s="7"/>
      <c r="DN2097" s="7"/>
      <c r="DO2097" s="7"/>
      <c r="DP2097" s="7"/>
      <c r="DQ2097" s="7"/>
      <c r="DR2097" s="7"/>
      <c r="DS2097" s="7"/>
      <c r="DT2097" s="7"/>
      <c r="DU2097" s="7"/>
      <c r="DV2097" s="7"/>
      <c r="DW2097" s="7"/>
      <c r="DX2097" s="7"/>
      <c r="DY2097" s="7"/>
      <c r="DZ2097" s="7"/>
      <c r="EA2097" s="7"/>
      <c r="EB2097" s="7"/>
      <c r="EC2097" s="7"/>
      <c r="ED2097" s="7"/>
      <c r="EE2097" s="7"/>
      <c r="EF2097" s="7"/>
      <c r="EG2097" s="7"/>
      <c r="EH2097" s="7"/>
      <c r="EI2097" s="7"/>
      <c r="EJ2097" s="7"/>
      <c r="EK2097" s="7"/>
      <c r="EL2097" s="7"/>
      <c r="EM2097" s="7"/>
      <c r="EN2097" s="7"/>
      <c r="EO2097" s="7"/>
      <c r="EP2097" s="7"/>
      <c r="EQ2097" s="7"/>
      <c r="ER2097" s="7"/>
      <c r="ES2097" s="7"/>
      <c r="ET2097" s="7"/>
      <c r="EU2097" s="7"/>
      <c r="EV2097" s="7"/>
      <c r="EW2097" s="7"/>
      <c r="EX2097" s="7"/>
      <c r="EY2097" s="7"/>
      <c r="EZ2097" s="7"/>
      <c r="FA2097" s="7"/>
      <c r="FB2097" s="7"/>
    </row>
    <row r="2098" spans="1:158" x14ac:dyDescent="0.25">
      <c r="A2098" t="s">
        <v>129</v>
      </c>
      <c r="C2098" s="5">
        <v>43773</v>
      </c>
      <c r="D2098" s="4">
        <v>1</v>
      </c>
      <c r="E2098" s="5" t="s">
        <v>167</v>
      </c>
      <c r="F2098">
        <v>0</v>
      </c>
      <c r="G2098" t="s">
        <v>17</v>
      </c>
      <c r="H2098" s="6">
        <v>7</v>
      </c>
      <c r="I2098">
        <v>1000</v>
      </c>
      <c r="J2098" s="4">
        <f>1000000/H2098/I2098</f>
        <v>142.85714285714286</v>
      </c>
      <c r="K2098" s="4"/>
      <c r="L2098" s="7"/>
      <c r="M2098" s="7"/>
      <c r="N2098" s="7"/>
      <c r="O2098" s="7"/>
      <c r="P2098" s="7"/>
      <c r="Q2098" s="7"/>
      <c r="R2098" s="7"/>
      <c r="S2098" s="7"/>
      <c r="T2098" s="7"/>
      <c r="U2098" s="4"/>
      <c r="V2098" s="8"/>
      <c r="W2098" s="7"/>
      <c r="X2098" s="7"/>
      <c r="Y2098" s="7"/>
      <c r="Z2098" s="7"/>
      <c r="AA2098" s="7"/>
      <c r="AB2098" s="4"/>
      <c r="AC2098" s="7"/>
      <c r="AD2098" s="7"/>
      <c r="AE2098" s="7"/>
      <c r="AF2098" s="7"/>
      <c r="AG2098" s="7"/>
      <c r="AH2098" s="7"/>
      <c r="AI2098" s="8"/>
      <c r="AJ2098" s="8"/>
      <c r="AK2098" s="7"/>
      <c r="AL2098" s="7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8"/>
      <c r="BB2098" s="4"/>
      <c r="BC2098" s="4"/>
      <c r="BD2098" s="4"/>
      <c r="BE2098" s="7"/>
      <c r="BF2098" s="7"/>
      <c r="BG2098" s="6"/>
      <c r="BH2098" s="4"/>
      <c r="BI2098" s="4"/>
      <c r="BJ2098" s="4"/>
      <c r="BK2098" s="4"/>
      <c r="BL2098" s="6"/>
      <c r="BM2098" s="6"/>
      <c r="BN2098" s="6"/>
      <c r="BO2098" s="6"/>
      <c r="BP2098" s="6"/>
      <c r="BQ2098" s="6"/>
      <c r="BR2098" s="6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7"/>
      <c r="CD2098" s="4"/>
      <c r="CE2098" s="4"/>
      <c r="CF2098" s="7"/>
      <c r="CG2098" s="4"/>
      <c r="CH2098" s="4"/>
      <c r="CI2098" s="4"/>
      <c r="CJ2098" s="7"/>
      <c r="CK2098" s="7"/>
      <c r="CL2098" s="7"/>
      <c r="CM2098" s="7"/>
      <c r="CN2098" s="7"/>
      <c r="CO2098" s="7"/>
      <c r="CP2098" s="7"/>
      <c r="CQ2098" s="7"/>
      <c r="CR2098" s="7"/>
      <c r="CS2098" s="7"/>
      <c r="CT2098" s="7"/>
      <c r="CU2098" s="7"/>
      <c r="CV2098" s="7"/>
      <c r="CW2098" s="7"/>
      <c r="CX2098" s="7"/>
      <c r="CY2098" s="7"/>
      <c r="CZ2098" s="7"/>
      <c r="DA2098" s="7"/>
      <c r="DB2098" s="7"/>
      <c r="DC2098" s="7"/>
      <c r="DD2098" s="7"/>
      <c r="DE2098" s="7"/>
      <c r="DF2098" s="7"/>
      <c r="DG2098" s="7"/>
      <c r="DH2098" s="7"/>
      <c r="DI2098" s="7"/>
      <c r="DJ2098" s="7"/>
      <c r="DK2098" s="7"/>
      <c r="DL2098" s="7"/>
      <c r="DM2098" s="7"/>
      <c r="DN2098" s="7"/>
      <c r="DO2098" s="7"/>
      <c r="DP2098" s="7"/>
      <c r="DQ2098" s="7"/>
      <c r="DR2098" s="7"/>
      <c r="DS2098" s="7"/>
      <c r="DT2098" s="7"/>
      <c r="DU2098" s="7"/>
      <c r="DV2098" s="7"/>
      <c r="DW2098" s="7"/>
      <c r="DX2098" s="7"/>
      <c r="DY2098" s="7"/>
      <c r="DZ2098" s="7"/>
      <c r="EA2098" s="7"/>
      <c r="EB2098" s="7"/>
      <c r="EC2098" s="7"/>
      <c r="ED2098" s="7"/>
      <c r="EE2098" s="7"/>
      <c r="EF2098" s="7"/>
      <c r="EG2098" s="7"/>
      <c r="EH2098" s="7"/>
      <c r="EI2098" s="7"/>
      <c r="EJ2098" s="7"/>
      <c r="EK2098" s="7"/>
      <c r="EL2098" s="7"/>
      <c r="EM2098" s="7"/>
      <c r="EN2098" s="7"/>
      <c r="EO2098" s="7"/>
      <c r="EP2098" s="7"/>
      <c r="EQ2098" s="7"/>
      <c r="ER2098" s="7"/>
      <c r="ES2098" s="7"/>
      <c r="ET2098" s="7"/>
      <c r="EU2098" s="7"/>
      <c r="EV2098" s="7"/>
      <c r="EW2098" s="7"/>
      <c r="EX2098" s="7"/>
      <c r="EY2098" s="7"/>
      <c r="EZ2098" s="7"/>
      <c r="FA2098" s="7"/>
      <c r="FB2098" s="7"/>
    </row>
    <row r="2099" spans="1:158" x14ac:dyDescent="0.25">
      <c r="A2099" t="s">
        <v>129</v>
      </c>
      <c r="C2099" s="5">
        <v>43906</v>
      </c>
      <c r="D2099" s="4">
        <v>8</v>
      </c>
      <c r="E2099" s="5" t="s">
        <v>165</v>
      </c>
      <c r="F2099" s="4">
        <v>133</v>
      </c>
      <c r="G2099" t="s">
        <v>17</v>
      </c>
      <c r="H2099" s="6">
        <v>7</v>
      </c>
      <c r="I2099">
        <v>1000</v>
      </c>
      <c r="J2099" s="4">
        <f>1000000/H2099/I2099</f>
        <v>142.85714285714286</v>
      </c>
      <c r="K2099" s="4"/>
      <c r="L2099" s="7"/>
      <c r="M2099" s="7"/>
      <c r="N2099" s="7"/>
      <c r="O2099" s="7"/>
      <c r="P2099" s="7"/>
      <c r="Q2099" s="7"/>
      <c r="R2099" s="7"/>
      <c r="S2099" s="7"/>
      <c r="T2099" s="7"/>
      <c r="U2099" s="4">
        <v>328.29801370686198</v>
      </c>
      <c r="V2099" s="8">
        <v>8.9001666666666673E-3</v>
      </c>
      <c r="W2099" s="6">
        <f>U2099*V2099</f>
        <v>2.9219070383266899</v>
      </c>
      <c r="X2099" s="6"/>
      <c r="Y2099" s="6"/>
      <c r="Z2099" s="6"/>
      <c r="AA2099" s="6"/>
      <c r="AB2099" s="4">
        <v>208.74840902790476</v>
      </c>
      <c r="AC2099" s="7"/>
      <c r="AD2099" s="7"/>
      <c r="AE2099" s="7"/>
      <c r="AF2099" s="7"/>
      <c r="AG2099" s="7"/>
      <c r="AH2099" s="7"/>
      <c r="AI2099" s="8"/>
      <c r="AJ2099" s="8">
        <v>2.9233333333333333E-2</v>
      </c>
      <c r="AK2099" s="6">
        <f>AB2099*AJ2099</f>
        <v>6.102411823915749</v>
      </c>
      <c r="AL2099" s="6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>
        <v>743.95502236800655</v>
      </c>
      <c r="BA2099" s="8">
        <v>2.2343333333333333E-2</v>
      </c>
      <c r="BB2099" s="6">
        <f>AZ2099*BA2099</f>
        <v>16.622435049775827</v>
      </c>
      <c r="BC2099" s="4">
        <f>U2099+AB2099+AZ2099</f>
        <v>1281.0014451027732</v>
      </c>
      <c r="BD2099" s="4"/>
      <c r="BE2099" s="7">
        <f>AZ2099/BC2099</f>
        <v>0.58076048642421318</v>
      </c>
      <c r="BF2099" s="7"/>
      <c r="BG2099" s="6"/>
      <c r="BH2099" s="4"/>
      <c r="BI2099" s="4"/>
      <c r="BJ2099" s="4"/>
      <c r="BK2099" s="4"/>
      <c r="BL2099" s="6"/>
      <c r="BM2099" s="6"/>
      <c r="BN2099" s="6"/>
      <c r="BO2099" s="6"/>
      <c r="BP2099" s="7">
        <f>U2099/BC2099</f>
        <v>0.25628231331192841</v>
      </c>
      <c r="BQ2099" s="7">
        <f>AB2099/BC2099</f>
        <v>0.16295720026385849</v>
      </c>
      <c r="BR2099" s="7">
        <f>AZ2099/BC2099</f>
        <v>0.58076048642421318</v>
      </c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7"/>
      <c r="CD2099" s="4"/>
      <c r="CE2099" s="4"/>
      <c r="CF2099" s="7"/>
      <c r="CG2099" s="4"/>
      <c r="CH2099" s="4"/>
      <c r="CI2099" s="4"/>
      <c r="CJ2099" s="7"/>
      <c r="CK2099" s="7"/>
      <c r="CL2099" s="7"/>
      <c r="CM2099" s="7"/>
      <c r="CN2099" s="7"/>
      <c r="CO2099" s="7"/>
      <c r="CP2099" s="7"/>
      <c r="CQ2099" s="7"/>
      <c r="CR2099" s="7"/>
      <c r="CS2099" s="7"/>
      <c r="CT2099" s="7"/>
      <c r="CU2099" s="7"/>
      <c r="CV2099" s="7"/>
      <c r="CW2099" s="7"/>
      <c r="CX2099" s="7"/>
      <c r="CY2099" s="7"/>
      <c r="CZ2099" s="7"/>
      <c r="DA2099" s="7"/>
      <c r="DB2099" s="7"/>
      <c r="DC2099" s="7"/>
      <c r="DD2099" s="7"/>
      <c r="DE2099" s="7"/>
      <c r="DF2099" s="7"/>
      <c r="DG2099" s="7"/>
      <c r="DH2099" s="7"/>
      <c r="DI2099" s="7"/>
      <c r="DJ2099" s="7"/>
      <c r="DK2099" s="7"/>
      <c r="DL2099" s="7"/>
      <c r="DM2099" s="7"/>
      <c r="DN2099" s="7"/>
      <c r="DO2099" s="7"/>
      <c r="DP2099" s="7"/>
      <c r="DQ2099" s="7"/>
      <c r="DR2099" s="7"/>
      <c r="DS2099" s="7"/>
      <c r="DT2099" s="7"/>
      <c r="DU2099" s="7"/>
      <c r="DV2099" s="7"/>
      <c r="DW2099" s="7"/>
      <c r="DX2099" s="7"/>
      <c r="DY2099" s="7"/>
      <c r="DZ2099" s="7"/>
      <c r="EA2099" s="7"/>
      <c r="EB2099" s="7"/>
      <c r="EC2099" s="7"/>
      <c r="ED2099" s="7"/>
      <c r="EE2099" s="7"/>
      <c r="EF2099" s="7"/>
      <c r="EG2099" s="7"/>
      <c r="EH2099" s="7"/>
      <c r="EI2099" s="7"/>
      <c r="EJ2099" s="7"/>
      <c r="EK2099" s="7"/>
      <c r="EL2099" s="7"/>
      <c r="EM2099" s="7"/>
      <c r="EN2099" s="7"/>
      <c r="EO2099" s="7"/>
      <c r="EP2099" s="7"/>
      <c r="EQ2099" s="7"/>
      <c r="ER2099" s="7"/>
      <c r="ES2099" s="7"/>
      <c r="ET2099" s="7"/>
      <c r="EU2099" s="7"/>
      <c r="EV2099" s="7"/>
      <c r="EW2099" s="7"/>
      <c r="EX2099" s="7"/>
      <c r="EY2099" s="7"/>
      <c r="EZ2099" s="7"/>
      <c r="FA2099" s="7"/>
      <c r="FB2099" s="7"/>
    </row>
    <row r="2100" spans="1:158" x14ac:dyDescent="0.25">
      <c r="A2100" t="s">
        <v>129</v>
      </c>
      <c r="C2100" s="5">
        <v>43996</v>
      </c>
      <c r="D2100" s="4">
        <v>9</v>
      </c>
      <c r="E2100" t="s">
        <v>70</v>
      </c>
      <c r="F2100" s="4">
        <v>223</v>
      </c>
      <c r="G2100" t="s">
        <v>17</v>
      </c>
      <c r="H2100" s="6">
        <v>7</v>
      </c>
      <c r="I2100">
        <v>1000</v>
      </c>
      <c r="J2100" s="4">
        <f>1000000/H2100/I2100</f>
        <v>142.85714285714286</v>
      </c>
      <c r="K2100" s="4"/>
      <c r="L2100" s="7"/>
      <c r="M2100" s="7"/>
      <c r="N2100" s="7"/>
      <c r="O2100" s="7"/>
      <c r="P2100" s="7"/>
      <c r="Q2100" s="7"/>
      <c r="R2100" s="7"/>
      <c r="S2100" s="7"/>
      <c r="T2100" s="7"/>
      <c r="U2100" s="4"/>
      <c r="V2100" s="8"/>
      <c r="W2100" s="7"/>
      <c r="X2100" s="7"/>
      <c r="Y2100" s="7"/>
      <c r="Z2100" s="7"/>
      <c r="AA2100" s="7"/>
      <c r="AB2100" s="4"/>
      <c r="AC2100" s="7"/>
      <c r="AD2100" s="7"/>
      <c r="AE2100" s="7"/>
      <c r="AF2100" s="7"/>
      <c r="AG2100" s="7"/>
      <c r="AH2100" s="7"/>
      <c r="AI2100" s="8"/>
      <c r="AJ2100" s="8"/>
      <c r="AK2100" s="7"/>
      <c r="AL2100" s="7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8"/>
      <c r="BB2100" s="4"/>
      <c r="BC2100" s="4"/>
      <c r="BD2100" s="4"/>
      <c r="BE2100" s="7"/>
      <c r="BF2100" s="4">
        <f>BH2100*(1/(BG2100/100))</f>
        <v>578.03632236095359</v>
      </c>
      <c r="BG2100" s="6">
        <v>44.05</v>
      </c>
      <c r="BH2100" s="4">
        <v>254.625</v>
      </c>
      <c r="BI2100" s="4">
        <f>BF2100-BH2100</f>
        <v>323.41132236095359</v>
      </c>
      <c r="BJ2100" s="4"/>
      <c r="BK2100" s="4"/>
      <c r="BL2100" s="6">
        <v>11.216960352422907</v>
      </c>
      <c r="BM2100" s="6"/>
      <c r="BN2100" s="6"/>
      <c r="BO2100" s="6"/>
      <c r="BP2100" s="6"/>
      <c r="BQ2100" s="6"/>
      <c r="BR2100" s="6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7"/>
      <c r="CD2100" s="4"/>
      <c r="CE2100" s="4"/>
      <c r="CF2100" s="7"/>
      <c r="CG2100" s="4"/>
      <c r="CH2100" s="4"/>
      <c r="CI2100" s="4"/>
      <c r="CJ2100" s="7"/>
      <c r="CK2100" s="7"/>
      <c r="CL2100" s="7"/>
      <c r="CM2100" s="7"/>
      <c r="CN2100" s="7"/>
      <c r="CO2100" s="7"/>
      <c r="CP2100" s="7"/>
      <c r="CQ2100" s="7"/>
      <c r="CR2100" s="7"/>
      <c r="CS2100" s="7"/>
      <c r="CT2100" s="7"/>
      <c r="CU2100" s="7"/>
      <c r="CV2100" s="7"/>
      <c r="CW2100" s="7"/>
      <c r="CX2100" s="7"/>
      <c r="CY2100" s="7"/>
      <c r="CZ2100" s="7"/>
      <c r="DA2100" s="7"/>
      <c r="DB2100" s="7"/>
      <c r="DC2100" s="7"/>
      <c r="DD2100" s="7"/>
      <c r="DE2100" s="7"/>
      <c r="DF2100" s="7"/>
      <c r="DG2100" s="7"/>
      <c r="DH2100" s="7"/>
      <c r="DI2100" s="7"/>
      <c r="DJ2100" s="7"/>
      <c r="DK2100" s="7"/>
      <c r="DL2100" s="7"/>
      <c r="DM2100" s="7"/>
      <c r="DN2100" s="7"/>
      <c r="DO2100" s="7"/>
      <c r="DP2100" s="7"/>
      <c r="DQ2100" s="7"/>
      <c r="DR2100" s="7"/>
      <c r="DS2100" s="7"/>
      <c r="DT2100" s="7"/>
      <c r="DU2100" s="7"/>
      <c r="DV2100" s="7"/>
      <c r="DW2100" s="7"/>
      <c r="DX2100" s="7"/>
      <c r="DY2100" s="7"/>
      <c r="DZ2100" s="7"/>
      <c r="EA2100" s="7"/>
      <c r="EB2100" s="7"/>
      <c r="EC2100" s="7"/>
      <c r="ED2100" s="7"/>
      <c r="EE2100" s="7"/>
      <c r="EF2100" s="7"/>
      <c r="EG2100" s="7"/>
      <c r="EH2100" s="7"/>
      <c r="EI2100" s="7"/>
      <c r="EJ2100" s="7"/>
      <c r="EK2100" s="7"/>
      <c r="EL2100" s="7"/>
      <c r="EM2100" s="7"/>
      <c r="EN2100" s="7"/>
      <c r="EO2100" s="7"/>
      <c r="EP2100" s="7"/>
      <c r="EQ2100" s="7"/>
      <c r="ER2100" s="7"/>
      <c r="ES2100" s="7"/>
      <c r="ET2100" s="7"/>
      <c r="EU2100" s="7"/>
      <c r="EV2100" s="7"/>
      <c r="EW2100" s="7"/>
      <c r="EX2100" s="7"/>
      <c r="EY2100" s="7"/>
      <c r="EZ2100" s="7"/>
      <c r="FA2100" s="7"/>
      <c r="FB2100" s="7"/>
    </row>
    <row r="2101" spans="1:158" x14ac:dyDescent="0.25">
      <c r="A2101" t="s">
        <v>130</v>
      </c>
      <c r="C2101" s="5">
        <v>43773</v>
      </c>
      <c r="D2101" s="4">
        <v>1</v>
      </c>
      <c r="E2101" s="5" t="s">
        <v>167</v>
      </c>
      <c r="F2101">
        <v>0</v>
      </c>
      <c r="G2101" t="s">
        <v>17</v>
      </c>
      <c r="H2101" s="6">
        <v>7</v>
      </c>
      <c r="I2101">
        <v>1000</v>
      </c>
      <c r="J2101" s="4">
        <f>1000000/H2101/I2101</f>
        <v>142.85714285714286</v>
      </c>
      <c r="K2101" s="4"/>
      <c r="L2101" s="7"/>
      <c r="M2101" s="7"/>
      <c r="N2101" s="7"/>
      <c r="O2101" s="7"/>
      <c r="P2101" s="7"/>
      <c r="Q2101" s="7"/>
      <c r="R2101" s="7"/>
      <c r="S2101" s="7"/>
      <c r="T2101" s="7"/>
      <c r="U2101" s="4"/>
      <c r="V2101" s="8"/>
      <c r="W2101" s="7"/>
      <c r="X2101" s="7"/>
      <c r="Y2101" s="7"/>
      <c r="Z2101" s="7"/>
      <c r="AA2101" s="7"/>
      <c r="AB2101" s="4"/>
      <c r="AC2101" s="7"/>
      <c r="AD2101" s="7"/>
      <c r="AE2101" s="7"/>
      <c r="AF2101" s="7"/>
      <c r="AG2101" s="7"/>
      <c r="AH2101" s="7"/>
      <c r="AI2101" s="8"/>
      <c r="AJ2101" s="8"/>
      <c r="AK2101" s="7"/>
      <c r="AL2101" s="7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8"/>
      <c r="BB2101" s="4"/>
      <c r="BC2101" s="4"/>
      <c r="BD2101" s="4"/>
      <c r="BE2101" s="7"/>
      <c r="BF2101" s="7"/>
      <c r="BG2101" s="6"/>
      <c r="BH2101" s="4"/>
      <c r="BI2101" s="4"/>
      <c r="BJ2101" s="4"/>
      <c r="BK2101" s="4"/>
      <c r="BL2101" s="6"/>
      <c r="BM2101" s="6"/>
      <c r="BN2101" s="6"/>
      <c r="BO2101" s="6"/>
      <c r="BP2101" s="6"/>
      <c r="BQ2101" s="6"/>
      <c r="BR2101" s="6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7"/>
      <c r="CD2101" s="4"/>
      <c r="CE2101" s="4"/>
      <c r="CF2101" s="7"/>
      <c r="CG2101" s="4"/>
      <c r="CH2101" s="4"/>
      <c r="CI2101" s="4"/>
      <c r="CJ2101" s="7"/>
      <c r="CK2101" s="7"/>
      <c r="CL2101" s="7"/>
      <c r="CM2101" s="7"/>
      <c r="CN2101" s="7"/>
      <c r="CO2101" s="7"/>
      <c r="CP2101" s="7"/>
      <c r="CQ2101" s="7"/>
      <c r="CR2101" s="7"/>
      <c r="CS2101" s="7"/>
      <c r="CT2101" s="7"/>
      <c r="CU2101" s="7"/>
      <c r="CV2101" s="7"/>
      <c r="CW2101" s="7"/>
      <c r="CX2101" s="7"/>
      <c r="CY2101" s="7"/>
      <c r="CZ2101" s="7"/>
      <c r="DA2101" s="7"/>
      <c r="DB2101" s="7"/>
      <c r="DC2101" s="7"/>
      <c r="DD2101" s="7"/>
      <c r="DE2101" s="7"/>
      <c r="DF2101" s="7"/>
      <c r="DG2101" s="7"/>
      <c r="DH2101" s="7"/>
      <c r="DI2101" s="7"/>
      <c r="DJ2101" s="7"/>
      <c r="DK2101" s="7"/>
      <c r="DL2101" s="7"/>
      <c r="DM2101" s="7"/>
      <c r="DN2101" s="7"/>
      <c r="DO2101" s="7"/>
      <c r="DP2101" s="7"/>
      <c r="DQ2101" s="7"/>
      <c r="DR2101" s="7"/>
      <c r="DS2101" s="7"/>
      <c r="DT2101" s="7"/>
      <c r="DU2101" s="7"/>
      <c r="DV2101" s="7"/>
      <c r="DW2101" s="7"/>
      <c r="DX2101" s="7"/>
      <c r="DY2101" s="7"/>
      <c r="DZ2101" s="7"/>
      <c r="EA2101" s="7"/>
      <c r="EB2101" s="7"/>
      <c r="EC2101" s="7"/>
      <c r="ED2101" s="7"/>
      <c r="EE2101" s="7"/>
      <c r="EF2101" s="7"/>
      <c r="EG2101" s="7"/>
      <c r="EH2101" s="7"/>
      <c r="EI2101" s="7"/>
      <c r="EJ2101" s="7"/>
      <c r="EK2101" s="7"/>
      <c r="EL2101" s="7"/>
      <c r="EM2101" s="7"/>
      <c r="EN2101" s="7"/>
      <c r="EO2101" s="7"/>
      <c r="EP2101" s="7"/>
      <c r="EQ2101" s="7"/>
      <c r="ER2101" s="7"/>
      <c r="ES2101" s="7"/>
      <c r="ET2101" s="7"/>
      <c r="EU2101" s="7"/>
      <c r="EV2101" s="7"/>
      <c r="EW2101" s="7"/>
      <c r="EX2101" s="7"/>
      <c r="EY2101" s="7"/>
      <c r="EZ2101" s="7"/>
      <c r="FA2101" s="7"/>
      <c r="FB2101" s="7"/>
    </row>
    <row r="2102" spans="1:158" x14ac:dyDescent="0.25">
      <c r="A2102" t="s">
        <v>130</v>
      </c>
      <c r="C2102" s="5">
        <v>43906</v>
      </c>
      <c r="D2102" s="4">
        <v>8</v>
      </c>
      <c r="E2102" s="5" t="s">
        <v>165</v>
      </c>
      <c r="F2102" s="4">
        <v>133</v>
      </c>
      <c r="G2102" t="s">
        <v>17</v>
      </c>
      <c r="H2102" s="6">
        <v>7</v>
      </c>
      <c r="I2102">
        <v>1000</v>
      </c>
      <c r="J2102" s="4">
        <f>1000000/H2102/I2102</f>
        <v>142.85714285714286</v>
      </c>
      <c r="K2102" s="4"/>
      <c r="L2102" s="7"/>
      <c r="M2102" s="7"/>
      <c r="N2102" s="7"/>
      <c r="O2102" s="7"/>
      <c r="P2102" s="7"/>
      <c r="Q2102" s="7"/>
      <c r="R2102" s="7"/>
      <c r="S2102" s="7"/>
      <c r="T2102" s="7"/>
      <c r="U2102" s="4">
        <v>328.77098809370614</v>
      </c>
      <c r="V2102" s="8">
        <v>9.3639166666666662E-3</v>
      </c>
      <c r="W2102" s="6">
        <f>U2102*V2102</f>
        <v>3.078584134927123</v>
      </c>
      <c r="X2102" s="6"/>
      <c r="Y2102" s="6"/>
      <c r="Z2102" s="6"/>
      <c r="AA2102" s="6"/>
      <c r="AB2102" s="4">
        <v>219.6435474803846</v>
      </c>
      <c r="AC2102" s="7"/>
      <c r="AD2102" s="7"/>
      <c r="AE2102" s="7"/>
      <c r="AF2102" s="7"/>
      <c r="AG2102" s="7"/>
      <c r="AH2102" s="7"/>
      <c r="AI2102" s="8"/>
      <c r="AJ2102" s="8">
        <v>3.1551666666666665E-2</v>
      </c>
      <c r="AK2102" s="6">
        <f>AB2102*AJ2102</f>
        <v>6.9301199955852679</v>
      </c>
      <c r="AL2102" s="6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>
        <v>728.90475319421364</v>
      </c>
      <c r="BA2102" s="8">
        <v>2.3459999999999995E-2</v>
      </c>
      <c r="BB2102" s="6">
        <f>AZ2102*BA2102</f>
        <v>17.100105509936249</v>
      </c>
      <c r="BC2102" s="4">
        <f>U2102+AB2102+AZ2102</f>
        <v>1277.3192887683044</v>
      </c>
      <c r="BD2102" s="4"/>
      <c r="BE2102" s="7">
        <f>AZ2102/BC2102</f>
        <v>0.57065195805277713</v>
      </c>
      <c r="BF2102" s="7"/>
      <c r="BG2102" s="6"/>
      <c r="BH2102" s="4"/>
      <c r="BI2102" s="4"/>
      <c r="BJ2102" s="4"/>
      <c r="BK2102" s="4"/>
      <c r="BL2102" s="6"/>
      <c r="BM2102" s="6"/>
      <c r="BN2102" s="6"/>
      <c r="BO2102" s="6"/>
      <c r="BP2102" s="7">
        <f>U2102/BC2102</f>
        <v>0.25739139069193417</v>
      </c>
      <c r="BQ2102" s="7">
        <f>AB2102/BC2102</f>
        <v>0.17195665125528861</v>
      </c>
      <c r="BR2102" s="7">
        <f>AZ2102/BC2102</f>
        <v>0.57065195805277713</v>
      </c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7"/>
      <c r="CD2102" s="4"/>
      <c r="CE2102" s="4"/>
      <c r="CF2102" s="7"/>
      <c r="CG2102" s="4"/>
      <c r="CH2102" s="4"/>
      <c r="CI2102" s="4"/>
      <c r="CJ2102" s="7"/>
      <c r="CK2102" s="7"/>
      <c r="CL2102" s="7"/>
      <c r="CM2102" s="7"/>
      <c r="CN2102" s="7"/>
      <c r="CO2102" s="7"/>
      <c r="CP2102" s="7"/>
      <c r="CQ2102" s="7"/>
      <c r="CR2102" s="7"/>
      <c r="CS2102" s="7"/>
      <c r="CT2102" s="7"/>
      <c r="CU2102" s="7"/>
      <c r="CV2102" s="7"/>
      <c r="CW2102" s="7"/>
      <c r="CX2102" s="7"/>
      <c r="CY2102" s="7"/>
      <c r="CZ2102" s="7"/>
      <c r="DA2102" s="7"/>
      <c r="DB2102" s="7"/>
      <c r="DC2102" s="7"/>
      <c r="DD2102" s="7"/>
      <c r="DE2102" s="7"/>
      <c r="DF2102" s="7"/>
      <c r="DG2102" s="7"/>
      <c r="DH2102" s="7"/>
      <c r="DI2102" s="7"/>
      <c r="DJ2102" s="7"/>
      <c r="DK2102" s="7"/>
      <c r="DL2102" s="7"/>
      <c r="DM2102" s="7"/>
      <c r="DN2102" s="7"/>
      <c r="DO2102" s="7"/>
      <c r="DP2102" s="7"/>
      <c r="DQ2102" s="7"/>
      <c r="DR2102" s="7"/>
      <c r="DS2102" s="7"/>
      <c r="DT2102" s="7"/>
      <c r="DU2102" s="7"/>
      <c r="DV2102" s="7"/>
      <c r="DW2102" s="7"/>
      <c r="DX2102" s="7"/>
      <c r="DY2102" s="7"/>
      <c r="DZ2102" s="7"/>
      <c r="EA2102" s="7"/>
      <c r="EB2102" s="7"/>
      <c r="EC2102" s="7"/>
      <c r="ED2102" s="7"/>
      <c r="EE2102" s="7"/>
      <c r="EF2102" s="7"/>
      <c r="EG2102" s="7"/>
      <c r="EH2102" s="7"/>
      <c r="EI2102" s="7"/>
      <c r="EJ2102" s="7"/>
      <c r="EK2102" s="7"/>
      <c r="EL2102" s="7"/>
      <c r="EM2102" s="7"/>
      <c r="EN2102" s="7"/>
      <c r="EO2102" s="7"/>
      <c r="EP2102" s="7"/>
      <c r="EQ2102" s="7"/>
      <c r="ER2102" s="7"/>
      <c r="ES2102" s="7"/>
      <c r="ET2102" s="7"/>
      <c r="EU2102" s="7"/>
      <c r="EV2102" s="7"/>
      <c r="EW2102" s="7"/>
      <c r="EX2102" s="7"/>
      <c r="EY2102" s="7"/>
      <c r="EZ2102" s="7"/>
      <c r="FA2102" s="7"/>
      <c r="FB2102" s="7"/>
    </row>
    <row r="2103" spans="1:158" x14ac:dyDescent="0.25">
      <c r="A2103" t="s">
        <v>130</v>
      </c>
      <c r="C2103" s="5">
        <v>43996</v>
      </c>
      <c r="D2103" s="4">
        <v>9</v>
      </c>
      <c r="E2103" t="s">
        <v>70</v>
      </c>
      <c r="F2103" s="4">
        <v>223</v>
      </c>
      <c r="G2103" t="s">
        <v>17</v>
      </c>
      <c r="H2103" s="6">
        <v>7</v>
      </c>
      <c r="I2103">
        <v>1000</v>
      </c>
      <c r="J2103" s="4">
        <f>1000000/H2103/I2103</f>
        <v>142.85714285714286</v>
      </c>
      <c r="K2103" s="4"/>
      <c r="L2103" s="7"/>
      <c r="M2103" s="7"/>
      <c r="N2103" s="7"/>
      <c r="O2103" s="7"/>
      <c r="P2103" s="7"/>
      <c r="Q2103" s="7"/>
      <c r="R2103" s="7"/>
      <c r="S2103" s="7"/>
      <c r="T2103" s="7"/>
      <c r="U2103" s="4"/>
      <c r="V2103" s="8"/>
      <c r="W2103" s="7"/>
      <c r="X2103" s="7"/>
      <c r="Y2103" s="7"/>
      <c r="Z2103" s="7"/>
      <c r="AA2103" s="7"/>
      <c r="AB2103" s="4"/>
      <c r="AC2103" s="7"/>
      <c r="AD2103" s="7"/>
      <c r="AE2103" s="7"/>
      <c r="AF2103" s="7"/>
      <c r="AG2103" s="7"/>
      <c r="AH2103" s="7"/>
      <c r="AI2103" s="8"/>
      <c r="AJ2103" s="8"/>
      <c r="AK2103" s="7"/>
      <c r="AL2103" s="7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8"/>
      <c r="BB2103" s="4"/>
      <c r="BC2103" s="4"/>
      <c r="BD2103" s="4"/>
      <c r="BE2103" s="7"/>
      <c r="BF2103" s="4">
        <f>BH2103*(1/(BG2103/100))</f>
        <v>598.60841793087707</v>
      </c>
      <c r="BG2103" s="6">
        <v>43.835000000000001</v>
      </c>
      <c r="BH2103" s="4">
        <v>262.39999999999998</v>
      </c>
      <c r="BI2103" s="4">
        <f>BF2103-BH2103</f>
        <v>336.20841793087709</v>
      </c>
      <c r="BJ2103" s="4"/>
      <c r="BK2103" s="4"/>
      <c r="BL2103" s="6">
        <v>11.559471365638766</v>
      </c>
      <c r="BM2103" s="6"/>
      <c r="BN2103" s="6"/>
      <c r="BO2103" s="6"/>
      <c r="BP2103" s="6"/>
      <c r="BQ2103" s="6"/>
      <c r="BR2103" s="6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7"/>
      <c r="CD2103" s="4"/>
      <c r="CE2103" s="4"/>
      <c r="CF2103" s="7"/>
      <c r="CG2103" s="4"/>
      <c r="CH2103" s="4"/>
      <c r="CI2103" s="4"/>
      <c r="CJ2103" s="7"/>
      <c r="CK2103" s="7"/>
      <c r="CL2103" s="7"/>
      <c r="CM2103" s="7"/>
      <c r="CN2103" s="7"/>
      <c r="CO2103" s="7"/>
      <c r="CP2103" s="7"/>
      <c r="CQ2103" s="7"/>
      <c r="CR2103" s="7"/>
      <c r="CS2103" s="7"/>
      <c r="CT2103" s="7"/>
      <c r="CU2103" s="7"/>
      <c r="CV2103" s="7"/>
      <c r="CW2103" s="7"/>
      <c r="CX2103" s="7"/>
      <c r="CY2103" s="7"/>
      <c r="CZ2103" s="7"/>
      <c r="DA2103" s="7"/>
      <c r="DB2103" s="7"/>
      <c r="DC2103" s="7"/>
      <c r="DD2103" s="7"/>
      <c r="DE2103" s="7"/>
      <c r="DF2103" s="7"/>
      <c r="DG2103" s="7"/>
      <c r="DH2103" s="7"/>
      <c r="DI2103" s="7"/>
      <c r="DJ2103" s="7"/>
      <c r="DK2103" s="7"/>
      <c r="DL2103" s="7"/>
      <c r="DM2103" s="7"/>
      <c r="DN2103" s="7"/>
      <c r="DO2103" s="7"/>
      <c r="DP2103" s="7"/>
      <c r="DQ2103" s="7"/>
      <c r="DR2103" s="7"/>
      <c r="DS2103" s="7"/>
      <c r="DT2103" s="7"/>
      <c r="DU2103" s="7"/>
      <c r="DV2103" s="7"/>
      <c r="DW2103" s="7"/>
      <c r="DX2103" s="7"/>
      <c r="DY2103" s="7"/>
      <c r="DZ2103" s="7"/>
      <c r="EA2103" s="7"/>
      <c r="EB2103" s="7"/>
      <c r="EC2103" s="7"/>
      <c r="ED2103" s="7"/>
      <c r="EE2103" s="7"/>
      <c r="EF2103" s="7"/>
      <c r="EG2103" s="7"/>
      <c r="EH2103" s="7"/>
      <c r="EI2103" s="7"/>
      <c r="EJ2103" s="7"/>
      <c r="EK2103" s="7"/>
      <c r="EL2103" s="7"/>
      <c r="EM2103" s="7"/>
      <c r="EN2103" s="7"/>
      <c r="EO2103" s="7"/>
      <c r="EP2103" s="7"/>
      <c r="EQ2103" s="7"/>
      <c r="ER2103" s="7"/>
      <c r="ES2103" s="7"/>
      <c r="ET2103" s="7"/>
      <c r="EU2103" s="7"/>
      <c r="EV2103" s="7"/>
      <c r="EW2103" s="7"/>
      <c r="EX2103" s="7"/>
      <c r="EY2103" s="7"/>
      <c r="EZ2103" s="7"/>
      <c r="FA2103" s="7"/>
      <c r="FB2103" s="7"/>
    </row>
    <row r="2104" spans="1:158" x14ac:dyDescent="0.25">
      <c r="A2104" t="s">
        <v>131</v>
      </c>
      <c r="C2104" s="5">
        <v>43773</v>
      </c>
      <c r="D2104" s="4">
        <v>1</v>
      </c>
      <c r="E2104" s="5" t="s">
        <v>167</v>
      </c>
      <c r="F2104">
        <v>0</v>
      </c>
      <c r="G2104" t="s">
        <v>17</v>
      </c>
      <c r="H2104" s="6">
        <v>7</v>
      </c>
      <c r="I2104">
        <v>1000</v>
      </c>
      <c r="J2104" s="4">
        <f>1000000/H2104/I2104</f>
        <v>142.85714285714286</v>
      </c>
      <c r="K2104" s="4"/>
      <c r="L2104" s="7"/>
      <c r="M2104" s="7"/>
      <c r="N2104" s="7"/>
      <c r="O2104" s="7"/>
      <c r="P2104" s="7"/>
      <c r="Q2104" s="7"/>
      <c r="R2104" s="7"/>
      <c r="S2104" s="7"/>
      <c r="T2104" s="7"/>
      <c r="U2104" s="4"/>
      <c r="V2104" s="8"/>
      <c r="W2104" s="7"/>
      <c r="X2104" s="7"/>
      <c r="Y2104" s="7"/>
      <c r="Z2104" s="7"/>
      <c r="AA2104" s="7"/>
      <c r="AB2104" s="4"/>
      <c r="AC2104" s="7"/>
      <c r="AD2104" s="7"/>
      <c r="AE2104" s="7"/>
      <c r="AF2104" s="7"/>
      <c r="AG2104" s="7"/>
      <c r="AH2104" s="7"/>
      <c r="AI2104" s="8"/>
      <c r="AJ2104" s="8"/>
      <c r="AK2104" s="7"/>
      <c r="AL2104" s="7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8"/>
      <c r="BB2104" s="4"/>
      <c r="BC2104" s="4"/>
      <c r="BD2104" s="4"/>
      <c r="BE2104" s="7"/>
      <c r="BF2104" s="7"/>
      <c r="BG2104" s="6"/>
      <c r="BH2104" s="4"/>
      <c r="BI2104" s="4"/>
      <c r="BJ2104" s="4"/>
      <c r="BK2104" s="4"/>
      <c r="BL2104" s="6"/>
      <c r="BM2104" s="6"/>
      <c r="BN2104" s="6"/>
      <c r="BO2104" s="6"/>
      <c r="BP2104" s="6"/>
      <c r="BQ2104" s="6"/>
      <c r="BR2104" s="6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7"/>
      <c r="CD2104" s="4"/>
      <c r="CE2104" s="4"/>
      <c r="CF2104" s="7"/>
      <c r="CG2104" s="4"/>
      <c r="CH2104" s="4"/>
      <c r="CI2104" s="4"/>
      <c r="CJ2104" s="7"/>
      <c r="CK2104" s="7"/>
      <c r="CL2104" s="7"/>
      <c r="CM2104" s="7"/>
      <c r="CN2104" s="7"/>
      <c r="CO2104" s="7"/>
      <c r="CP2104" s="7"/>
      <c r="CQ2104" s="7"/>
      <c r="CR2104" s="7"/>
      <c r="CS2104" s="7"/>
      <c r="CT2104" s="7"/>
      <c r="CU2104" s="7"/>
      <c r="CV2104" s="7"/>
      <c r="CW2104" s="7"/>
      <c r="CX2104" s="7"/>
      <c r="CY2104" s="7"/>
      <c r="CZ2104" s="7"/>
      <c r="DA2104" s="7"/>
      <c r="DB2104" s="7"/>
      <c r="DC2104" s="7"/>
      <c r="DD2104" s="7"/>
      <c r="DE2104" s="7"/>
      <c r="DF2104" s="7"/>
      <c r="DG2104" s="7"/>
      <c r="DH2104" s="7"/>
      <c r="DI2104" s="7"/>
      <c r="DJ2104" s="7"/>
      <c r="DK2104" s="7"/>
      <c r="DL2104" s="7"/>
      <c r="DM2104" s="7"/>
      <c r="DN2104" s="7"/>
      <c r="DO2104" s="7"/>
      <c r="DP2104" s="7"/>
      <c r="DQ2104" s="7"/>
      <c r="DR2104" s="7"/>
      <c r="DS2104" s="7"/>
      <c r="DT2104" s="7"/>
      <c r="DU2104" s="7"/>
      <c r="DV2104" s="7"/>
      <c r="DW2104" s="7"/>
      <c r="DX2104" s="7"/>
      <c r="DY2104" s="7"/>
      <c r="DZ2104" s="7"/>
      <c r="EA2104" s="7"/>
      <c r="EB2104" s="7"/>
      <c r="EC2104" s="7"/>
      <c r="ED2104" s="7"/>
      <c r="EE2104" s="7"/>
      <c r="EF2104" s="7"/>
      <c r="EG2104" s="7"/>
      <c r="EH2104" s="7"/>
      <c r="EI2104" s="7"/>
      <c r="EJ2104" s="7"/>
      <c r="EK2104" s="7"/>
      <c r="EL2104" s="7"/>
      <c r="EM2104" s="7"/>
      <c r="EN2104" s="7"/>
      <c r="EO2104" s="7"/>
      <c r="EP2104" s="7"/>
      <c r="EQ2104" s="7"/>
      <c r="ER2104" s="7"/>
      <c r="ES2104" s="7"/>
      <c r="ET2104" s="7"/>
      <c r="EU2104" s="7"/>
      <c r="EV2104" s="7"/>
      <c r="EW2104" s="7"/>
      <c r="EX2104" s="7"/>
      <c r="EY2104" s="7"/>
      <c r="EZ2104" s="7"/>
      <c r="FA2104" s="7"/>
      <c r="FB2104" s="7"/>
    </row>
    <row r="2105" spans="1:158" x14ac:dyDescent="0.25">
      <c r="A2105" t="s">
        <v>131</v>
      </c>
      <c r="C2105" s="5">
        <v>43906</v>
      </c>
      <c r="D2105" s="4">
        <v>8</v>
      </c>
      <c r="E2105" s="5" t="s">
        <v>165</v>
      </c>
      <c r="F2105" s="4">
        <v>133</v>
      </c>
      <c r="G2105" t="s">
        <v>17</v>
      </c>
      <c r="H2105" s="6">
        <v>7</v>
      </c>
      <c r="I2105">
        <v>1000</v>
      </c>
      <c r="J2105" s="4">
        <f>1000000/H2105/I2105</f>
        <v>142.85714285714286</v>
      </c>
      <c r="K2105" s="4"/>
      <c r="L2105" s="7"/>
      <c r="M2105" s="7"/>
      <c r="N2105" s="7"/>
      <c r="O2105" s="7"/>
      <c r="P2105" s="7"/>
      <c r="Q2105" s="7"/>
      <c r="R2105" s="7"/>
      <c r="S2105" s="7"/>
      <c r="T2105" s="7"/>
      <c r="U2105" s="4">
        <v>360.00856945745267</v>
      </c>
      <c r="V2105" s="8">
        <v>9.7079999999999996E-3</v>
      </c>
      <c r="W2105" s="6">
        <f>U2105*V2105</f>
        <v>3.4949631922929503</v>
      </c>
      <c r="X2105" s="6"/>
      <c r="Y2105" s="6"/>
      <c r="Z2105" s="6"/>
      <c r="AA2105" s="6"/>
      <c r="AB2105" s="4">
        <v>232.32877794607595</v>
      </c>
      <c r="AC2105" s="7"/>
      <c r="AD2105" s="7"/>
      <c r="AE2105" s="7"/>
      <c r="AF2105" s="7"/>
      <c r="AG2105" s="7"/>
      <c r="AH2105" s="7"/>
      <c r="AI2105" s="8"/>
      <c r="AJ2105" s="8">
        <v>3.2664166666666668E-2</v>
      </c>
      <c r="AK2105" s="6">
        <f>AB2105*AJ2105</f>
        <v>7.5888259242936158</v>
      </c>
      <c r="AL2105" s="6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>
        <v>732.31399581316032</v>
      </c>
      <c r="BA2105" s="8">
        <v>2.8747500000000002E-2</v>
      </c>
      <c r="BB2105" s="6">
        <f>AZ2105*BA2105</f>
        <v>21.052196594638829</v>
      </c>
      <c r="BC2105" s="4">
        <f>U2105+AB2105+AZ2105</f>
        <v>1324.6513432166889</v>
      </c>
      <c r="BD2105" s="4"/>
      <c r="BE2105" s="7">
        <f>AZ2105/BC2105</f>
        <v>0.55283527968564261</v>
      </c>
      <c r="BF2105" s="7"/>
      <c r="BG2105" s="6"/>
      <c r="BH2105" s="4"/>
      <c r="BI2105" s="4"/>
      <c r="BJ2105" s="4"/>
      <c r="BK2105" s="4"/>
      <c r="BL2105" s="6"/>
      <c r="BM2105" s="6"/>
      <c r="BN2105" s="6"/>
      <c r="BO2105" s="6"/>
      <c r="BP2105" s="7">
        <f>U2105/BC2105</f>
        <v>0.27177609512193113</v>
      </c>
      <c r="BQ2105" s="7">
        <f>AB2105/BC2105</f>
        <v>0.17538862519242632</v>
      </c>
      <c r="BR2105" s="7">
        <f>AZ2105/BC2105</f>
        <v>0.55283527968564261</v>
      </c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7"/>
      <c r="CD2105" s="4"/>
      <c r="CE2105" s="4"/>
      <c r="CF2105" s="7"/>
      <c r="CG2105" s="4"/>
      <c r="CH2105" s="4"/>
      <c r="CI2105" s="4"/>
      <c r="CJ2105" s="7"/>
      <c r="CK2105" s="7"/>
      <c r="CL2105" s="7"/>
      <c r="CM2105" s="7"/>
      <c r="CN2105" s="7"/>
      <c r="CO2105" s="7"/>
      <c r="CP2105" s="7"/>
      <c r="CQ2105" s="7"/>
      <c r="CR2105" s="7"/>
      <c r="CS2105" s="7"/>
      <c r="CT2105" s="7"/>
      <c r="CU2105" s="7"/>
      <c r="CV2105" s="7"/>
      <c r="CW2105" s="7"/>
      <c r="CX2105" s="7"/>
      <c r="CY2105" s="7"/>
      <c r="CZ2105" s="7"/>
      <c r="DA2105" s="7"/>
      <c r="DB2105" s="7"/>
      <c r="DC2105" s="7"/>
      <c r="DD2105" s="7"/>
      <c r="DE2105" s="7"/>
      <c r="DF2105" s="7"/>
      <c r="DG2105" s="7"/>
      <c r="DH2105" s="7"/>
      <c r="DI2105" s="7"/>
      <c r="DJ2105" s="7"/>
      <c r="DK2105" s="7"/>
      <c r="DL2105" s="7"/>
      <c r="DM2105" s="7"/>
      <c r="DN2105" s="7"/>
      <c r="DO2105" s="7"/>
      <c r="DP2105" s="7"/>
      <c r="DQ2105" s="7"/>
      <c r="DR2105" s="7"/>
      <c r="DS2105" s="7"/>
      <c r="DT2105" s="7"/>
      <c r="DU2105" s="7"/>
      <c r="DV2105" s="7"/>
      <c r="DW2105" s="7"/>
      <c r="DX2105" s="7"/>
      <c r="DY2105" s="7"/>
      <c r="DZ2105" s="7"/>
      <c r="EA2105" s="7"/>
      <c r="EB2105" s="7"/>
      <c r="EC2105" s="7"/>
      <c r="ED2105" s="7"/>
      <c r="EE2105" s="7"/>
      <c r="EF2105" s="7"/>
      <c r="EG2105" s="7"/>
      <c r="EH2105" s="7"/>
      <c r="EI2105" s="7"/>
      <c r="EJ2105" s="7"/>
      <c r="EK2105" s="7"/>
      <c r="EL2105" s="7"/>
      <c r="EM2105" s="7"/>
      <c r="EN2105" s="7"/>
      <c r="EO2105" s="7"/>
      <c r="EP2105" s="7"/>
      <c r="EQ2105" s="7"/>
      <c r="ER2105" s="7"/>
      <c r="ES2105" s="7"/>
      <c r="ET2105" s="7"/>
      <c r="EU2105" s="7"/>
      <c r="EV2105" s="7"/>
      <c r="EW2105" s="7"/>
      <c r="EX2105" s="7"/>
      <c r="EY2105" s="7"/>
      <c r="EZ2105" s="7"/>
      <c r="FA2105" s="7"/>
      <c r="FB2105" s="7"/>
    </row>
    <row r="2106" spans="1:158" x14ac:dyDescent="0.25">
      <c r="A2106" t="s">
        <v>131</v>
      </c>
      <c r="C2106" s="5">
        <v>43996</v>
      </c>
      <c r="D2106" s="4">
        <v>9</v>
      </c>
      <c r="E2106" t="s">
        <v>70</v>
      </c>
      <c r="F2106" s="4">
        <v>223</v>
      </c>
      <c r="G2106" t="s">
        <v>17</v>
      </c>
      <c r="H2106" s="6">
        <v>7</v>
      </c>
      <c r="I2106">
        <v>1000</v>
      </c>
      <c r="J2106" s="4">
        <f>1000000/H2106/I2106</f>
        <v>142.85714285714286</v>
      </c>
      <c r="K2106" s="4"/>
      <c r="L2106" s="7"/>
      <c r="M2106" s="7"/>
      <c r="N2106" s="7"/>
      <c r="O2106" s="7"/>
      <c r="P2106" s="7"/>
      <c r="Q2106" s="7"/>
      <c r="R2106" s="7"/>
      <c r="S2106" s="7"/>
      <c r="T2106" s="7"/>
      <c r="U2106" s="4"/>
      <c r="W2106" s="7"/>
      <c r="X2106" s="7"/>
      <c r="Y2106" s="7"/>
      <c r="Z2106" s="7"/>
      <c r="AA2106" s="7"/>
      <c r="AB2106" s="4"/>
      <c r="AC2106" s="7"/>
      <c r="AD2106" s="7"/>
      <c r="AE2106" s="7"/>
      <c r="AF2106" s="7"/>
      <c r="AG2106" s="7"/>
      <c r="AH2106" s="7"/>
      <c r="AI2106" s="8"/>
      <c r="AK2106" s="7"/>
      <c r="AL2106" s="7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B2106" s="4"/>
      <c r="BC2106" s="4"/>
      <c r="BD2106" s="4"/>
      <c r="BE2106" s="7"/>
      <c r="BF2106" s="4">
        <f>BH2106*(1/(BG2106/100))</f>
        <v>527.62780011487644</v>
      </c>
      <c r="BG2106" s="6">
        <v>43.525000000000006</v>
      </c>
      <c r="BH2106" s="4">
        <v>229.65</v>
      </c>
      <c r="BI2106" s="4">
        <f>BF2106-BH2106</f>
        <v>297.97780011487646</v>
      </c>
      <c r="BJ2106" s="4"/>
      <c r="BK2106" s="4"/>
      <c r="BL2106" s="6">
        <v>10.116740088105727</v>
      </c>
      <c r="BM2106" s="6"/>
      <c r="BN2106" s="6"/>
      <c r="BO2106" s="6"/>
      <c r="BP2106" s="6"/>
      <c r="BQ2106" s="6"/>
      <c r="BR2106" s="6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7"/>
      <c r="CD2106" s="4"/>
      <c r="CE2106" s="4"/>
      <c r="CF2106" s="7"/>
      <c r="CG2106" s="4"/>
      <c r="CH2106" s="4"/>
      <c r="CI2106" s="4"/>
      <c r="CJ2106" s="7"/>
      <c r="CK2106" s="7"/>
      <c r="CL2106" s="7"/>
      <c r="CM2106" s="7"/>
      <c r="CN2106" s="7"/>
      <c r="CO2106" s="7"/>
      <c r="CP2106" s="7"/>
      <c r="CQ2106" s="7"/>
      <c r="CR2106" s="7"/>
      <c r="CS2106" s="7"/>
      <c r="CT2106" s="7"/>
      <c r="CU2106" s="7"/>
      <c r="CV2106" s="7"/>
      <c r="CW2106" s="7"/>
      <c r="CX2106" s="7"/>
      <c r="CY2106" s="7"/>
      <c r="CZ2106" s="7"/>
      <c r="DA2106" s="7"/>
      <c r="DB2106" s="7"/>
      <c r="DC2106" s="7"/>
      <c r="DD2106" s="7"/>
      <c r="DE2106" s="7"/>
      <c r="DF2106" s="7"/>
      <c r="DG2106" s="7"/>
      <c r="DH2106" s="7"/>
      <c r="DI2106" s="7"/>
      <c r="DJ2106" s="7"/>
      <c r="DK2106" s="7"/>
      <c r="DL2106" s="7"/>
      <c r="DM2106" s="7"/>
      <c r="DN2106" s="7"/>
      <c r="DO2106" s="7"/>
      <c r="DP2106" s="7"/>
      <c r="DQ2106" s="7"/>
      <c r="DR2106" s="7"/>
      <c r="DS2106" s="7"/>
      <c r="DT2106" s="7"/>
      <c r="DU2106" s="7"/>
      <c r="DV2106" s="7"/>
      <c r="DW2106" s="7"/>
      <c r="DX2106" s="7"/>
      <c r="DY2106" s="7"/>
      <c r="DZ2106" s="7"/>
      <c r="EA2106" s="7"/>
      <c r="EB2106" s="7"/>
      <c r="EC2106" s="7"/>
      <c r="ED2106" s="7"/>
      <c r="EE2106" s="7"/>
      <c r="EF2106" s="7"/>
      <c r="EG2106" s="7"/>
      <c r="EH2106" s="7"/>
      <c r="EI2106" s="7"/>
      <c r="EJ2106" s="7"/>
      <c r="EK2106" s="7"/>
      <c r="EL2106" s="7"/>
      <c r="EM2106" s="7"/>
      <c r="EN2106" s="7"/>
      <c r="EO2106" s="7"/>
      <c r="EP2106" s="7"/>
      <c r="EQ2106" s="7"/>
      <c r="ER2106" s="7"/>
      <c r="ES2106" s="7"/>
      <c r="ET2106" s="7"/>
      <c r="EU2106" s="7"/>
      <c r="EV2106" s="7"/>
      <c r="EW2106" s="7"/>
      <c r="EX2106" s="7"/>
      <c r="EY2106" s="7"/>
      <c r="EZ2106" s="7"/>
      <c r="FA2106" s="7"/>
      <c r="FB2106" s="7"/>
    </row>
    <row r="2107" spans="1:158" x14ac:dyDescent="0.25">
      <c r="A2107" t="s">
        <v>234</v>
      </c>
      <c r="B2107" t="s">
        <v>132</v>
      </c>
      <c r="C2107" s="5">
        <v>43773</v>
      </c>
      <c r="D2107" s="4">
        <v>1</v>
      </c>
      <c r="E2107" s="5" t="s">
        <v>167</v>
      </c>
      <c r="F2107">
        <v>0</v>
      </c>
      <c r="G2107" t="s">
        <v>18</v>
      </c>
      <c r="H2107" s="6">
        <v>7</v>
      </c>
      <c r="I2107">
        <v>1000</v>
      </c>
      <c r="J2107" s="4">
        <f>1000000/H2107/I2107</f>
        <v>142.85714285714286</v>
      </c>
      <c r="K2107" s="4"/>
      <c r="L2107" s="7"/>
      <c r="M2107" s="7"/>
      <c r="N2107" s="7"/>
      <c r="O2107" s="7"/>
      <c r="P2107" s="7"/>
      <c r="Q2107" s="7"/>
      <c r="R2107" s="7"/>
      <c r="S2107" s="7"/>
      <c r="T2107" s="7"/>
      <c r="U2107" s="4"/>
      <c r="W2107" s="7"/>
      <c r="X2107" s="7"/>
      <c r="Y2107" s="7"/>
      <c r="Z2107" s="7"/>
      <c r="AA2107" s="7"/>
      <c r="AB2107" s="4"/>
      <c r="AC2107" s="7"/>
      <c r="AD2107" s="7"/>
      <c r="AE2107" s="7"/>
      <c r="AF2107" s="7"/>
      <c r="AG2107" s="7"/>
      <c r="AH2107" s="7"/>
      <c r="AI2107" s="8"/>
      <c r="AK2107" s="7"/>
      <c r="AL2107" s="7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B2107" s="4"/>
      <c r="BC2107" s="4"/>
      <c r="BD2107" s="4"/>
      <c r="BE2107" s="7"/>
      <c r="BF2107" s="7"/>
      <c r="BG2107" s="6"/>
      <c r="BH2107" s="4"/>
      <c r="BI2107" s="4"/>
      <c r="BJ2107" s="4"/>
      <c r="BK2107" s="4"/>
      <c r="BL2107" s="6"/>
      <c r="BM2107" s="6"/>
      <c r="BN2107" s="6"/>
      <c r="BO2107" s="6"/>
      <c r="BP2107" s="6"/>
      <c r="BQ2107" s="6"/>
      <c r="BR2107" s="6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7"/>
      <c r="CD2107" s="4"/>
      <c r="CE2107" s="4"/>
      <c r="CF2107" s="7"/>
      <c r="CG2107" s="4"/>
      <c r="CH2107" s="4"/>
      <c r="CI2107" s="4"/>
      <c r="CJ2107" s="7"/>
      <c r="CK2107" s="7"/>
      <c r="CL2107" s="7"/>
      <c r="CM2107" s="7"/>
      <c r="CN2107" s="7"/>
      <c r="CO2107" s="7"/>
      <c r="CP2107" s="7"/>
      <c r="CQ2107" s="7"/>
      <c r="CR2107" s="7"/>
      <c r="CS2107" s="7"/>
      <c r="CT2107" s="7"/>
      <c r="CU2107" s="7"/>
      <c r="CV2107" s="7"/>
      <c r="CW2107" s="7"/>
      <c r="CX2107" s="7"/>
      <c r="CY2107" s="7"/>
      <c r="CZ2107" s="7"/>
      <c r="DA2107" s="7"/>
      <c r="DB2107" s="7"/>
      <c r="DC2107" s="7"/>
      <c r="DD2107" s="7"/>
      <c r="DE2107" s="7"/>
      <c r="DF2107" s="7"/>
      <c r="DG2107" s="7"/>
      <c r="DH2107" s="7"/>
      <c r="DI2107" s="7"/>
      <c r="DJ2107" s="7"/>
      <c r="DK2107" s="7"/>
      <c r="DL2107" s="7"/>
      <c r="DM2107" s="7"/>
      <c r="DN2107" s="7"/>
      <c r="DO2107" s="7"/>
      <c r="DP2107" s="7"/>
      <c r="DQ2107" s="7"/>
      <c r="DR2107" s="7"/>
      <c r="DS2107" s="7"/>
      <c r="DT2107" s="7"/>
      <c r="DU2107" s="7"/>
      <c r="DV2107" s="7"/>
      <c r="DW2107" s="7"/>
      <c r="DX2107" s="7"/>
      <c r="DY2107" s="7"/>
      <c r="DZ2107" s="7"/>
      <c r="EA2107" s="7"/>
      <c r="EB2107" s="7"/>
      <c r="EC2107" s="7"/>
      <c r="ED2107" s="7"/>
      <c r="EE2107" s="7"/>
      <c r="EF2107" s="7"/>
      <c r="EG2107" s="7"/>
      <c r="EH2107" s="7"/>
      <c r="EI2107" s="7"/>
      <c r="EJ2107" s="7"/>
      <c r="EK2107" s="7"/>
      <c r="EL2107" s="7"/>
      <c r="EM2107" s="7"/>
      <c r="EN2107" s="7"/>
      <c r="EO2107" s="7"/>
      <c r="EP2107" s="7"/>
      <c r="EQ2107" s="7"/>
      <c r="ER2107" s="7"/>
      <c r="ES2107" s="7"/>
      <c r="ET2107" s="7"/>
      <c r="EU2107" s="7"/>
      <c r="EV2107" s="7"/>
      <c r="EW2107" s="7"/>
      <c r="EX2107" s="7"/>
      <c r="EY2107" s="7"/>
      <c r="EZ2107" s="7"/>
      <c r="FA2107" s="7"/>
      <c r="FB2107" s="7"/>
    </row>
    <row r="2108" spans="1:158" x14ac:dyDescent="0.25">
      <c r="A2108" t="s">
        <v>234</v>
      </c>
      <c r="B2108" t="s">
        <v>132</v>
      </c>
      <c r="C2108" s="5">
        <v>43850</v>
      </c>
      <c r="D2108" s="4">
        <v>6</v>
      </c>
      <c r="E2108" s="5" t="s">
        <v>183</v>
      </c>
      <c r="F2108" s="4">
        <v>77</v>
      </c>
      <c r="G2108" t="s">
        <v>18</v>
      </c>
      <c r="H2108" s="6">
        <v>7</v>
      </c>
      <c r="I2108">
        <v>1000</v>
      </c>
      <c r="J2108" s="4">
        <f>1000000/H2108/I2108</f>
        <v>142.85714285714286</v>
      </c>
      <c r="K2108" s="4"/>
      <c r="L2108" s="4">
        <v>678.33333333333326</v>
      </c>
      <c r="M2108" s="4">
        <v>18.333333333333332</v>
      </c>
      <c r="N2108" s="4"/>
      <c r="O2108" s="4"/>
      <c r="P2108" s="7"/>
      <c r="Q2108" s="7"/>
      <c r="R2108" s="7"/>
      <c r="S2108" s="7"/>
      <c r="T2108" s="7"/>
      <c r="U2108" s="4">
        <v>164.29929763881839</v>
      </c>
      <c r="V2108" s="8">
        <v>1.3568916666666668E-2</v>
      </c>
      <c r="W2108" s="6">
        <f>U2108*V2108</f>
        <v>2.2293634780529903</v>
      </c>
      <c r="X2108" s="6"/>
      <c r="Y2108" s="6"/>
      <c r="Z2108" s="6"/>
      <c r="AA2108" s="6"/>
      <c r="AB2108" s="4">
        <v>139.74094083779801</v>
      </c>
      <c r="AC2108" s="7"/>
      <c r="AD2108" s="7"/>
      <c r="AE2108" s="7"/>
      <c r="AF2108" s="7"/>
      <c r="AG2108" s="7"/>
      <c r="AH2108" s="7"/>
      <c r="AI2108" s="8"/>
      <c r="AJ2108" s="8">
        <v>3.8434166666666672E-2</v>
      </c>
      <c r="AK2108" s="6">
        <f>AB2108*AJ2108</f>
        <v>5.3708266103167359</v>
      </c>
      <c r="AL2108" s="6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>
        <v>40.329771574847712</v>
      </c>
      <c r="BA2108" s="8">
        <v>3.6574999999999996E-2</v>
      </c>
      <c r="BB2108" s="6">
        <f>AZ2108*BA2108</f>
        <v>1.4750613953500549</v>
      </c>
      <c r="BC2108" s="4">
        <f>U2108+AB2108+AZ2108</f>
        <v>344.37001005146413</v>
      </c>
      <c r="BD2108" s="4">
        <f>W2108+AK2108+BB2108</f>
        <v>9.0752514837197804</v>
      </c>
      <c r="BE2108" s="7">
        <f>AZ2108/BC2108</f>
        <v>0.11711174143422262</v>
      </c>
      <c r="BF2108" s="7"/>
      <c r="BG2108" s="6"/>
      <c r="BH2108" s="4"/>
      <c r="BI2108" s="4"/>
      <c r="BJ2108" s="4"/>
      <c r="BK2108" s="4"/>
      <c r="BL2108" s="6"/>
      <c r="BM2108" s="6"/>
      <c r="BN2108" s="6"/>
      <c r="BO2108" s="6"/>
      <c r="BP2108" s="7">
        <f>U2108/BC2108</f>
        <v>0.4771010623551824</v>
      </c>
      <c r="BQ2108" s="7">
        <f>AB2108/BC2108</f>
        <v>0.40578719621059489</v>
      </c>
      <c r="BR2108" s="7">
        <f>AZ2108/BC2108</f>
        <v>0.11711174143422262</v>
      </c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7"/>
      <c r="CD2108" s="4"/>
      <c r="CE2108" s="4"/>
      <c r="CF2108" s="7"/>
      <c r="CG2108" s="4"/>
      <c r="CH2108" s="4"/>
      <c r="CI2108" s="4"/>
      <c r="CJ2108" s="7"/>
      <c r="CK2108" s="7"/>
      <c r="CL2108" s="7"/>
      <c r="CM2108" s="7"/>
      <c r="CN2108" s="7"/>
      <c r="CO2108" s="7"/>
      <c r="CP2108" s="7"/>
      <c r="CQ2108" s="7"/>
      <c r="CR2108" s="7"/>
      <c r="CS2108" s="7"/>
      <c r="CT2108" s="7"/>
      <c r="CU2108" s="7"/>
      <c r="CV2108" s="7"/>
      <c r="CW2108" s="7"/>
      <c r="CX2108" s="7"/>
      <c r="CY2108" s="7"/>
      <c r="CZ2108" s="7"/>
      <c r="DA2108" s="7"/>
      <c r="DB2108" s="7"/>
      <c r="DC2108" s="7"/>
      <c r="DD2108" s="7"/>
      <c r="DE2108" s="7"/>
      <c r="DF2108" s="7"/>
      <c r="DG2108" s="7"/>
      <c r="DH2108" s="7"/>
      <c r="DI2108" s="7"/>
      <c r="DJ2108" s="7"/>
      <c r="DK2108" s="7"/>
      <c r="DL2108" s="7"/>
      <c r="DM2108" s="7"/>
      <c r="DN2108" s="7"/>
      <c r="DO2108" s="7"/>
      <c r="DP2108" s="7"/>
      <c r="DQ2108" s="7"/>
      <c r="DR2108" s="7"/>
      <c r="DS2108" s="7"/>
      <c r="DT2108" s="7"/>
      <c r="DU2108" s="7"/>
      <c r="DV2108" s="7"/>
      <c r="DW2108" s="7"/>
      <c r="DX2108" s="7"/>
      <c r="DY2108" s="7"/>
      <c r="DZ2108" s="7"/>
      <c r="EA2108" s="7"/>
      <c r="EB2108" s="7"/>
      <c r="EC2108" s="7"/>
      <c r="ED2108" s="7"/>
      <c r="EE2108" s="7"/>
      <c r="EF2108" s="7"/>
      <c r="EG2108" s="7"/>
      <c r="EH2108" s="7"/>
      <c r="EI2108" s="7"/>
      <c r="EJ2108" s="7"/>
      <c r="EK2108" s="7"/>
      <c r="EL2108" s="7"/>
      <c r="EM2108" s="7"/>
      <c r="EN2108" s="7"/>
      <c r="EO2108" s="7"/>
      <c r="EP2108" s="7"/>
      <c r="EQ2108" s="7"/>
      <c r="ER2108" s="7"/>
      <c r="ES2108" s="7"/>
      <c r="ET2108" s="7"/>
      <c r="EU2108" s="7"/>
      <c r="EV2108" s="7"/>
      <c r="EW2108" s="7"/>
      <c r="EX2108" s="7"/>
      <c r="EY2108" s="7"/>
      <c r="EZ2108" s="7"/>
      <c r="FA2108" s="7"/>
      <c r="FB2108" s="7"/>
    </row>
    <row r="2109" spans="1:158" x14ac:dyDescent="0.25">
      <c r="A2109" t="s">
        <v>234</v>
      </c>
      <c r="B2109" t="s">
        <v>132</v>
      </c>
      <c r="C2109" s="5">
        <v>43865</v>
      </c>
      <c r="D2109" s="4"/>
      <c r="E2109" s="5"/>
      <c r="F2109" s="4">
        <v>92</v>
      </c>
      <c r="G2109" t="s">
        <v>18</v>
      </c>
      <c r="H2109" s="6">
        <v>7</v>
      </c>
      <c r="I2109">
        <v>1000</v>
      </c>
      <c r="J2109" s="4">
        <f>1000000/H2109/I2109</f>
        <v>142.85714285714286</v>
      </c>
      <c r="K2109" s="4"/>
      <c r="L2109" s="4">
        <v>782.5</v>
      </c>
      <c r="M2109" s="4">
        <v>22.916666666666668</v>
      </c>
      <c r="N2109" s="4"/>
      <c r="O2109" s="4"/>
      <c r="P2109" s="7"/>
      <c r="Q2109" s="7"/>
      <c r="R2109" s="7"/>
      <c r="S2109" s="7"/>
      <c r="T2109" s="7"/>
      <c r="U2109" s="4">
        <v>234.68582860383395</v>
      </c>
      <c r="V2109" s="8">
        <v>1.22635E-2</v>
      </c>
      <c r="W2109" s="6">
        <f>U2109*V2109</f>
        <v>2.8780696590831178</v>
      </c>
      <c r="X2109" s="6"/>
      <c r="Y2109" s="6"/>
      <c r="Z2109" s="6"/>
      <c r="AA2109" s="6"/>
      <c r="AB2109" s="4">
        <v>180.91109851748308</v>
      </c>
      <c r="AC2109" s="7"/>
      <c r="AD2109" s="7"/>
      <c r="AE2109" s="7"/>
      <c r="AF2109" s="7"/>
      <c r="AG2109" s="7"/>
      <c r="AH2109" s="7"/>
      <c r="AI2109" s="8"/>
      <c r="AJ2109" s="8">
        <v>3.8344166666666665E-2</v>
      </c>
      <c r="AK2109" s="6">
        <f>AB2109*AJ2109</f>
        <v>6.9368853134041242</v>
      </c>
      <c r="AL2109" s="6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>
        <v>126.64452998233305</v>
      </c>
      <c r="BA2109" s="8">
        <v>3.2755000000000006E-2</v>
      </c>
      <c r="BB2109" s="6">
        <f>AZ2109*BA2109</f>
        <v>4.1482415795713203</v>
      </c>
      <c r="BC2109" s="4">
        <f>U2109+AB2109+AZ2109</f>
        <v>542.24145710365008</v>
      </c>
      <c r="BD2109" s="4">
        <f>W2109+AK2109+BB2109</f>
        <v>13.963196552058562</v>
      </c>
      <c r="BE2109" s="7">
        <f>AZ2109/BC2109</f>
        <v>0.23355744626904248</v>
      </c>
      <c r="BF2109" s="7"/>
      <c r="BG2109" s="6"/>
      <c r="BH2109" s="4"/>
      <c r="BI2109" s="4"/>
      <c r="BJ2109" s="4"/>
      <c r="BK2109" s="4"/>
      <c r="BL2109" s="6"/>
      <c r="BM2109" s="6"/>
      <c r="BN2109" s="6"/>
      <c r="BO2109" s="6"/>
      <c r="BP2109" s="7">
        <f>U2109/BC2109</f>
        <v>0.43280687142107155</v>
      </c>
      <c r="BQ2109" s="7">
        <f>AB2109/BC2109</f>
        <v>0.33363568230988599</v>
      </c>
      <c r="BR2109" s="7">
        <f>AZ2109/BC2109</f>
        <v>0.23355744626904248</v>
      </c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7"/>
      <c r="CD2109" s="4"/>
      <c r="CE2109" s="4"/>
      <c r="CF2109" s="7"/>
      <c r="CG2109" s="4"/>
      <c r="CH2109" s="4"/>
      <c r="CI2109" s="4"/>
      <c r="CJ2109" s="7"/>
      <c r="CK2109" s="7"/>
      <c r="CL2109" s="7"/>
      <c r="CM2109" s="7"/>
      <c r="CN2109" s="7"/>
      <c r="CO2109" s="7"/>
      <c r="CP2109" s="7"/>
      <c r="CQ2109" s="7"/>
      <c r="CR2109" s="7"/>
      <c r="CS2109" s="7"/>
      <c r="CT2109" s="7"/>
      <c r="CU2109" s="7"/>
      <c r="CV2109" s="7"/>
      <c r="CW2109" s="7"/>
      <c r="CX2109" s="7"/>
      <c r="CY2109" s="7"/>
      <c r="CZ2109" s="7"/>
      <c r="DA2109" s="7"/>
      <c r="DB2109" s="7"/>
      <c r="DC2109" s="7"/>
      <c r="DD2109" s="7"/>
      <c r="DE2109" s="7"/>
      <c r="DF2109" s="7"/>
      <c r="DG2109" s="7"/>
      <c r="DH2109" s="7"/>
      <c r="DI2109" s="7"/>
      <c r="DJ2109" s="7"/>
      <c r="DK2109" s="7"/>
      <c r="DL2109" s="7"/>
      <c r="DM2109" s="7"/>
      <c r="DN2109" s="7"/>
      <c r="DO2109" s="7"/>
      <c r="DP2109" s="7"/>
      <c r="DQ2109" s="7"/>
      <c r="DR2109" s="7"/>
      <c r="DS2109" s="7"/>
      <c r="DT2109" s="7"/>
      <c r="DU2109" s="7"/>
      <c r="DV2109" s="7"/>
      <c r="DW2109" s="7"/>
      <c r="DX2109" s="7"/>
      <c r="DY2109" s="7"/>
      <c r="DZ2109" s="7"/>
      <c r="EA2109" s="7"/>
      <c r="EB2109" s="7"/>
      <c r="EC2109" s="7"/>
      <c r="ED2109" s="7"/>
      <c r="EE2109" s="7"/>
      <c r="EF2109" s="7"/>
      <c r="EG2109" s="7"/>
      <c r="EH2109" s="7"/>
      <c r="EI2109" s="7"/>
      <c r="EJ2109" s="7"/>
      <c r="EK2109" s="7"/>
      <c r="EL2109" s="7"/>
      <c r="EM2109" s="7"/>
      <c r="EN2109" s="7"/>
      <c r="EO2109" s="7"/>
      <c r="EP2109" s="7"/>
      <c r="EQ2109" s="7"/>
      <c r="ER2109" s="7"/>
      <c r="ES2109" s="7"/>
      <c r="ET2109" s="7"/>
      <c r="EU2109" s="7"/>
      <c r="EV2109" s="7"/>
      <c r="EW2109" s="7"/>
      <c r="EX2109" s="7"/>
      <c r="EY2109" s="7"/>
      <c r="EZ2109" s="7"/>
      <c r="FA2109" s="7"/>
      <c r="FB2109" s="7"/>
    </row>
    <row r="2110" spans="1:158" x14ac:dyDescent="0.25">
      <c r="A2110" t="s">
        <v>234</v>
      </c>
      <c r="B2110" t="s">
        <v>132</v>
      </c>
      <c r="C2110" s="5">
        <v>43878</v>
      </c>
      <c r="D2110" s="4">
        <v>7</v>
      </c>
      <c r="E2110" t="s">
        <v>166</v>
      </c>
      <c r="F2110" s="4">
        <v>105</v>
      </c>
      <c r="G2110" t="s">
        <v>18</v>
      </c>
      <c r="H2110" s="6">
        <v>7</v>
      </c>
      <c r="I2110">
        <v>1000</v>
      </c>
      <c r="J2110" s="4">
        <f>1000000/H2110/I2110</f>
        <v>142.85714285714286</v>
      </c>
      <c r="K2110" s="4"/>
      <c r="L2110" s="4">
        <v>824.58333333333326</v>
      </c>
      <c r="M2110" s="4">
        <v>23.333333333333332</v>
      </c>
      <c r="N2110" s="4"/>
      <c r="O2110" s="4"/>
      <c r="P2110" s="7"/>
      <c r="Q2110" s="7"/>
      <c r="R2110" s="7"/>
      <c r="S2110" s="7"/>
      <c r="T2110" s="7"/>
      <c r="U2110" s="4">
        <v>285.29911712053882</v>
      </c>
      <c r="V2110" s="8">
        <v>1.0891666666666668E-2</v>
      </c>
      <c r="W2110" s="6">
        <f>U2110*V2110</f>
        <v>3.1073828839712023</v>
      </c>
      <c r="X2110" s="6"/>
      <c r="Y2110" s="6"/>
      <c r="Z2110" s="6"/>
      <c r="AA2110" s="6"/>
      <c r="AB2110" s="4">
        <v>204.47568135349528</v>
      </c>
      <c r="AC2110" s="7"/>
      <c r="AD2110" s="7"/>
      <c r="AE2110" s="7"/>
      <c r="AF2110" s="7"/>
      <c r="AG2110" s="7"/>
      <c r="AH2110" s="7"/>
      <c r="AI2110" s="8"/>
      <c r="AJ2110" s="8">
        <v>3.1345833333333337E-2</v>
      </c>
      <c r="AK2110" s="6">
        <f>AB2110*AJ2110</f>
        <v>6.4094606284264382</v>
      </c>
      <c r="AL2110" s="6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>
        <v>280.55256466990875</v>
      </c>
      <c r="BA2110" s="8">
        <v>2.0781666666666667E-2</v>
      </c>
      <c r="BB2110" s="6">
        <f>AZ2110*BA2110</f>
        <v>5.8303498814484866</v>
      </c>
      <c r="BC2110" s="4">
        <f>U2110+AB2110+AZ2110</f>
        <v>770.32736314394288</v>
      </c>
      <c r="BD2110" s="4">
        <f>W2110+AK2110+BB2110</f>
        <v>15.347193393846126</v>
      </c>
      <c r="BE2110" s="7">
        <f>AZ2110/BC2110</f>
        <v>0.3641991419399766</v>
      </c>
      <c r="BF2110" s="7"/>
      <c r="BG2110" s="6"/>
      <c r="BH2110" s="4"/>
      <c r="BI2110" s="4"/>
      <c r="BJ2110" s="4"/>
      <c r="BK2110" s="4"/>
      <c r="BL2110" s="6"/>
      <c r="BM2110" s="6"/>
      <c r="BN2110" s="6"/>
      <c r="BO2110" s="6"/>
      <c r="BP2110" s="7">
        <f>U2110/BC2110</f>
        <v>0.37036087612952678</v>
      </c>
      <c r="BQ2110" s="7">
        <f>AB2110/BC2110</f>
        <v>0.26543998193049656</v>
      </c>
      <c r="BR2110" s="7">
        <f>AZ2110/BC2110</f>
        <v>0.3641991419399766</v>
      </c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7"/>
      <c r="CD2110" s="4"/>
      <c r="CE2110" s="4"/>
      <c r="CF2110" s="7"/>
      <c r="CG2110" s="4"/>
      <c r="CH2110" s="4"/>
      <c r="CI2110" s="4"/>
      <c r="CJ2110" s="7"/>
      <c r="CK2110" s="7"/>
      <c r="CL2110" s="7"/>
      <c r="CM2110" s="7"/>
      <c r="CN2110" s="7"/>
      <c r="CO2110" s="7"/>
      <c r="CP2110" s="7"/>
      <c r="CQ2110" s="7"/>
      <c r="CR2110" s="7"/>
      <c r="CS2110" s="7"/>
      <c r="CT2110" s="7"/>
      <c r="CU2110" s="7"/>
      <c r="CV2110" s="7"/>
      <c r="CW2110" s="7"/>
      <c r="CX2110" s="7"/>
      <c r="CY2110" s="7"/>
      <c r="CZ2110" s="7"/>
      <c r="DA2110" s="7"/>
      <c r="DB2110" s="7"/>
      <c r="DC2110" s="7"/>
      <c r="DD2110" s="7"/>
      <c r="DE2110" s="7"/>
      <c r="DF2110" s="7"/>
      <c r="DG2110" s="7"/>
      <c r="DH2110" s="7"/>
      <c r="DI2110" s="7"/>
      <c r="DJ2110" s="7"/>
      <c r="DK2110" s="7"/>
      <c r="DL2110" s="7"/>
      <c r="DM2110" s="7"/>
      <c r="DN2110" s="7"/>
      <c r="DO2110" s="7"/>
      <c r="DP2110" s="7"/>
      <c r="DQ2110" s="7"/>
      <c r="DR2110" s="7"/>
      <c r="DS2110" s="7"/>
      <c r="DT2110" s="7"/>
      <c r="DU2110" s="7"/>
      <c r="DV2110" s="7"/>
      <c r="DW2110" s="7"/>
      <c r="DX2110" s="7"/>
      <c r="DY2110" s="7"/>
      <c r="DZ2110" s="7"/>
      <c r="EA2110" s="7"/>
      <c r="EB2110" s="7"/>
      <c r="EC2110" s="7"/>
      <c r="ED2110" s="7"/>
      <c r="EE2110" s="7"/>
      <c r="EF2110" s="7"/>
      <c r="EG2110" s="7"/>
      <c r="EH2110" s="7"/>
      <c r="EI2110" s="7"/>
      <c r="EJ2110" s="7"/>
      <c r="EK2110" s="7"/>
      <c r="EL2110" s="7"/>
      <c r="EM2110" s="7"/>
      <c r="EN2110" s="7"/>
      <c r="EO2110" s="7"/>
      <c r="EP2110" s="7"/>
      <c r="EQ2110" s="7"/>
      <c r="ER2110" s="7"/>
      <c r="ES2110" s="7"/>
      <c r="ET2110" s="7"/>
      <c r="EU2110" s="7"/>
      <c r="EV2110" s="7"/>
      <c r="EW2110" s="7"/>
      <c r="EX2110" s="7"/>
      <c r="EY2110" s="7"/>
      <c r="EZ2110" s="7"/>
      <c r="FA2110" s="7"/>
      <c r="FB2110" s="7"/>
    </row>
    <row r="2111" spans="1:158" x14ac:dyDescent="0.25">
      <c r="A2111" t="s">
        <v>234</v>
      </c>
      <c r="B2111" t="s">
        <v>132</v>
      </c>
      <c r="C2111" s="5">
        <v>43906</v>
      </c>
      <c r="D2111" s="4">
        <v>8</v>
      </c>
      <c r="E2111" s="5" t="s">
        <v>165</v>
      </c>
      <c r="F2111" s="4">
        <v>133</v>
      </c>
      <c r="G2111" t="s">
        <v>18</v>
      </c>
      <c r="H2111" s="6">
        <v>7</v>
      </c>
      <c r="I2111">
        <v>1000</v>
      </c>
      <c r="J2111" s="4">
        <f>1000000/H2111/I2111</f>
        <v>142.85714285714286</v>
      </c>
      <c r="K2111" s="4"/>
      <c r="L2111" s="4">
        <v>804.58333333333326</v>
      </c>
      <c r="M2111" s="4">
        <v>25.083333333333332</v>
      </c>
      <c r="N2111" s="4"/>
      <c r="O2111" s="4"/>
      <c r="P2111" s="7"/>
      <c r="Q2111" s="7"/>
      <c r="R2111" s="7"/>
      <c r="S2111" s="7"/>
      <c r="T2111" s="7"/>
      <c r="U2111" s="4">
        <v>353.52257447329066</v>
      </c>
      <c r="V2111" s="8">
        <v>7.3710833333333328E-3</v>
      </c>
      <c r="W2111" s="6">
        <f>U2111*V2111</f>
        <v>2.6058443566571645</v>
      </c>
      <c r="X2111" s="6"/>
      <c r="Y2111" s="6"/>
      <c r="Z2111" s="6"/>
      <c r="AA2111" s="6"/>
      <c r="AB2111" s="4">
        <v>224.9500018611603</v>
      </c>
      <c r="AC2111" s="7"/>
      <c r="AD2111" s="7"/>
      <c r="AE2111" s="7"/>
      <c r="AF2111" s="7"/>
      <c r="AG2111" s="7"/>
      <c r="AH2111" s="7"/>
      <c r="AI2111" s="8"/>
      <c r="AJ2111" s="8">
        <v>2.3654999999999999E-2</v>
      </c>
      <c r="AK2111" s="6">
        <f>AB2111*AJ2111</f>
        <v>5.3211922940257468</v>
      </c>
      <c r="AL2111" s="6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>
        <v>610.20837237869216</v>
      </c>
      <c r="BA2111" s="8">
        <v>2.123916666666667E-2</v>
      </c>
      <c r="BB2111" s="6">
        <f>AZ2111*BA2111</f>
        <v>12.960317322346441</v>
      </c>
      <c r="BC2111" s="4">
        <f>U2111+AB2111+AZ2111</f>
        <v>1188.6809487131432</v>
      </c>
      <c r="BD2111" s="4">
        <f>W2111+AK2111+BB2111</f>
        <v>20.887353973029352</v>
      </c>
      <c r="BE2111" s="7">
        <f>AZ2111/BC2111</f>
        <v>0.5133491649204095</v>
      </c>
      <c r="BF2111" s="7"/>
      <c r="BG2111" s="6"/>
      <c r="BH2111" s="4"/>
      <c r="BI2111" s="4"/>
      <c r="BJ2111" s="4"/>
      <c r="BK2111" s="4"/>
      <c r="BL2111" s="6"/>
      <c r="BM2111" s="6"/>
      <c r="BN2111" s="6"/>
      <c r="BO2111" s="6"/>
      <c r="BP2111" s="7">
        <f>U2111/BC2111</f>
        <v>0.2974074539143674</v>
      </c>
      <c r="BQ2111" s="7">
        <f>AB2111/BC2111</f>
        <v>0.18924338116522305</v>
      </c>
      <c r="BR2111" s="7">
        <f>AZ2111/BC2111</f>
        <v>0.5133491649204095</v>
      </c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7"/>
      <c r="CD2111" s="4"/>
      <c r="CE2111" s="4"/>
      <c r="CF2111" s="7"/>
      <c r="CG2111" s="4"/>
      <c r="CH2111" s="4"/>
      <c r="CI2111" s="4"/>
      <c r="CJ2111" s="7"/>
      <c r="CK2111" s="7"/>
      <c r="CL2111" s="7"/>
      <c r="CM2111" s="7"/>
      <c r="CN2111" s="7"/>
      <c r="CO2111" s="7"/>
      <c r="CP2111" s="7"/>
      <c r="CQ2111" s="7"/>
      <c r="CR2111" s="7"/>
      <c r="CS2111" s="7"/>
      <c r="CT2111" s="7"/>
      <c r="CU2111" s="7"/>
      <c r="CV2111" s="7"/>
      <c r="CW2111" s="7"/>
      <c r="CX2111" s="7"/>
      <c r="CY2111" s="7"/>
      <c r="CZ2111" s="7"/>
      <c r="DA2111" s="7"/>
      <c r="DB2111" s="7"/>
      <c r="DC2111" s="7"/>
      <c r="DD2111" s="7"/>
      <c r="DE2111" s="7"/>
      <c r="DF2111" s="7"/>
      <c r="DG2111" s="7"/>
      <c r="DH2111" s="7"/>
      <c r="DI2111" s="7"/>
      <c r="DJ2111" s="7"/>
      <c r="DK2111" s="7"/>
      <c r="DL2111" s="7"/>
      <c r="DM2111" s="7"/>
      <c r="DN2111" s="7"/>
      <c r="DO2111" s="7"/>
      <c r="DP2111" s="7"/>
      <c r="DQ2111" s="7"/>
      <c r="DR2111" s="7"/>
      <c r="DS2111" s="7"/>
      <c r="DT2111" s="7"/>
      <c r="DU2111" s="7"/>
      <c r="DV2111" s="7"/>
      <c r="DW2111" s="7"/>
      <c r="DX2111" s="7"/>
      <c r="DY2111" s="7"/>
      <c r="DZ2111" s="7"/>
      <c r="EA2111" s="7"/>
      <c r="EB2111" s="7"/>
      <c r="EC2111" s="7"/>
      <c r="ED2111" s="7"/>
      <c r="EE2111" s="7"/>
      <c r="EF2111" s="7"/>
      <c r="EG2111" s="7"/>
      <c r="EH2111" s="7"/>
      <c r="EI2111" s="7"/>
      <c r="EJ2111" s="7"/>
      <c r="EK2111" s="7"/>
      <c r="EL2111" s="7"/>
      <c r="EM2111" s="7"/>
      <c r="EN2111" s="7"/>
      <c r="EO2111" s="7"/>
      <c r="EP2111" s="7"/>
      <c r="EQ2111" s="7"/>
      <c r="ER2111" s="7"/>
      <c r="ES2111" s="7"/>
      <c r="ET2111" s="7"/>
      <c r="EU2111" s="7"/>
      <c r="EV2111" s="7"/>
      <c r="EW2111" s="7"/>
      <c r="EX2111" s="7"/>
      <c r="EY2111" s="7"/>
      <c r="EZ2111" s="7"/>
      <c r="FA2111" s="7"/>
      <c r="FB2111" s="7"/>
    </row>
    <row r="2112" spans="1:158" x14ac:dyDescent="0.25">
      <c r="A2112" t="s">
        <v>234</v>
      </c>
      <c r="B2112" t="s">
        <v>132</v>
      </c>
      <c r="C2112" s="5">
        <v>43996</v>
      </c>
      <c r="D2112" s="4">
        <v>9</v>
      </c>
      <c r="E2112" t="s">
        <v>70</v>
      </c>
      <c r="F2112" s="4">
        <v>223</v>
      </c>
      <c r="G2112" t="s">
        <v>18</v>
      </c>
      <c r="H2112" s="6">
        <v>7</v>
      </c>
      <c r="I2112">
        <v>1000</v>
      </c>
      <c r="J2112" s="4">
        <f>1000000/H2112/I2112</f>
        <v>142.85714285714286</v>
      </c>
      <c r="K2112" s="4"/>
      <c r="L2112" s="4"/>
      <c r="M2112" s="4"/>
      <c r="N2112" s="4"/>
      <c r="O2112" s="4"/>
      <c r="P2112" s="7"/>
      <c r="Q2112" s="7"/>
      <c r="R2112" s="7"/>
      <c r="S2112" s="7"/>
      <c r="T2112" s="7"/>
      <c r="U2112" s="4"/>
      <c r="V2112" s="8"/>
      <c r="W2112" s="7"/>
      <c r="X2112" s="7"/>
      <c r="Y2112" s="7"/>
      <c r="Z2112" s="7"/>
      <c r="AA2112" s="7"/>
      <c r="AB2112" s="4"/>
      <c r="AC2112" s="7"/>
      <c r="AD2112" s="7"/>
      <c r="AE2112" s="7"/>
      <c r="AF2112" s="7"/>
      <c r="AG2112" s="7"/>
      <c r="AH2112" s="7"/>
      <c r="AI2112" s="8"/>
      <c r="AJ2112" s="8"/>
      <c r="AK2112" s="7"/>
      <c r="AL2112" s="7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8"/>
      <c r="BB2112" s="4"/>
      <c r="BC2112" s="4"/>
      <c r="BD2112" s="4"/>
      <c r="BE2112" s="7"/>
      <c r="BF2112" s="4">
        <f>BH2112*(1/(BG2112/100))</f>
        <v>428.39539244575411</v>
      </c>
      <c r="BG2112" s="6">
        <v>46.662499999999994</v>
      </c>
      <c r="BH2112" s="4">
        <v>199.9</v>
      </c>
      <c r="BI2112" s="4">
        <f>BF2112-BH2112</f>
        <v>228.49539244575411</v>
      </c>
      <c r="BJ2112" s="4"/>
      <c r="BK2112" s="4"/>
      <c r="BL2112" s="6">
        <v>8.8061674008810584</v>
      </c>
      <c r="BM2112" s="6"/>
      <c r="BN2112" s="6"/>
      <c r="BO2112" s="6"/>
      <c r="BP2112" s="6"/>
      <c r="BQ2112" s="6"/>
      <c r="BR2112" s="6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7"/>
      <c r="CD2112" s="4"/>
      <c r="CE2112" s="4"/>
      <c r="CF2112" s="7"/>
      <c r="CG2112" s="4"/>
      <c r="CH2112" s="4"/>
      <c r="CI2112" s="4"/>
      <c r="CJ2112" s="7"/>
      <c r="CK2112" s="7"/>
      <c r="CL2112" s="7"/>
      <c r="CM2112" s="7"/>
      <c r="CN2112" s="7"/>
      <c r="CO2112" s="7"/>
      <c r="CP2112" s="7"/>
      <c r="CQ2112" s="7"/>
      <c r="CR2112" s="7"/>
      <c r="CS2112" s="7"/>
      <c r="CT2112" s="7"/>
      <c r="CU2112" s="7"/>
      <c r="CV2112" s="7"/>
      <c r="CW2112" s="7"/>
      <c r="CX2112" s="7"/>
      <c r="CY2112" s="7"/>
      <c r="CZ2112" s="7"/>
      <c r="DA2112" s="7"/>
      <c r="DB2112" s="7"/>
      <c r="DC2112" s="7"/>
      <c r="DD2112" s="7"/>
      <c r="DE2112" s="7"/>
      <c r="DF2112" s="7"/>
      <c r="DG2112" s="7"/>
      <c r="DH2112" s="7"/>
      <c r="DI2112" s="7"/>
      <c r="DJ2112" s="7"/>
      <c r="DK2112" s="7"/>
      <c r="DL2112" s="7"/>
      <c r="DM2112" s="7"/>
      <c r="DN2112" s="7"/>
      <c r="DO2112" s="7"/>
      <c r="DP2112" s="7"/>
      <c r="DQ2112" s="7"/>
      <c r="DR2112" s="7"/>
      <c r="DS2112" s="7"/>
      <c r="DT2112" s="7"/>
      <c r="DU2112" s="7"/>
      <c r="DV2112" s="7"/>
      <c r="DW2112" s="7"/>
      <c r="DX2112" s="7"/>
      <c r="DY2112" s="7"/>
      <c r="DZ2112" s="7"/>
      <c r="EA2112" s="7"/>
      <c r="EB2112" s="7"/>
      <c r="EC2112" s="7"/>
      <c r="ED2112" s="7"/>
      <c r="EE2112" s="7"/>
      <c r="EF2112" s="7"/>
      <c r="EG2112" s="7"/>
      <c r="EH2112" s="7"/>
      <c r="EI2112" s="7"/>
      <c r="EJ2112" s="7"/>
      <c r="EK2112" s="7"/>
      <c r="EL2112" s="7"/>
      <c r="EM2112" s="7"/>
      <c r="EN2112" s="7"/>
      <c r="EO2112" s="7"/>
      <c r="EP2112" s="7"/>
      <c r="EQ2112" s="7"/>
      <c r="ER2112" s="7"/>
      <c r="ES2112" s="7"/>
      <c r="ET2112" s="7"/>
      <c r="EU2112" s="7"/>
      <c r="EV2112" s="7"/>
      <c r="EW2112" s="7"/>
      <c r="EX2112" s="7"/>
      <c r="EY2112" s="7"/>
      <c r="EZ2112" s="7"/>
      <c r="FA2112" s="7"/>
      <c r="FB2112" s="7"/>
    </row>
    <row r="2113" spans="1:158" x14ac:dyDescent="0.25">
      <c r="A2113" t="s">
        <v>235</v>
      </c>
      <c r="B2113" t="s">
        <v>133</v>
      </c>
      <c r="C2113" s="5">
        <v>43773</v>
      </c>
      <c r="D2113" s="4">
        <v>1</v>
      </c>
      <c r="E2113" s="5" t="s">
        <v>167</v>
      </c>
      <c r="F2113">
        <v>0</v>
      </c>
      <c r="G2113" t="s">
        <v>18</v>
      </c>
      <c r="H2113" s="6">
        <v>7</v>
      </c>
      <c r="I2113">
        <v>1000</v>
      </c>
      <c r="J2113" s="4">
        <f>1000000/H2113/I2113</f>
        <v>142.85714285714286</v>
      </c>
      <c r="K2113" s="4"/>
      <c r="L2113" s="4"/>
      <c r="M2113" s="4"/>
      <c r="N2113" s="4"/>
      <c r="O2113" s="4"/>
      <c r="P2113" s="7"/>
      <c r="Q2113" s="7"/>
      <c r="R2113" s="7"/>
      <c r="S2113" s="7"/>
      <c r="T2113" s="7"/>
      <c r="U2113" s="4"/>
      <c r="V2113" s="8"/>
      <c r="W2113" s="7"/>
      <c r="X2113" s="7"/>
      <c r="Y2113" s="7"/>
      <c r="Z2113" s="7"/>
      <c r="AA2113" s="7"/>
      <c r="AB2113" s="4"/>
      <c r="AC2113" s="7"/>
      <c r="AD2113" s="7"/>
      <c r="AE2113" s="7"/>
      <c r="AF2113" s="7"/>
      <c r="AG2113" s="7"/>
      <c r="AH2113" s="7"/>
      <c r="AI2113" s="8"/>
      <c r="AJ2113" s="8"/>
      <c r="AK2113" s="7"/>
      <c r="AL2113" s="7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8"/>
      <c r="BB2113" s="4"/>
      <c r="BC2113" s="4"/>
      <c r="BD2113" s="4"/>
      <c r="BE2113" s="7"/>
      <c r="BF2113" s="7"/>
      <c r="BG2113" s="6"/>
      <c r="BH2113" s="4"/>
      <c r="BI2113" s="4"/>
      <c r="BJ2113" s="4"/>
      <c r="BK2113" s="4"/>
      <c r="BL2113" s="6"/>
      <c r="BM2113" s="6"/>
      <c r="BN2113" s="6"/>
      <c r="BO2113" s="6"/>
      <c r="BP2113" s="6"/>
      <c r="BQ2113" s="6"/>
      <c r="BR2113" s="6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7"/>
      <c r="CD2113" s="4"/>
      <c r="CE2113" s="4"/>
      <c r="CF2113" s="7"/>
      <c r="CG2113" s="4"/>
      <c r="CH2113" s="4"/>
      <c r="CI2113" s="4"/>
      <c r="CJ2113" s="7"/>
      <c r="CK2113" s="7"/>
      <c r="CL2113" s="7"/>
      <c r="CM2113" s="7"/>
      <c r="CN2113" s="7"/>
      <c r="CO2113" s="7"/>
      <c r="CP2113" s="7"/>
      <c r="CQ2113" s="7"/>
      <c r="CR2113" s="7"/>
      <c r="CS2113" s="7"/>
      <c r="CT2113" s="7"/>
      <c r="CU2113" s="7"/>
      <c r="CV2113" s="7"/>
      <c r="CW2113" s="7"/>
      <c r="CX2113" s="7"/>
      <c r="CY2113" s="7"/>
      <c r="CZ2113" s="7"/>
      <c r="DA2113" s="7"/>
      <c r="DB2113" s="7"/>
      <c r="DC2113" s="7"/>
      <c r="DD2113" s="7"/>
      <c r="DE2113" s="7"/>
      <c r="DF2113" s="7"/>
      <c r="DG2113" s="7"/>
      <c r="DH2113" s="7"/>
      <c r="DI2113" s="7"/>
      <c r="DJ2113" s="7"/>
      <c r="DK2113" s="7"/>
      <c r="DL2113" s="7"/>
      <c r="DM2113" s="7"/>
      <c r="DN2113" s="7"/>
      <c r="DO2113" s="7"/>
      <c r="DP2113" s="7"/>
      <c r="DQ2113" s="7"/>
      <c r="DR2113" s="7"/>
      <c r="DS2113" s="7"/>
      <c r="DT2113" s="7"/>
      <c r="DU2113" s="7"/>
      <c r="DV2113" s="7"/>
      <c r="DW2113" s="7"/>
      <c r="DX2113" s="7"/>
      <c r="DY2113" s="7"/>
      <c r="DZ2113" s="7"/>
      <c r="EA2113" s="7"/>
      <c r="EB2113" s="7"/>
      <c r="EC2113" s="7"/>
      <c r="ED2113" s="7"/>
      <c r="EE2113" s="7"/>
      <c r="EF2113" s="7"/>
      <c r="EG2113" s="7"/>
      <c r="EH2113" s="7"/>
      <c r="EI2113" s="7"/>
      <c r="EJ2113" s="7"/>
      <c r="EK2113" s="7"/>
      <c r="EL2113" s="7"/>
      <c r="EM2113" s="7"/>
      <c r="EN2113" s="7"/>
      <c r="EO2113" s="7"/>
      <c r="EP2113" s="7"/>
      <c r="EQ2113" s="7"/>
      <c r="ER2113" s="7"/>
      <c r="ES2113" s="7"/>
      <c r="ET2113" s="7"/>
      <c r="EU2113" s="7"/>
      <c r="EV2113" s="7"/>
      <c r="EW2113" s="7"/>
      <c r="EX2113" s="7"/>
      <c r="EY2113" s="7"/>
      <c r="EZ2113" s="7"/>
      <c r="FA2113" s="7"/>
      <c r="FB2113" s="7"/>
    </row>
    <row r="2114" spans="1:158" x14ac:dyDescent="0.25">
      <c r="A2114" t="s">
        <v>235</v>
      </c>
      <c r="B2114" t="s">
        <v>133</v>
      </c>
      <c r="C2114" s="5">
        <v>43850</v>
      </c>
      <c r="D2114" s="4">
        <v>6</v>
      </c>
      <c r="E2114" s="5" t="s">
        <v>183</v>
      </c>
      <c r="F2114" s="4">
        <v>77</v>
      </c>
      <c r="G2114" t="s">
        <v>18</v>
      </c>
      <c r="H2114" s="6">
        <v>7</v>
      </c>
      <c r="I2114">
        <v>1000</v>
      </c>
      <c r="J2114" s="4">
        <f>1000000/H2114/I2114</f>
        <v>142.85714285714286</v>
      </c>
      <c r="K2114" s="4"/>
      <c r="L2114" s="4">
        <v>685.83333333333326</v>
      </c>
      <c r="M2114" s="4">
        <v>19.5</v>
      </c>
      <c r="N2114" s="4"/>
      <c r="O2114" s="4"/>
      <c r="P2114" s="7"/>
      <c r="Q2114" s="7"/>
      <c r="R2114" s="7"/>
      <c r="S2114" s="7"/>
      <c r="T2114" s="7"/>
      <c r="U2114" s="4">
        <v>173.39425842336109</v>
      </c>
      <c r="V2114" s="8">
        <v>1.3606583333333333E-2</v>
      </c>
      <c r="W2114" s="6">
        <f>U2114*V2114</f>
        <v>2.3593034267589981</v>
      </c>
      <c r="X2114" s="6"/>
      <c r="Y2114" s="6"/>
      <c r="Z2114" s="6"/>
      <c r="AA2114" s="6"/>
      <c r="AB2114" s="4">
        <v>141.19790912250053</v>
      </c>
      <c r="AC2114" s="7"/>
      <c r="AD2114" s="7"/>
      <c r="AE2114" s="7"/>
      <c r="AF2114" s="7"/>
      <c r="AG2114" s="7"/>
      <c r="AH2114" s="7"/>
      <c r="AI2114" s="8"/>
      <c r="AJ2114" s="8">
        <v>3.7303333333333327E-2</v>
      </c>
      <c r="AK2114" s="6">
        <f>AB2114*AJ2114</f>
        <v>5.267152669966344</v>
      </c>
      <c r="AL2114" s="6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>
        <v>36.544488804904788</v>
      </c>
      <c r="BA2114" s="8">
        <v>3.1725000000000003E-2</v>
      </c>
      <c r="BB2114" s="6">
        <f>AZ2114*BA2114</f>
        <v>1.1593739073356044</v>
      </c>
      <c r="BC2114" s="4">
        <f>U2114+AB2114+AZ2114</f>
        <v>351.13665635076643</v>
      </c>
      <c r="BD2114" s="4">
        <f>W2114+AK2114+BB2114</f>
        <v>8.7858300040609461</v>
      </c>
      <c r="BE2114" s="7">
        <f>AZ2114/BC2114</f>
        <v>0.10407483281494494</v>
      </c>
      <c r="BF2114" s="7"/>
      <c r="BG2114" s="6"/>
      <c r="BH2114" s="4"/>
      <c r="BI2114" s="4"/>
      <c r="BJ2114" s="4"/>
      <c r="BK2114" s="4"/>
      <c r="BL2114" s="6"/>
      <c r="BM2114" s="6"/>
      <c r="BN2114" s="6"/>
      <c r="BO2114" s="6"/>
      <c r="BP2114" s="7">
        <f>U2114/BC2114</f>
        <v>0.49380847965400015</v>
      </c>
      <c r="BQ2114" s="7">
        <f>AB2114/BC2114</f>
        <v>0.40211668753105484</v>
      </c>
      <c r="BR2114" s="7">
        <f>AZ2114/BC2114</f>
        <v>0.10407483281494494</v>
      </c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7"/>
      <c r="CD2114" s="4"/>
      <c r="CE2114" s="4"/>
      <c r="CF2114" s="7"/>
      <c r="CG2114" s="4"/>
      <c r="CH2114" s="4"/>
      <c r="CI2114" s="4"/>
      <c r="CJ2114" s="7"/>
      <c r="CK2114" s="7"/>
      <c r="CL2114" s="7"/>
      <c r="CM2114" s="7"/>
      <c r="CN2114" s="7"/>
      <c r="CO2114" s="7"/>
      <c r="CP2114" s="7"/>
      <c r="CQ2114" s="7"/>
      <c r="CR2114" s="7"/>
      <c r="CS2114" s="7"/>
      <c r="CT2114" s="7"/>
      <c r="CU2114" s="7"/>
      <c r="CV2114" s="7"/>
      <c r="CW2114" s="7"/>
      <c r="CX2114" s="7"/>
      <c r="CY2114" s="7"/>
      <c r="CZ2114" s="7"/>
      <c r="DA2114" s="7"/>
      <c r="DB2114" s="7"/>
      <c r="DC2114" s="7"/>
      <c r="DD2114" s="7"/>
      <c r="DE2114" s="7"/>
      <c r="DF2114" s="7"/>
      <c r="DG2114" s="7"/>
      <c r="DH2114" s="7"/>
      <c r="DI2114" s="7"/>
      <c r="DJ2114" s="7"/>
      <c r="DK2114" s="7"/>
      <c r="DL2114" s="7"/>
      <c r="DM2114" s="7"/>
      <c r="DN2114" s="7"/>
      <c r="DO2114" s="7"/>
      <c r="DP2114" s="7"/>
      <c r="DQ2114" s="7"/>
      <c r="DR2114" s="7"/>
      <c r="DS2114" s="7"/>
      <c r="DT2114" s="7"/>
      <c r="DU2114" s="7"/>
      <c r="DV2114" s="7"/>
      <c r="DW2114" s="7"/>
      <c r="DX2114" s="7"/>
      <c r="DY2114" s="7"/>
      <c r="DZ2114" s="7"/>
      <c r="EA2114" s="7"/>
      <c r="EB2114" s="7"/>
      <c r="EC2114" s="7"/>
      <c r="ED2114" s="7"/>
      <c r="EE2114" s="7"/>
      <c r="EF2114" s="7"/>
      <c r="EG2114" s="7"/>
      <c r="EH2114" s="7"/>
      <c r="EI2114" s="7"/>
      <c r="EJ2114" s="7"/>
      <c r="EK2114" s="7"/>
      <c r="EL2114" s="7"/>
      <c r="EM2114" s="7"/>
      <c r="EN2114" s="7"/>
      <c r="EO2114" s="7"/>
      <c r="EP2114" s="7"/>
      <c r="EQ2114" s="7"/>
      <c r="ER2114" s="7"/>
      <c r="ES2114" s="7"/>
      <c r="ET2114" s="7"/>
      <c r="EU2114" s="7"/>
      <c r="EV2114" s="7"/>
      <c r="EW2114" s="7"/>
      <c r="EX2114" s="7"/>
      <c r="EY2114" s="7"/>
      <c r="EZ2114" s="7"/>
      <c r="FA2114" s="7"/>
      <c r="FB2114" s="7"/>
    </row>
    <row r="2115" spans="1:158" x14ac:dyDescent="0.25">
      <c r="A2115" t="s">
        <v>235</v>
      </c>
      <c r="B2115" t="s">
        <v>133</v>
      </c>
      <c r="C2115" s="5">
        <v>43865</v>
      </c>
      <c r="D2115" s="4"/>
      <c r="E2115" s="5"/>
      <c r="F2115" s="4">
        <v>92</v>
      </c>
      <c r="G2115" t="s">
        <v>18</v>
      </c>
      <c r="H2115" s="6">
        <v>7</v>
      </c>
      <c r="I2115">
        <v>1000</v>
      </c>
      <c r="J2115" s="4">
        <f>1000000/H2115/I2115</f>
        <v>142.85714285714286</v>
      </c>
      <c r="K2115" s="4"/>
      <c r="L2115" s="4">
        <v>755.83333333333326</v>
      </c>
      <c r="M2115" s="4">
        <v>22.666666666666668</v>
      </c>
      <c r="N2115" s="4"/>
      <c r="O2115" s="4"/>
      <c r="P2115" s="7"/>
      <c r="Q2115" s="7"/>
      <c r="R2115" s="7"/>
      <c r="S2115" s="7"/>
      <c r="T2115" s="7"/>
      <c r="U2115" s="4">
        <v>255.22431470152952</v>
      </c>
      <c r="V2115" s="8">
        <v>1.3309E-2</v>
      </c>
      <c r="W2115" s="6">
        <f>U2115*V2115</f>
        <v>3.3967804043626564</v>
      </c>
      <c r="X2115" s="6"/>
      <c r="Y2115" s="6"/>
      <c r="Z2115" s="6"/>
      <c r="AA2115" s="6"/>
      <c r="AB2115" s="4">
        <v>201.63328266341196</v>
      </c>
      <c r="AC2115" s="7"/>
      <c r="AD2115" s="7"/>
      <c r="AE2115" s="7"/>
      <c r="AF2115" s="7"/>
      <c r="AG2115" s="7"/>
      <c r="AH2115" s="7"/>
      <c r="AI2115" s="8"/>
      <c r="AJ2115" s="8">
        <v>4.0631666666666663E-2</v>
      </c>
      <c r="AK2115" s="6">
        <f>AB2115*AJ2115</f>
        <v>8.1926963300855338</v>
      </c>
      <c r="AL2115" s="6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>
        <v>151.72853743661832</v>
      </c>
      <c r="BA2115" s="8">
        <v>3.3561666666666663E-2</v>
      </c>
      <c r="BB2115" s="6">
        <f>AZ2115*BA2115</f>
        <v>5.0922625972686379</v>
      </c>
      <c r="BC2115" s="4">
        <f>U2115+AB2115+AZ2115</f>
        <v>608.58613480155987</v>
      </c>
      <c r="BD2115" s="4">
        <f>W2115+AK2115+BB2115</f>
        <v>16.681739331716827</v>
      </c>
      <c r="BE2115" s="7">
        <f>AZ2115/BC2115</f>
        <v>0.2493131682766517</v>
      </c>
      <c r="BF2115" s="7"/>
      <c r="BG2115" s="6"/>
      <c r="BH2115" s="4"/>
      <c r="BI2115" s="4"/>
      <c r="BJ2115" s="4"/>
      <c r="BK2115" s="4"/>
      <c r="BL2115" s="6"/>
      <c r="BM2115" s="6"/>
      <c r="BN2115" s="6"/>
      <c r="BO2115" s="6"/>
      <c r="BP2115" s="7">
        <f>U2115/BC2115</f>
        <v>0.4193725425321263</v>
      </c>
      <c r="BQ2115" s="7">
        <f>AB2115/BC2115</f>
        <v>0.33131428919122191</v>
      </c>
      <c r="BR2115" s="7">
        <f>AZ2115/BC2115</f>
        <v>0.2493131682766517</v>
      </c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7"/>
      <c r="CD2115" s="4"/>
      <c r="CE2115" s="4"/>
      <c r="CF2115" s="7"/>
      <c r="CG2115" s="4"/>
      <c r="CH2115" s="4"/>
      <c r="CI2115" s="4"/>
      <c r="CJ2115" s="7"/>
      <c r="CK2115" s="7"/>
      <c r="CL2115" s="7"/>
      <c r="CM2115" s="7"/>
      <c r="CN2115" s="7"/>
      <c r="CO2115" s="7"/>
      <c r="CP2115" s="7"/>
      <c r="CQ2115" s="7"/>
      <c r="CR2115" s="7"/>
      <c r="CS2115" s="7"/>
      <c r="CT2115" s="7"/>
      <c r="CU2115" s="7"/>
      <c r="CV2115" s="7"/>
      <c r="CW2115" s="7"/>
      <c r="CX2115" s="7"/>
      <c r="CY2115" s="7"/>
      <c r="CZ2115" s="7"/>
      <c r="DA2115" s="7"/>
      <c r="DB2115" s="7"/>
      <c r="DC2115" s="7"/>
      <c r="DD2115" s="7"/>
      <c r="DE2115" s="7"/>
      <c r="DF2115" s="7"/>
      <c r="DG2115" s="7"/>
      <c r="DH2115" s="7"/>
      <c r="DI2115" s="7"/>
      <c r="DJ2115" s="7"/>
      <c r="DK2115" s="7"/>
      <c r="DL2115" s="7"/>
      <c r="DM2115" s="7"/>
      <c r="DN2115" s="7"/>
      <c r="DO2115" s="7"/>
      <c r="DP2115" s="7"/>
      <c r="DQ2115" s="7"/>
      <c r="DR2115" s="7"/>
      <c r="DS2115" s="7"/>
      <c r="DT2115" s="7"/>
      <c r="DU2115" s="7"/>
      <c r="DV2115" s="7"/>
      <c r="DW2115" s="7"/>
      <c r="DX2115" s="7"/>
      <c r="DY2115" s="7"/>
      <c r="DZ2115" s="7"/>
      <c r="EA2115" s="7"/>
      <c r="EB2115" s="7"/>
      <c r="EC2115" s="7"/>
      <c r="ED2115" s="7"/>
      <c r="EE2115" s="7"/>
      <c r="EF2115" s="7"/>
      <c r="EG2115" s="7"/>
      <c r="EH2115" s="7"/>
      <c r="EI2115" s="7"/>
      <c r="EJ2115" s="7"/>
      <c r="EK2115" s="7"/>
      <c r="EL2115" s="7"/>
      <c r="EM2115" s="7"/>
      <c r="EN2115" s="7"/>
      <c r="EO2115" s="7"/>
      <c r="EP2115" s="7"/>
      <c r="EQ2115" s="7"/>
      <c r="ER2115" s="7"/>
      <c r="ES2115" s="7"/>
      <c r="ET2115" s="7"/>
      <c r="EU2115" s="7"/>
      <c r="EV2115" s="7"/>
      <c r="EW2115" s="7"/>
      <c r="EX2115" s="7"/>
      <c r="EY2115" s="7"/>
      <c r="EZ2115" s="7"/>
      <c r="FA2115" s="7"/>
      <c r="FB2115" s="7"/>
    </row>
    <row r="2116" spans="1:158" x14ac:dyDescent="0.25">
      <c r="A2116" t="s">
        <v>235</v>
      </c>
      <c r="B2116" t="s">
        <v>133</v>
      </c>
      <c r="C2116" s="5">
        <v>43878</v>
      </c>
      <c r="D2116" s="4">
        <v>7</v>
      </c>
      <c r="E2116" t="s">
        <v>166</v>
      </c>
      <c r="F2116" s="4">
        <v>105</v>
      </c>
      <c r="G2116" t="s">
        <v>18</v>
      </c>
      <c r="H2116" s="6">
        <v>7</v>
      </c>
      <c r="I2116">
        <v>1000</v>
      </c>
      <c r="J2116" s="4">
        <f>1000000/H2116/I2116</f>
        <v>142.85714285714286</v>
      </c>
      <c r="K2116" s="4"/>
      <c r="L2116" s="4">
        <v>816.66666666666674</v>
      </c>
      <c r="M2116" s="4">
        <v>24</v>
      </c>
      <c r="N2116" s="4"/>
      <c r="O2116" s="4"/>
      <c r="P2116" s="7"/>
      <c r="Q2116" s="7"/>
      <c r="R2116" s="7"/>
      <c r="S2116" s="7"/>
      <c r="T2116" s="7"/>
      <c r="U2116" s="4">
        <v>248.80223337704373</v>
      </c>
      <c r="V2116" s="8">
        <v>9.9161666666666686E-3</v>
      </c>
      <c r="W2116" s="6">
        <f>U2116*V2116</f>
        <v>2.4671644132056625</v>
      </c>
      <c r="X2116" s="6"/>
      <c r="Y2116" s="6"/>
      <c r="Z2116" s="6"/>
      <c r="AA2116" s="6"/>
      <c r="AB2116" s="4">
        <v>191.51982347877924</v>
      </c>
      <c r="AC2116" s="7"/>
      <c r="AD2116" s="7"/>
      <c r="AE2116" s="7"/>
      <c r="AF2116" s="7"/>
      <c r="AG2116" s="7"/>
      <c r="AH2116" s="7"/>
      <c r="AI2116" s="8"/>
      <c r="AJ2116" s="8">
        <v>3.3662499999999998E-2</v>
      </c>
      <c r="AK2116" s="6">
        <f>AB2116*AJ2116</f>
        <v>6.4470360578544064</v>
      </c>
      <c r="AL2116" s="6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>
        <v>347.36364903764638</v>
      </c>
      <c r="BA2116" s="8">
        <v>2.262833333333333E-2</v>
      </c>
      <c r="BB2116" s="6">
        <f>AZ2116*BA2116</f>
        <v>7.8602604383068737</v>
      </c>
      <c r="BC2116" s="4">
        <f>U2116+AB2116+AZ2116</f>
        <v>787.68570589346939</v>
      </c>
      <c r="BD2116" s="4">
        <f>W2116+AK2116+BB2116</f>
        <v>16.774460909366944</v>
      </c>
      <c r="BE2116" s="7">
        <f>AZ2116/BC2116</f>
        <v>0.44099270361093185</v>
      </c>
      <c r="BF2116" s="7"/>
      <c r="BG2116" s="6"/>
      <c r="BH2116" s="4"/>
      <c r="BI2116" s="4"/>
      <c r="BJ2116" s="4"/>
      <c r="BK2116" s="4"/>
      <c r="BL2116" s="6"/>
      <c r="BM2116" s="6"/>
      <c r="BN2116" s="6"/>
      <c r="BO2116" s="6"/>
      <c r="BP2116" s="7">
        <f>U2116/BC2116</f>
        <v>0.3158648576653148</v>
      </c>
      <c r="BQ2116" s="7">
        <f>AB2116/BC2116</f>
        <v>0.2431424387237533</v>
      </c>
      <c r="BR2116" s="7">
        <f>AZ2116/BC2116</f>
        <v>0.44099270361093185</v>
      </c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7"/>
      <c r="CD2116" s="4"/>
      <c r="CE2116" s="4"/>
      <c r="CF2116" s="7"/>
      <c r="CG2116" s="4"/>
      <c r="CH2116" s="4"/>
      <c r="CI2116" s="4"/>
      <c r="CJ2116" s="7"/>
      <c r="CK2116" s="7"/>
      <c r="CL2116" s="7"/>
      <c r="CM2116" s="7"/>
      <c r="CN2116" s="7"/>
      <c r="CO2116" s="7"/>
      <c r="CP2116" s="7"/>
      <c r="CQ2116" s="7"/>
      <c r="CR2116" s="7"/>
      <c r="CS2116" s="7"/>
      <c r="CT2116" s="7"/>
      <c r="CU2116" s="7"/>
      <c r="CV2116" s="7"/>
      <c r="CW2116" s="7"/>
      <c r="CX2116" s="7"/>
      <c r="CY2116" s="7"/>
      <c r="CZ2116" s="7"/>
      <c r="DA2116" s="7"/>
      <c r="DB2116" s="7"/>
      <c r="DC2116" s="7"/>
      <c r="DD2116" s="7"/>
      <c r="DE2116" s="7"/>
      <c r="DF2116" s="7"/>
      <c r="DG2116" s="7"/>
      <c r="DH2116" s="7"/>
      <c r="DI2116" s="7"/>
      <c r="DJ2116" s="7"/>
      <c r="DK2116" s="7"/>
      <c r="DL2116" s="7"/>
      <c r="DM2116" s="7"/>
      <c r="DN2116" s="7"/>
      <c r="DO2116" s="7"/>
      <c r="DP2116" s="7"/>
      <c r="DQ2116" s="7"/>
      <c r="DR2116" s="7"/>
      <c r="DS2116" s="7"/>
      <c r="DT2116" s="7"/>
      <c r="DU2116" s="7"/>
      <c r="DV2116" s="7"/>
      <c r="DW2116" s="7"/>
      <c r="DX2116" s="7"/>
      <c r="DY2116" s="7"/>
      <c r="DZ2116" s="7"/>
      <c r="EA2116" s="7"/>
      <c r="EB2116" s="7"/>
      <c r="EC2116" s="7"/>
      <c r="ED2116" s="7"/>
      <c r="EE2116" s="7"/>
      <c r="EF2116" s="7"/>
      <c r="EG2116" s="7"/>
      <c r="EH2116" s="7"/>
      <c r="EI2116" s="7"/>
      <c r="EJ2116" s="7"/>
      <c r="EK2116" s="7"/>
      <c r="EL2116" s="7"/>
      <c r="EM2116" s="7"/>
      <c r="EN2116" s="7"/>
      <c r="EO2116" s="7"/>
      <c r="EP2116" s="7"/>
      <c r="EQ2116" s="7"/>
      <c r="ER2116" s="7"/>
      <c r="ES2116" s="7"/>
      <c r="ET2116" s="7"/>
      <c r="EU2116" s="7"/>
      <c r="EV2116" s="7"/>
      <c r="EW2116" s="7"/>
      <c r="EX2116" s="7"/>
      <c r="EY2116" s="7"/>
      <c r="EZ2116" s="7"/>
      <c r="FA2116" s="7"/>
      <c r="FB2116" s="7"/>
    </row>
    <row r="2117" spans="1:158" x14ac:dyDescent="0.25">
      <c r="A2117" t="s">
        <v>235</v>
      </c>
      <c r="B2117" t="s">
        <v>133</v>
      </c>
      <c r="C2117" s="5">
        <v>43906</v>
      </c>
      <c r="D2117" s="4">
        <v>8</v>
      </c>
      <c r="E2117" s="5" t="s">
        <v>165</v>
      </c>
      <c r="F2117" s="4">
        <v>133</v>
      </c>
      <c r="G2117" t="s">
        <v>18</v>
      </c>
      <c r="H2117" s="6">
        <v>7</v>
      </c>
      <c r="I2117">
        <v>1000</v>
      </c>
      <c r="J2117" s="4">
        <f>1000000/H2117/I2117</f>
        <v>142.85714285714286</v>
      </c>
      <c r="K2117" s="4"/>
      <c r="L2117" s="4">
        <v>817.91666666666674</v>
      </c>
      <c r="M2117" s="4">
        <v>25.083333333333332</v>
      </c>
      <c r="N2117" s="4"/>
      <c r="O2117" s="4"/>
      <c r="P2117" s="7"/>
      <c r="Q2117" s="7"/>
      <c r="R2117" s="7"/>
      <c r="S2117" s="7"/>
      <c r="T2117" s="7"/>
      <c r="U2117" s="4">
        <v>311.13182155538721</v>
      </c>
      <c r="V2117" s="8">
        <v>8.5549166666666673E-3</v>
      </c>
      <c r="W2117" s="6">
        <f>U2117*V2117</f>
        <v>2.6617068057545414</v>
      </c>
      <c r="X2117" s="6"/>
      <c r="Y2117" s="6"/>
      <c r="Z2117" s="6"/>
      <c r="AA2117" s="6"/>
      <c r="AB2117" s="4">
        <v>214.39284048536791</v>
      </c>
      <c r="AC2117" s="7"/>
      <c r="AD2117" s="7"/>
      <c r="AE2117" s="7"/>
      <c r="AF2117" s="7"/>
      <c r="AG2117" s="7"/>
      <c r="AH2117" s="7"/>
      <c r="AI2117" s="8"/>
      <c r="AJ2117" s="8">
        <v>2.8489166666666666E-2</v>
      </c>
      <c r="AK2117" s="6">
        <f>AB2117*AJ2117</f>
        <v>6.1078733647277268</v>
      </c>
      <c r="AL2117" s="6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>
        <v>573.44304978638593</v>
      </c>
      <c r="BA2117" s="8">
        <v>2.5520000000000004E-2</v>
      </c>
      <c r="BB2117" s="6">
        <f>AZ2117*BA2117</f>
        <v>14.634266630548572</v>
      </c>
      <c r="BC2117" s="4">
        <f>U2117+AB2117+AZ2117</f>
        <v>1098.9677118271411</v>
      </c>
      <c r="BD2117" s="4">
        <f>W2117+AK2117+BB2117</f>
        <v>23.403846801030838</v>
      </c>
      <c r="BE2117" s="7">
        <f>AZ2117/BC2117</f>
        <v>0.52180154486338903</v>
      </c>
      <c r="BF2117" s="7"/>
      <c r="BG2117" s="6"/>
      <c r="BH2117" s="4"/>
      <c r="BI2117" s="4"/>
      <c r="BJ2117" s="4"/>
      <c r="BK2117" s="4"/>
      <c r="BL2117" s="6"/>
      <c r="BM2117" s="6"/>
      <c r="BN2117" s="6"/>
      <c r="BO2117" s="6"/>
      <c r="BP2117" s="7">
        <f>U2117/BC2117</f>
        <v>0.28311279595112049</v>
      </c>
      <c r="BQ2117" s="7">
        <f>AB2117/BC2117</f>
        <v>0.19508565918549042</v>
      </c>
      <c r="BR2117" s="7">
        <f>AZ2117/BC2117</f>
        <v>0.52180154486338903</v>
      </c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7"/>
      <c r="CD2117" s="4"/>
      <c r="CE2117" s="4"/>
      <c r="CF2117" s="7"/>
      <c r="CG2117" s="4"/>
      <c r="CH2117" s="4"/>
      <c r="CI2117" s="4"/>
      <c r="CJ2117" s="7"/>
      <c r="CK2117" s="7"/>
      <c r="CL2117" s="7"/>
      <c r="CM2117" s="7"/>
      <c r="CN2117" s="7"/>
      <c r="CO2117" s="7"/>
      <c r="CP2117" s="7"/>
      <c r="CQ2117" s="7"/>
      <c r="CR2117" s="7"/>
      <c r="CS2117" s="7"/>
      <c r="CT2117" s="7"/>
      <c r="CU2117" s="7"/>
      <c r="CV2117" s="7"/>
      <c r="CW2117" s="7"/>
      <c r="CX2117" s="7"/>
      <c r="CY2117" s="7"/>
      <c r="CZ2117" s="7"/>
      <c r="DA2117" s="7"/>
      <c r="DB2117" s="7"/>
      <c r="DC2117" s="7"/>
      <c r="DD2117" s="7"/>
      <c r="DE2117" s="7"/>
      <c r="DF2117" s="7"/>
      <c r="DG2117" s="7"/>
      <c r="DH2117" s="7"/>
      <c r="DI2117" s="7"/>
      <c r="DJ2117" s="7"/>
      <c r="DK2117" s="7"/>
      <c r="DL2117" s="7"/>
      <c r="DM2117" s="7"/>
      <c r="DN2117" s="7"/>
      <c r="DO2117" s="7"/>
      <c r="DP2117" s="7"/>
      <c r="DQ2117" s="7"/>
      <c r="DR2117" s="7"/>
      <c r="DS2117" s="7"/>
      <c r="DT2117" s="7"/>
      <c r="DU2117" s="7"/>
      <c r="DV2117" s="7"/>
      <c r="DW2117" s="7"/>
      <c r="DX2117" s="7"/>
      <c r="DY2117" s="7"/>
      <c r="DZ2117" s="7"/>
      <c r="EA2117" s="7"/>
      <c r="EB2117" s="7"/>
      <c r="EC2117" s="7"/>
      <c r="ED2117" s="7"/>
      <c r="EE2117" s="7"/>
      <c r="EF2117" s="7"/>
      <c r="EG2117" s="7"/>
      <c r="EH2117" s="7"/>
      <c r="EI2117" s="7"/>
      <c r="EJ2117" s="7"/>
      <c r="EK2117" s="7"/>
      <c r="EL2117" s="7"/>
      <c r="EM2117" s="7"/>
      <c r="EN2117" s="7"/>
      <c r="EO2117" s="7"/>
      <c r="EP2117" s="7"/>
      <c r="EQ2117" s="7"/>
      <c r="ER2117" s="7"/>
      <c r="ES2117" s="7"/>
      <c r="ET2117" s="7"/>
      <c r="EU2117" s="7"/>
      <c r="EV2117" s="7"/>
      <c r="EW2117" s="7"/>
      <c r="EX2117" s="7"/>
      <c r="EY2117" s="7"/>
      <c r="EZ2117" s="7"/>
      <c r="FA2117" s="7"/>
      <c r="FB2117" s="7"/>
    </row>
    <row r="2118" spans="1:158" x14ac:dyDescent="0.25">
      <c r="A2118" t="s">
        <v>235</v>
      </c>
      <c r="B2118" t="s">
        <v>133</v>
      </c>
      <c r="C2118" s="5">
        <v>43996</v>
      </c>
      <c r="D2118" s="4">
        <v>9</v>
      </c>
      <c r="E2118" t="s">
        <v>70</v>
      </c>
      <c r="F2118" s="4">
        <v>223</v>
      </c>
      <c r="G2118" t="s">
        <v>18</v>
      </c>
      <c r="H2118" s="6">
        <v>7</v>
      </c>
      <c r="I2118">
        <v>1000</v>
      </c>
      <c r="J2118" s="4">
        <f>1000000/H2118/I2118</f>
        <v>142.85714285714286</v>
      </c>
      <c r="K2118" s="4"/>
      <c r="L2118" s="4"/>
      <c r="M2118" s="4"/>
      <c r="N2118" s="4"/>
      <c r="O2118" s="4"/>
      <c r="P2118" s="7"/>
      <c r="Q2118" s="7"/>
      <c r="R2118" s="7"/>
      <c r="S2118" s="7"/>
      <c r="T2118" s="7"/>
      <c r="U2118" s="4"/>
      <c r="V2118" s="8"/>
      <c r="W2118" s="7"/>
      <c r="X2118" s="7"/>
      <c r="Y2118" s="7"/>
      <c r="Z2118" s="7"/>
      <c r="AA2118" s="7"/>
      <c r="AB2118" s="4"/>
      <c r="AC2118" s="7"/>
      <c r="AD2118" s="7"/>
      <c r="AE2118" s="7"/>
      <c r="AF2118" s="7"/>
      <c r="AG2118" s="7"/>
      <c r="AH2118" s="7"/>
      <c r="AI2118" s="8"/>
      <c r="AJ2118" s="8"/>
      <c r="AK2118" s="7"/>
      <c r="AL2118" s="7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8"/>
      <c r="BB2118" s="4"/>
      <c r="BC2118" s="4"/>
      <c r="BD2118" s="4"/>
      <c r="BE2118" s="7"/>
      <c r="BF2118" s="4">
        <f>BH2118*(1/(BG2118/100))</f>
        <v>520.50268132820543</v>
      </c>
      <c r="BG2118" s="6">
        <v>46.152500000000003</v>
      </c>
      <c r="BH2118" s="4">
        <v>240.22499999999999</v>
      </c>
      <c r="BI2118" s="4">
        <f>BF2118-BH2118</f>
        <v>280.2776813282054</v>
      </c>
      <c r="BJ2118" s="4"/>
      <c r="BK2118" s="4"/>
      <c r="BL2118" s="6">
        <v>10.582599118942731</v>
      </c>
      <c r="BM2118" s="6"/>
      <c r="BN2118" s="6"/>
      <c r="BO2118" s="6"/>
      <c r="BP2118" s="6"/>
      <c r="BQ2118" s="6"/>
      <c r="BR2118" s="6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7"/>
      <c r="CD2118" s="4"/>
      <c r="CE2118" s="4"/>
      <c r="CF2118" s="7"/>
      <c r="CG2118" s="4"/>
      <c r="CH2118" s="4"/>
      <c r="CI2118" s="4"/>
      <c r="CJ2118" s="7"/>
      <c r="CK2118" s="7"/>
      <c r="CL2118" s="7"/>
      <c r="CM2118" s="7"/>
      <c r="CN2118" s="7"/>
      <c r="CO2118" s="7"/>
      <c r="CP2118" s="7"/>
      <c r="CQ2118" s="7"/>
      <c r="CR2118" s="7"/>
      <c r="CS2118" s="7"/>
      <c r="CT2118" s="7"/>
      <c r="CU2118" s="7"/>
      <c r="CV2118" s="7"/>
      <c r="CW2118" s="7"/>
      <c r="CX2118" s="7"/>
      <c r="CY2118" s="7"/>
      <c r="CZ2118" s="7"/>
      <c r="DA2118" s="7"/>
      <c r="DB2118" s="7"/>
      <c r="DC2118" s="7"/>
      <c r="DD2118" s="7"/>
      <c r="DE2118" s="7"/>
      <c r="DF2118" s="7"/>
      <c r="DG2118" s="7"/>
      <c r="DH2118" s="7"/>
      <c r="DI2118" s="7"/>
      <c r="DJ2118" s="7"/>
      <c r="DK2118" s="7"/>
      <c r="DL2118" s="7"/>
      <c r="DM2118" s="7"/>
      <c r="DN2118" s="7"/>
      <c r="DO2118" s="7"/>
      <c r="DP2118" s="7"/>
      <c r="DQ2118" s="7"/>
      <c r="DR2118" s="7"/>
      <c r="DS2118" s="7"/>
      <c r="DT2118" s="7"/>
      <c r="DU2118" s="7"/>
      <c r="DV2118" s="7"/>
      <c r="DW2118" s="7"/>
      <c r="DX2118" s="7"/>
      <c r="DY2118" s="7"/>
      <c r="DZ2118" s="7"/>
      <c r="EA2118" s="7"/>
      <c r="EB2118" s="7"/>
      <c r="EC2118" s="7"/>
      <c r="ED2118" s="7"/>
      <c r="EE2118" s="7"/>
      <c r="EF2118" s="7"/>
      <c r="EG2118" s="7"/>
      <c r="EH2118" s="7"/>
      <c r="EI2118" s="7"/>
      <c r="EJ2118" s="7"/>
      <c r="EK2118" s="7"/>
      <c r="EL2118" s="7"/>
      <c r="EM2118" s="7"/>
      <c r="EN2118" s="7"/>
      <c r="EO2118" s="7"/>
      <c r="EP2118" s="7"/>
      <c r="EQ2118" s="7"/>
      <c r="ER2118" s="7"/>
      <c r="ES2118" s="7"/>
      <c r="ET2118" s="7"/>
      <c r="EU2118" s="7"/>
      <c r="EV2118" s="7"/>
      <c r="EW2118" s="7"/>
      <c r="EX2118" s="7"/>
      <c r="EY2118" s="7"/>
      <c r="EZ2118" s="7"/>
      <c r="FA2118" s="7"/>
      <c r="FB2118" s="7"/>
    </row>
    <row r="2119" spans="1:158" x14ac:dyDescent="0.25">
      <c r="A2119" t="s">
        <v>236</v>
      </c>
      <c r="B2119" t="s">
        <v>134</v>
      </c>
      <c r="C2119" s="5">
        <v>43773</v>
      </c>
      <c r="D2119" s="4">
        <v>1</v>
      </c>
      <c r="E2119" s="5" t="s">
        <v>167</v>
      </c>
      <c r="F2119">
        <v>0</v>
      </c>
      <c r="G2119" t="s">
        <v>18</v>
      </c>
      <c r="H2119" s="6">
        <v>7</v>
      </c>
      <c r="I2119">
        <v>1000</v>
      </c>
      <c r="J2119" s="4">
        <f>1000000/H2119/I2119</f>
        <v>142.85714285714286</v>
      </c>
      <c r="K2119" s="4"/>
      <c r="L2119" s="4"/>
      <c r="M2119" s="4"/>
      <c r="N2119" s="4"/>
      <c r="O2119" s="4"/>
      <c r="P2119" s="7"/>
      <c r="Q2119" s="7"/>
      <c r="R2119" s="7"/>
      <c r="S2119" s="7"/>
      <c r="T2119" s="7"/>
      <c r="U2119" s="4"/>
      <c r="V2119" s="8"/>
      <c r="W2119" s="7"/>
      <c r="X2119" s="7"/>
      <c r="Y2119" s="7"/>
      <c r="Z2119" s="7"/>
      <c r="AA2119" s="7"/>
      <c r="AB2119" s="4"/>
      <c r="AC2119" s="7"/>
      <c r="AD2119" s="7"/>
      <c r="AE2119" s="7"/>
      <c r="AF2119" s="7"/>
      <c r="AG2119" s="7"/>
      <c r="AH2119" s="7"/>
      <c r="AI2119" s="8"/>
      <c r="AJ2119" s="8"/>
      <c r="AK2119" s="7"/>
      <c r="AL2119" s="7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8"/>
      <c r="BB2119" s="4"/>
      <c r="BC2119" s="4"/>
      <c r="BD2119" s="4"/>
      <c r="BE2119" s="7"/>
      <c r="BF2119" s="7"/>
      <c r="BG2119" s="6"/>
      <c r="BH2119" s="4"/>
      <c r="BI2119" s="4"/>
      <c r="BJ2119" s="4"/>
      <c r="BK2119" s="4"/>
      <c r="BL2119" s="6"/>
      <c r="BM2119" s="6"/>
      <c r="BN2119" s="6"/>
      <c r="BO2119" s="6"/>
      <c r="BP2119" s="6"/>
      <c r="BQ2119" s="6"/>
      <c r="BR2119" s="6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7"/>
      <c r="CD2119" s="4"/>
      <c r="CE2119" s="4"/>
      <c r="CF2119" s="7"/>
      <c r="CG2119" s="4"/>
      <c r="CH2119" s="4"/>
      <c r="CI2119" s="4"/>
      <c r="CJ2119" s="7"/>
      <c r="CK2119" s="7"/>
      <c r="CL2119" s="7"/>
      <c r="CM2119" s="7"/>
      <c r="CN2119" s="7"/>
      <c r="CO2119" s="7"/>
      <c r="CP2119" s="7"/>
      <c r="CQ2119" s="7"/>
      <c r="CR2119" s="7"/>
      <c r="CS2119" s="7"/>
      <c r="CT2119" s="7"/>
      <c r="CU2119" s="7"/>
      <c r="CV2119" s="7"/>
      <c r="CW2119" s="7"/>
      <c r="CX2119" s="7"/>
      <c r="CY2119" s="7"/>
      <c r="CZ2119" s="7"/>
      <c r="DA2119" s="7"/>
      <c r="DB2119" s="7"/>
      <c r="DC2119" s="7"/>
      <c r="DD2119" s="7"/>
      <c r="DE2119" s="7"/>
      <c r="DF2119" s="7"/>
      <c r="DG2119" s="7"/>
      <c r="DH2119" s="7"/>
      <c r="DI2119" s="7"/>
      <c r="DJ2119" s="7"/>
      <c r="DK2119" s="7"/>
      <c r="DL2119" s="7"/>
      <c r="DM2119" s="7"/>
      <c r="DN2119" s="7"/>
      <c r="DO2119" s="7"/>
      <c r="DP2119" s="7"/>
      <c r="DQ2119" s="7"/>
      <c r="DR2119" s="7"/>
      <c r="DS2119" s="7"/>
      <c r="DT2119" s="7"/>
      <c r="DU2119" s="7"/>
      <c r="DV2119" s="7"/>
      <c r="DW2119" s="7"/>
      <c r="DX2119" s="7"/>
      <c r="DY2119" s="7"/>
      <c r="DZ2119" s="7"/>
      <c r="EA2119" s="7"/>
      <c r="EB2119" s="7"/>
      <c r="EC2119" s="7"/>
      <c r="ED2119" s="7"/>
      <c r="EE2119" s="7"/>
      <c r="EF2119" s="7"/>
      <c r="EG2119" s="7"/>
      <c r="EH2119" s="7"/>
      <c r="EI2119" s="7"/>
      <c r="EJ2119" s="7"/>
      <c r="EK2119" s="7"/>
      <c r="EL2119" s="7"/>
      <c r="EM2119" s="7"/>
      <c r="EN2119" s="7"/>
      <c r="EO2119" s="7"/>
      <c r="EP2119" s="7"/>
      <c r="EQ2119" s="7"/>
      <c r="ER2119" s="7"/>
      <c r="ES2119" s="7"/>
      <c r="ET2119" s="7"/>
      <c r="EU2119" s="7"/>
      <c r="EV2119" s="7"/>
      <c r="EW2119" s="7"/>
      <c r="EX2119" s="7"/>
      <c r="EY2119" s="7"/>
      <c r="EZ2119" s="7"/>
      <c r="FA2119" s="7"/>
      <c r="FB2119" s="7"/>
    </row>
    <row r="2120" spans="1:158" x14ac:dyDescent="0.25">
      <c r="A2120" t="s">
        <v>236</v>
      </c>
      <c r="B2120" t="s">
        <v>134</v>
      </c>
      <c r="C2120" s="5">
        <v>43850</v>
      </c>
      <c r="D2120" s="4">
        <v>6</v>
      </c>
      <c r="E2120" s="5" t="s">
        <v>183</v>
      </c>
      <c r="F2120" s="4">
        <v>77</v>
      </c>
      <c r="G2120" t="s">
        <v>18</v>
      </c>
      <c r="H2120" s="6">
        <v>7</v>
      </c>
      <c r="I2120">
        <v>1000</v>
      </c>
      <c r="J2120" s="4">
        <f>1000000/H2120/I2120</f>
        <v>142.85714285714286</v>
      </c>
      <c r="K2120" s="4"/>
      <c r="L2120" s="4">
        <v>703.75</v>
      </c>
      <c r="M2120" s="4">
        <v>19.5</v>
      </c>
      <c r="N2120" s="4"/>
      <c r="O2120" s="4"/>
      <c r="P2120" s="7"/>
      <c r="Q2120" s="7"/>
      <c r="R2120" s="7"/>
      <c r="S2120" s="7"/>
      <c r="T2120" s="7"/>
      <c r="U2120" s="4">
        <v>191.74337272036544</v>
      </c>
      <c r="V2120" s="8">
        <v>1.5321916666666666E-2</v>
      </c>
      <c r="W2120" s="6">
        <f>U2120*V2120</f>
        <v>2.9378759782070456</v>
      </c>
      <c r="X2120" s="6"/>
      <c r="Y2120" s="6"/>
      <c r="Z2120" s="6"/>
      <c r="AA2120" s="6"/>
      <c r="AB2120" s="4">
        <v>158.24362449931459</v>
      </c>
      <c r="AC2120" s="7"/>
      <c r="AD2120" s="7"/>
      <c r="AE2120" s="7"/>
      <c r="AF2120" s="7"/>
      <c r="AG2120" s="7"/>
      <c r="AH2120" s="7"/>
      <c r="AI2120" s="8"/>
      <c r="AJ2120" s="8">
        <v>4.0914166666666668E-2</v>
      </c>
      <c r="AK2120" s="6">
        <f>AB2120*AJ2120</f>
        <v>6.4744060267023738</v>
      </c>
      <c r="AL2120" s="6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>
        <v>39.428414233972248</v>
      </c>
      <c r="BA2120" s="8">
        <v>3.2774166666666667E-2</v>
      </c>
      <c r="BB2120" s="6">
        <f>AZ2120*BA2120</f>
        <v>1.2922334195065788</v>
      </c>
      <c r="BC2120" s="4">
        <f>U2120+AB2120+AZ2120</f>
        <v>389.41541145365227</v>
      </c>
      <c r="BD2120" s="4">
        <f>W2120+AK2120+BB2120</f>
        <v>10.704515424415998</v>
      </c>
      <c r="BE2120" s="7">
        <f>AZ2120/BC2120</f>
        <v>0.10125026661577047</v>
      </c>
      <c r="BF2120" s="7"/>
      <c r="BG2120" s="6"/>
      <c r="BH2120" s="4"/>
      <c r="BI2120" s="4"/>
      <c r="BJ2120" s="4"/>
      <c r="BK2120" s="4"/>
      <c r="BL2120" s="6"/>
      <c r="BM2120" s="6"/>
      <c r="BN2120" s="6"/>
      <c r="BO2120" s="6"/>
      <c r="BP2120" s="7">
        <f>U2120/BC2120</f>
        <v>0.49238773577194828</v>
      </c>
      <c r="BQ2120" s="7">
        <f>AB2120/BC2120</f>
        <v>0.40636199761228131</v>
      </c>
      <c r="BR2120" s="7">
        <f>AZ2120/BC2120</f>
        <v>0.10125026661577047</v>
      </c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7"/>
      <c r="CD2120" s="4"/>
      <c r="CE2120" s="4"/>
      <c r="CF2120" s="7"/>
      <c r="CG2120" s="4"/>
      <c r="CH2120" s="4"/>
      <c r="CI2120" s="4"/>
      <c r="CJ2120" s="7"/>
      <c r="CK2120" s="7"/>
      <c r="CL2120" s="7"/>
      <c r="CM2120" s="7"/>
      <c r="CN2120" s="7"/>
      <c r="CO2120" s="7"/>
      <c r="CP2120" s="7"/>
      <c r="CQ2120" s="7"/>
      <c r="CR2120" s="7"/>
      <c r="CS2120" s="7"/>
      <c r="CT2120" s="7"/>
      <c r="CU2120" s="7"/>
      <c r="CV2120" s="7"/>
      <c r="CW2120" s="7"/>
      <c r="CX2120" s="7"/>
      <c r="CY2120" s="7"/>
      <c r="CZ2120" s="7"/>
      <c r="DA2120" s="7"/>
      <c r="DB2120" s="7"/>
      <c r="DC2120" s="7"/>
      <c r="DD2120" s="7"/>
      <c r="DE2120" s="7"/>
      <c r="DF2120" s="7"/>
      <c r="DG2120" s="7"/>
      <c r="DH2120" s="7"/>
      <c r="DI2120" s="7"/>
      <c r="DJ2120" s="7"/>
      <c r="DK2120" s="7"/>
      <c r="DL2120" s="7"/>
      <c r="DM2120" s="7"/>
      <c r="DN2120" s="7"/>
      <c r="DO2120" s="7"/>
      <c r="DP2120" s="7"/>
      <c r="DQ2120" s="7"/>
      <c r="DR2120" s="7"/>
      <c r="DS2120" s="7"/>
      <c r="DT2120" s="7"/>
      <c r="DU2120" s="7"/>
      <c r="DV2120" s="7"/>
      <c r="DW2120" s="7"/>
      <c r="DX2120" s="7"/>
      <c r="DY2120" s="7"/>
      <c r="DZ2120" s="7"/>
      <c r="EA2120" s="7"/>
      <c r="EB2120" s="7"/>
      <c r="EC2120" s="7"/>
      <c r="ED2120" s="7"/>
      <c r="EE2120" s="7"/>
      <c r="EF2120" s="7"/>
      <c r="EG2120" s="7"/>
      <c r="EH2120" s="7"/>
      <c r="EI2120" s="7"/>
      <c r="EJ2120" s="7"/>
      <c r="EK2120" s="7"/>
      <c r="EL2120" s="7"/>
      <c r="EM2120" s="7"/>
      <c r="EN2120" s="7"/>
      <c r="EO2120" s="7"/>
      <c r="EP2120" s="7"/>
      <c r="EQ2120" s="7"/>
      <c r="ER2120" s="7"/>
      <c r="ES2120" s="7"/>
      <c r="ET2120" s="7"/>
      <c r="EU2120" s="7"/>
      <c r="EV2120" s="7"/>
      <c r="EW2120" s="7"/>
      <c r="EX2120" s="7"/>
      <c r="EY2120" s="7"/>
      <c r="EZ2120" s="7"/>
      <c r="FA2120" s="7"/>
      <c r="FB2120" s="7"/>
    </row>
    <row r="2121" spans="1:158" x14ac:dyDescent="0.25">
      <c r="A2121" t="s">
        <v>236</v>
      </c>
      <c r="B2121" t="s">
        <v>134</v>
      </c>
      <c r="C2121" s="5">
        <v>43865</v>
      </c>
      <c r="D2121" s="4"/>
      <c r="E2121" s="5"/>
      <c r="F2121" s="4">
        <v>92</v>
      </c>
      <c r="G2121" t="s">
        <v>18</v>
      </c>
      <c r="H2121" s="6">
        <v>7</v>
      </c>
      <c r="I2121">
        <v>1000</v>
      </c>
      <c r="J2121" s="4">
        <f>1000000/H2121/I2121</f>
        <v>142.85714285714286</v>
      </c>
      <c r="K2121" s="4"/>
      <c r="L2121" s="4">
        <v>812.08333333333326</v>
      </c>
      <c r="M2121" s="4">
        <v>21.833333333333332</v>
      </c>
      <c r="N2121" s="4"/>
      <c r="O2121" s="4"/>
      <c r="P2121" s="7"/>
      <c r="Q2121" s="7"/>
      <c r="R2121" s="7"/>
      <c r="S2121" s="7"/>
      <c r="T2121" s="7"/>
      <c r="U2121" s="4">
        <v>275.41937150486808</v>
      </c>
      <c r="V2121" s="8">
        <v>1.3668916666666666E-2</v>
      </c>
      <c r="W2121" s="6">
        <f>U2121*V2121</f>
        <v>3.7646844374857498</v>
      </c>
      <c r="X2121" s="6"/>
      <c r="Y2121" s="6"/>
      <c r="Z2121" s="6"/>
      <c r="AA2121" s="6"/>
      <c r="AB2121" s="4">
        <v>214.18113526710289</v>
      </c>
      <c r="AC2121" s="7"/>
      <c r="AD2121" s="7"/>
      <c r="AE2121" s="7"/>
      <c r="AF2121" s="7"/>
      <c r="AG2121" s="7"/>
      <c r="AH2121" s="7"/>
      <c r="AI2121" s="8"/>
      <c r="AJ2121" s="8">
        <v>4.0664166666666668E-2</v>
      </c>
      <c r="AK2121" s="6">
        <f>AB2121*AJ2121</f>
        <v>8.70949738135735</v>
      </c>
      <c r="AL2121" s="6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>
        <v>139.32651224987092</v>
      </c>
      <c r="BA2121" s="8">
        <v>3.0326666666666665E-2</v>
      </c>
      <c r="BB2121" s="6">
        <f>AZ2121*BA2121</f>
        <v>4.2253086948310852</v>
      </c>
      <c r="BC2121" s="4">
        <f>U2121+AB2121+AZ2121</f>
        <v>628.92701902184194</v>
      </c>
      <c r="BD2121" s="4">
        <f>W2121+AK2121+BB2121</f>
        <v>16.699490513674185</v>
      </c>
      <c r="BE2121" s="7">
        <f>AZ2121/BC2121</f>
        <v>0.2215304924672544</v>
      </c>
      <c r="BF2121" s="7"/>
      <c r="BG2121" s="6"/>
      <c r="BH2121" s="4"/>
      <c r="BI2121" s="4"/>
      <c r="BJ2121" s="4"/>
      <c r="BK2121" s="4"/>
      <c r="BL2121" s="6"/>
      <c r="BM2121" s="6"/>
      <c r="BN2121" s="6"/>
      <c r="BO2121" s="6"/>
      <c r="BP2121" s="7">
        <f>U2121/BC2121</f>
        <v>0.43791944561902035</v>
      </c>
      <c r="BQ2121" s="7">
        <f>AB2121/BC2121</f>
        <v>0.34055006191372517</v>
      </c>
      <c r="BR2121" s="7">
        <f>AZ2121/BC2121</f>
        <v>0.2215304924672544</v>
      </c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7"/>
      <c r="CD2121" s="4"/>
      <c r="CE2121" s="4"/>
      <c r="CF2121" s="7"/>
      <c r="CG2121" s="4"/>
      <c r="CH2121" s="4"/>
      <c r="CI2121" s="4"/>
      <c r="CJ2121" s="7"/>
      <c r="CK2121" s="7"/>
      <c r="CL2121" s="7"/>
      <c r="CM2121" s="7"/>
      <c r="CN2121" s="7"/>
      <c r="CO2121" s="7"/>
      <c r="CP2121" s="7"/>
      <c r="CQ2121" s="7"/>
      <c r="CR2121" s="7"/>
      <c r="CS2121" s="7"/>
      <c r="CT2121" s="7"/>
      <c r="CU2121" s="7"/>
      <c r="CV2121" s="7"/>
      <c r="CW2121" s="7"/>
      <c r="CX2121" s="7"/>
      <c r="CY2121" s="7"/>
      <c r="CZ2121" s="7"/>
      <c r="DA2121" s="7"/>
      <c r="DB2121" s="7"/>
      <c r="DC2121" s="7"/>
      <c r="DD2121" s="7"/>
      <c r="DE2121" s="7"/>
      <c r="DF2121" s="7"/>
      <c r="DG2121" s="7"/>
      <c r="DH2121" s="7"/>
      <c r="DI2121" s="7"/>
      <c r="DJ2121" s="7"/>
      <c r="DK2121" s="7"/>
      <c r="DL2121" s="7"/>
      <c r="DM2121" s="7"/>
      <c r="DN2121" s="7"/>
      <c r="DO2121" s="7"/>
      <c r="DP2121" s="7"/>
      <c r="DQ2121" s="7"/>
      <c r="DR2121" s="7"/>
      <c r="DS2121" s="7"/>
      <c r="DT2121" s="7"/>
      <c r="DU2121" s="7"/>
      <c r="DV2121" s="7"/>
      <c r="DW2121" s="7"/>
      <c r="DX2121" s="7"/>
      <c r="DY2121" s="7"/>
      <c r="DZ2121" s="7"/>
      <c r="EA2121" s="7"/>
      <c r="EB2121" s="7"/>
      <c r="EC2121" s="7"/>
      <c r="ED2121" s="7"/>
      <c r="EE2121" s="7"/>
      <c r="EF2121" s="7"/>
      <c r="EG2121" s="7"/>
      <c r="EH2121" s="7"/>
      <c r="EI2121" s="7"/>
      <c r="EJ2121" s="7"/>
      <c r="EK2121" s="7"/>
      <c r="EL2121" s="7"/>
      <c r="EM2121" s="7"/>
      <c r="EN2121" s="7"/>
      <c r="EO2121" s="7"/>
      <c r="EP2121" s="7"/>
      <c r="EQ2121" s="7"/>
      <c r="ER2121" s="7"/>
      <c r="ES2121" s="7"/>
      <c r="ET2121" s="7"/>
      <c r="EU2121" s="7"/>
      <c r="EV2121" s="7"/>
      <c r="EW2121" s="7"/>
      <c r="EX2121" s="7"/>
      <c r="EY2121" s="7"/>
      <c r="EZ2121" s="7"/>
      <c r="FA2121" s="7"/>
      <c r="FB2121" s="7"/>
    </row>
    <row r="2122" spans="1:158" x14ac:dyDescent="0.25">
      <c r="A2122" t="s">
        <v>236</v>
      </c>
      <c r="B2122" t="s">
        <v>134</v>
      </c>
      <c r="C2122" s="5">
        <v>43878</v>
      </c>
      <c r="D2122" s="4">
        <v>7</v>
      </c>
      <c r="E2122" t="s">
        <v>166</v>
      </c>
      <c r="F2122" s="4">
        <v>105</v>
      </c>
      <c r="G2122" t="s">
        <v>18</v>
      </c>
      <c r="H2122" s="6">
        <v>7</v>
      </c>
      <c r="I2122">
        <v>1000</v>
      </c>
      <c r="J2122" s="4">
        <f>1000000/H2122/I2122</f>
        <v>142.85714285714286</v>
      </c>
      <c r="K2122" s="4"/>
      <c r="L2122" s="4">
        <v>867.5</v>
      </c>
      <c r="M2122" s="4">
        <v>24.416666666666668</v>
      </c>
      <c r="N2122" s="4"/>
      <c r="O2122" s="4"/>
      <c r="P2122" s="7"/>
      <c r="Q2122" s="7"/>
      <c r="R2122" s="7"/>
      <c r="S2122" s="7"/>
      <c r="T2122" s="7"/>
      <c r="U2122" s="4">
        <v>309.7096410799432</v>
      </c>
      <c r="V2122" s="8">
        <v>9.724E-3</v>
      </c>
      <c r="W2122" s="6">
        <f>U2122*V2122</f>
        <v>3.0116165498613676</v>
      </c>
      <c r="X2122" s="6"/>
      <c r="Y2122" s="6"/>
      <c r="Z2122" s="6"/>
      <c r="AA2122" s="6"/>
      <c r="AB2122" s="4">
        <v>222.45526907751668</v>
      </c>
      <c r="AC2122" s="7"/>
      <c r="AD2122" s="7"/>
      <c r="AE2122" s="7"/>
      <c r="AF2122" s="7"/>
      <c r="AG2122" s="7"/>
      <c r="AH2122" s="7"/>
      <c r="AI2122" s="8"/>
      <c r="AJ2122" s="8">
        <v>3.4074166666666662E-2</v>
      </c>
      <c r="AK2122" s="6">
        <f>AB2122*AJ2122</f>
        <v>7.5799779144254815</v>
      </c>
      <c r="AL2122" s="6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>
        <v>349.45850509115439</v>
      </c>
      <c r="BA2122" s="8">
        <v>2.1851666666666665E-2</v>
      </c>
      <c r="BB2122" s="6">
        <f>AZ2122*BA2122</f>
        <v>7.6362507670835411</v>
      </c>
      <c r="BC2122" s="4">
        <f>U2122+AB2122+AZ2122</f>
        <v>881.62341524861426</v>
      </c>
      <c r="BD2122" s="4">
        <f>W2122+AK2122+BB2122</f>
        <v>18.227845231370392</v>
      </c>
      <c r="BE2122" s="7">
        <f>AZ2122/BC2122</f>
        <v>0.39638069843302481</v>
      </c>
      <c r="BF2122" s="7"/>
      <c r="BG2122" s="6"/>
      <c r="BH2122" s="4"/>
      <c r="BI2122" s="4"/>
      <c r="BJ2122" s="4"/>
      <c r="BK2122" s="4"/>
      <c r="BL2122" s="6"/>
      <c r="BM2122" s="6"/>
      <c r="BN2122" s="6"/>
      <c r="BO2122" s="6"/>
      <c r="BP2122" s="7">
        <f>U2122/BC2122</f>
        <v>0.3512947089689154</v>
      </c>
      <c r="BQ2122" s="7">
        <f>AB2122/BC2122</f>
        <v>0.25232459259805978</v>
      </c>
      <c r="BR2122" s="7">
        <f>AZ2122/BC2122</f>
        <v>0.39638069843302481</v>
      </c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7"/>
      <c r="CD2122" s="4"/>
      <c r="CE2122" s="4"/>
      <c r="CF2122" s="7"/>
      <c r="CG2122" s="4"/>
      <c r="CH2122" s="4"/>
      <c r="CI2122" s="4"/>
      <c r="CJ2122" s="7"/>
      <c r="CK2122" s="7"/>
      <c r="CL2122" s="7"/>
      <c r="CM2122" s="7"/>
      <c r="CN2122" s="7"/>
      <c r="CO2122" s="7"/>
      <c r="CP2122" s="7"/>
      <c r="CQ2122" s="7"/>
      <c r="CR2122" s="7"/>
      <c r="CS2122" s="7"/>
      <c r="CT2122" s="7"/>
      <c r="CU2122" s="7"/>
      <c r="CV2122" s="7"/>
      <c r="CW2122" s="7"/>
      <c r="CX2122" s="7"/>
      <c r="CY2122" s="7"/>
      <c r="CZ2122" s="7"/>
      <c r="DA2122" s="7"/>
      <c r="DB2122" s="7"/>
      <c r="DC2122" s="7"/>
      <c r="DD2122" s="7"/>
      <c r="DE2122" s="7"/>
      <c r="DF2122" s="7"/>
      <c r="DG2122" s="7"/>
      <c r="DH2122" s="7"/>
      <c r="DI2122" s="7"/>
      <c r="DJ2122" s="7"/>
      <c r="DK2122" s="7"/>
      <c r="DL2122" s="7"/>
      <c r="DM2122" s="7"/>
      <c r="DN2122" s="7"/>
      <c r="DO2122" s="7"/>
      <c r="DP2122" s="7"/>
      <c r="DQ2122" s="7"/>
      <c r="DR2122" s="7"/>
      <c r="DS2122" s="7"/>
      <c r="DT2122" s="7"/>
      <c r="DU2122" s="7"/>
      <c r="DV2122" s="7"/>
      <c r="DW2122" s="7"/>
      <c r="DX2122" s="7"/>
      <c r="DY2122" s="7"/>
      <c r="DZ2122" s="7"/>
      <c r="EA2122" s="7"/>
      <c r="EB2122" s="7"/>
      <c r="EC2122" s="7"/>
      <c r="ED2122" s="7"/>
      <c r="EE2122" s="7"/>
      <c r="EF2122" s="7"/>
      <c r="EG2122" s="7"/>
      <c r="EH2122" s="7"/>
      <c r="EI2122" s="7"/>
      <c r="EJ2122" s="7"/>
      <c r="EK2122" s="7"/>
      <c r="EL2122" s="7"/>
      <c r="EM2122" s="7"/>
      <c r="EN2122" s="7"/>
      <c r="EO2122" s="7"/>
      <c r="EP2122" s="7"/>
      <c r="EQ2122" s="7"/>
      <c r="ER2122" s="7"/>
      <c r="ES2122" s="7"/>
      <c r="ET2122" s="7"/>
      <c r="EU2122" s="7"/>
      <c r="EV2122" s="7"/>
      <c r="EW2122" s="7"/>
      <c r="EX2122" s="7"/>
      <c r="EY2122" s="7"/>
      <c r="EZ2122" s="7"/>
      <c r="FA2122" s="7"/>
      <c r="FB2122" s="7"/>
    </row>
    <row r="2123" spans="1:158" x14ac:dyDescent="0.25">
      <c r="A2123" t="s">
        <v>236</v>
      </c>
      <c r="B2123" t="s">
        <v>134</v>
      </c>
      <c r="C2123" s="5">
        <v>43906</v>
      </c>
      <c r="D2123" s="4">
        <v>8</v>
      </c>
      <c r="E2123" s="5" t="s">
        <v>165</v>
      </c>
      <c r="F2123" s="4">
        <v>133</v>
      </c>
      <c r="G2123" t="s">
        <v>18</v>
      </c>
      <c r="H2123" s="6">
        <v>7</v>
      </c>
      <c r="I2123">
        <v>1000</v>
      </c>
      <c r="J2123" s="4">
        <f>1000000/H2123/I2123</f>
        <v>142.85714285714286</v>
      </c>
      <c r="K2123" s="4"/>
      <c r="L2123" s="4">
        <v>863.33333333333326</v>
      </c>
      <c r="M2123" s="4">
        <v>25.666666666666668</v>
      </c>
      <c r="N2123" s="4"/>
      <c r="O2123" s="4"/>
      <c r="P2123" s="7"/>
      <c r="Q2123" s="7"/>
      <c r="R2123" s="7"/>
      <c r="S2123" s="7"/>
      <c r="T2123" s="7"/>
      <c r="U2123" s="4">
        <v>419.21940946537114</v>
      </c>
      <c r="V2123" s="8">
        <v>9.1493333333333322E-3</v>
      </c>
      <c r="W2123" s="6">
        <f>U2123*V2123</f>
        <v>3.8355781170018353</v>
      </c>
      <c r="X2123" s="6"/>
      <c r="Y2123" s="6"/>
      <c r="Z2123" s="6"/>
      <c r="AA2123" s="6"/>
      <c r="AB2123" s="4">
        <v>279.01698765687195</v>
      </c>
      <c r="AC2123" s="7"/>
      <c r="AD2123" s="7"/>
      <c r="AE2123" s="7"/>
      <c r="AF2123" s="7"/>
      <c r="AG2123" s="7"/>
      <c r="AH2123" s="7"/>
      <c r="AI2123" s="8"/>
      <c r="AJ2123" s="8">
        <v>2.966333333333333E-2</v>
      </c>
      <c r="AK2123" s="6">
        <f>AB2123*AJ2123</f>
        <v>8.2765739105283433</v>
      </c>
      <c r="AL2123" s="6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>
        <v>650.10582963095089</v>
      </c>
      <c r="BA2123" s="8">
        <v>2.25325E-2</v>
      </c>
      <c r="BB2123" s="6">
        <f>AZ2123*BA2123</f>
        <v>14.648509606159401</v>
      </c>
      <c r="BC2123" s="4">
        <f>U2123+AB2123+AZ2123</f>
        <v>1348.3422267531939</v>
      </c>
      <c r="BD2123" s="4">
        <f>W2123+AK2123+BB2123</f>
        <v>26.76066163368958</v>
      </c>
      <c r="BE2123" s="7">
        <f>AZ2123/BC2123</f>
        <v>0.48215194683652735</v>
      </c>
      <c r="BF2123" s="7"/>
      <c r="BG2123" s="6"/>
      <c r="BH2123" s="4"/>
      <c r="BI2123" s="4"/>
      <c r="BJ2123" s="4"/>
      <c r="BK2123" s="4"/>
      <c r="BL2123" s="6"/>
      <c r="BM2123" s="6"/>
      <c r="BN2123" s="6"/>
      <c r="BO2123" s="6"/>
      <c r="BP2123" s="7">
        <f>U2123/BC2123</f>
        <v>0.31091469298180391</v>
      </c>
      <c r="BQ2123" s="7">
        <f>AB2123/BC2123</f>
        <v>0.20693336018166875</v>
      </c>
      <c r="BR2123" s="7">
        <f>AZ2123/BC2123</f>
        <v>0.48215194683652735</v>
      </c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7"/>
      <c r="CD2123" s="4"/>
      <c r="CE2123" s="4"/>
      <c r="CF2123" s="7"/>
      <c r="CG2123" s="4"/>
      <c r="CH2123" s="4"/>
      <c r="CI2123" s="4"/>
      <c r="CJ2123" s="7"/>
      <c r="CK2123" s="7"/>
      <c r="CL2123" s="7"/>
      <c r="CM2123" s="7"/>
      <c r="CN2123" s="7"/>
      <c r="CO2123" s="7"/>
      <c r="CP2123" s="7"/>
      <c r="CQ2123" s="7"/>
      <c r="CR2123" s="7"/>
      <c r="CS2123" s="7"/>
      <c r="CT2123" s="7"/>
      <c r="CU2123" s="7"/>
      <c r="CV2123" s="7"/>
      <c r="CW2123" s="7"/>
      <c r="CX2123" s="7"/>
      <c r="CY2123" s="7"/>
      <c r="CZ2123" s="7"/>
      <c r="DA2123" s="7"/>
      <c r="DB2123" s="7"/>
      <c r="DC2123" s="7"/>
      <c r="DD2123" s="7"/>
      <c r="DE2123" s="7"/>
      <c r="DF2123" s="7"/>
      <c r="DG2123" s="7"/>
      <c r="DH2123" s="7"/>
      <c r="DI2123" s="7"/>
      <c r="DJ2123" s="7"/>
      <c r="DK2123" s="7"/>
      <c r="DL2123" s="7"/>
      <c r="DM2123" s="7"/>
      <c r="DN2123" s="7"/>
      <c r="DO2123" s="7"/>
      <c r="DP2123" s="7"/>
      <c r="DQ2123" s="7"/>
      <c r="DR2123" s="7"/>
      <c r="DS2123" s="7"/>
      <c r="DT2123" s="7"/>
      <c r="DU2123" s="7"/>
      <c r="DV2123" s="7"/>
      <c r="DW2123" s="7"/>
      <c r="DX2123" s="7"/>
      <c r="DY2123" s="7"/>
      <c r="DZ2123" s="7"/>
      <c r="EA2123" s="7"/>
      <c r="EB2123" s="7"/>
      <c r="EC2123" s="7"/>
      <c r="ED2123" s="7"/>
      <c r="EE2123" s="7"/>
      <c r="EF2123" s="7"/>
      <c r="EG2123" s="7"/>
      <c r="EH2123" s="7"/>
      <c r="EI2123" s="7"/>
      <c r="EJ2123" s="7"/>
      <c r="EK2123" s="7"/>
      <c r="EL2123" s="7"/>
      <c r="EM2123" s="7"/>
      <c r="EN2123" s="7"/>
      <c r="EO2123" s="7"/>
      <c r="EP2123" s="7"/>
      <c r="EQ2123" s="7"/>
      <c r="ER2123" s="7"/>
      <c r="ES2123" s="7"/>
      <c r="ET2123" s="7"/>
      <c r="EU2123" s="7"/>
      <c r="EV2123" s="7"/>
      <c r="EW2123" s="7"/>
      <c r="EX2123" s="7"/>
      <c r="EY2123" s="7"/>
      <c r="EZ2123" s="7"/>
      <c r="FA2123" s="7"/>
      <c r="FB2123" s="7"/>
    </row>
    <row r="2124" spans="1:158" x14ac:dyDescent="0.25">
      <c r="A2124" t="s">
        <v>236</v>
      </c>
      <c r="B2124" t="s">
        <v>134</v>
      </c>
      <c r="C2124" s="5">
        <v>43996</v>
      </c>
      <c r="D2124" s="4">
        <v>9</v>
      </c>
      <c r="E2124" t="s">
        <v>70</v>
      </c>
      <c r="F2124" s="4">
        <v>223</v>
      </c>
      <c r="G2124" t="s">
        <v>18</v>
      </c>
      <c r="H2124" s="6">
        <v>7</v>
      </c>
      <c r="I2124">
        <v>1000</v>
      </c>
      <c r="J2124" s="4">
        <f>1000000/H2124/I2124</f>
        <v>142.85714285714286</v>
      </c>
      <c r="K2124" s="4"/>
      <c r="L2124" s="4"/>
      <c r="M2124" s="4"/>
      <c r="N2124" s="4"/>
      <c r="O2124" s="4"/>
      <c r="P2124" s="7"/>
      <c r="Q2124" s="7"/>
      <c r="R2124" s="7"/>
      <c r="S2124" s="7"/>
      <c r="T2124" s="7"/>
      <c r="U2124" s="4"/>
      <c r="V2124" s="8"/>
      <c r="W2124" s="7"/>
      <c r="X2124" s="7"/>
      <c r="Y2124" s="7"/>
      <c r="Z2124" s="7"/>
      <c r="AA2124" s="7"/>
      <c r="AB2124" s="4"/>
      <c r="AC2124" s="7"/>
      <c r="AD2124" s="7"/>
      <c r="AE2124" s="7"/>
      <c r="AF2124" s="7"/>
      <c r="AG2124" s="7"/>
      <c r="AH2124" s="7"/>
      <c r="AI2124" s="8"/>
      <c r="AJ2124" s="8"/>
      <c r="AK2124" s="7"/>
      <c r="AL2124" s="7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8"/>
      <c r="BB2124" s="4"/>
      <c r="BC2124" s="4"/>
      <c r="BD2124" s="4"/>
      <c r="BE2124" s="7"/>
      <c r="BF2124" s="4">
        <f>BH2124*(1/(BG2124/100))</f>
        <v>454.94458424800558</v>
      </c>
      <c r="BG2124" s="6">
        <v>46.692499999999995</v>
      </c>
      <c r="BH2124" s="4">
        <v>212.42500000000001</v>
      </c>
      <c r="BI2124" s="4">
        <f>BF2124-BH2124</f>
        <v>242.51958424800557</v>
      </c>
      <c r="BJ2124" s="4"/>
      <c r="BK2124" s="4"/>
      <c r="BL2124" s="6">
        <v>9.3579295154185029</v>
      </c>
      <c r="BM2124" s="6"/>
      <c r="BN2124" s="6"/>
      <c r="BO2124" s="6"/>
      <c r="BP2124" s="6"/>
      <c r="BQ2124" s="6"/>
      <c r="BR2124" s="6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7"/>
      <c r="CD2124" s="4"/>
      <c r="CE2124" s="4"/>
      <c r="CF2124" s="7"/>
      <c r="CG2124" s="4"/>
      <c r="CH2124" s="4"/>
      <c r="CI2124" s="4"/>
      <c r="CJ2124" s="7"/>
      <c r="CK2124" s="7"/>
      <c r="CL2124" s="7"/>
      <c r="CM2124" s="7"/>
      <c r="CN2124" s="7"/>
      <c r="CO2124" s="7"/>
      <c r="CP2124" s="7"/>
      <c r="CQ2124" s="7"/>
      <c r="CR2124" s="7"/>
      <c r="CS2124" s="7"/>
      <c r="CT2124" s="7"/>
      <c r="CU2124" s="7"/>
      <c r="CV2124" s="7"/>
      <c r="CW2124" s="7"/>
      <c r="CX2124" s="7"/>
      <c r="CY2124" s="7"/>
      <c r="CZ2124" s="7"/>
      <c r="DA2124" s="7"/>
      <c r="DB2124" s="7"/>
      <c r="DC2124" s="7"/>
      <c r="DD2124" s="7"/>
      <c r="DE2124" s="7"/>
      <c r="DF2124" s="7"/>
      <c r="DG2124" s="7"/>
      <c r="DH2124" s="7"/>
      <c r="DI2124" s="7"/>
      <c r="DJ2124" s="7"/>
      <c r="DK2124" s="7"/>
      <c r="DL2124" s="7"/>
      <c r="DM2124" s="7"/>
      <c r="DN2124" s="7"/>
      <c r="DO2124" s="7"/>
      <c r="DP2124" s="7"/>
      <c r="DQ2124" s="7"/>
      <c r="DR2124" s="7"/>
      <c r="DS2124" s="7"/>
      <c r="DT2124" s="7"/>
      <c r="DU2124" s="7"/>
      <c r="DV2124" s="7"/>
      <c r="DW2124" s="7"/>
      <c r="DX2124" s="7"/>
      <c r="DY2124" s="7"/>
      <c r="DZ2124" s="7"/>
      <c r="EA2124" s="7"/>
      <c r="EB2124" s="7"/>
      <c r="EC2124" s="7"/>
      <c r="ED2124" s="7"/>
      <c r="EE2124" s="7"/>
      <c r="EF2124" s="7"/>
      <c r="EG2124" s="7"/>
      <c r="EH2124" s="7"/>
      <c r="EI2124" s="7"/>
      <c r="EJ2124" s="7"/>
      <c r="EK2124" s="7"/>
      <c r="EL2124" s="7"/>
      <c r="EM2124" s="7"/>
      <c r="EN2124" s="7"/>
      <c r="EO2124" s="7"/>
      <c r="EP2124" s="7"/>
      <c r="EQ2124" s="7"/>
      <c r="ER2124" s="7"/>
      <c r="ES2124" s="7"/>
      <c r="ET2124" s="7"/>
      <c r="EU2124" s="7"/>
      <c r="EV2124" s="7"/>
      <c r="EW2124" s="7"/>
      <c r="EX2124" s="7"/>
      <c r="EY2124" s="7"/>
      <c r="EZ2124" s="7"/>
      <c r="FA2124" s="7"/>
      <c r="FB2124" s="7"/>
    </row>
    <row r="2125" spans="1:158" x14ac:dyDescent="0.25">
      <c r="A2125" t="s">
        <v>237</v>
      </c>
      <c r="B2125" t="s">
        <v>135</v>
      </c>
      <c r="C2125" s="5">
        <v>43773</v>
      </c>
      <c r="D2125" s="4">
        <v>1</v>
      </c>
      <c r="E2125" s="5" t="s">
        <v>167</v>
      </c>
      <c r="F2125">
        <v>0</v>
      </c>
      <c r="G2125" t="s">
        <v>18</v>
      </c>
      <c r="H2125" s="6">
        <v>7</v>
      </c>
      <c r="I2125">
        <v>1000</v>
      </c>
      <c r="J2125" s="4">
        <f>1000000/H2125/I2125</f>
        <v>142.85714285714286</v>
      </c>
      <c r="K2125" s="4"/>
      <c r="L2125" s="4"/>
      <c r="M2125" s="4"/>
      <c r="N2125" s="4"/>
      <c r="O2125" s="4"/>
      <c r="P2125" s="7"/>
      <c r="Q2125" s="7"/>
      <c r="R2125" s="7"/>
      <c r="S2125" s="7"/>
      <c r="T2125" s="7"/>
      <c r="U2125" s="4"/>
      <c r="V2125" s="8"/>
      <c r="W2125" s="7"/>
      <c r="X2125" s="7"/>
      <c r="Y2125" s="7"/>
      <c r="Z2125" s="7"/>
      <c r="AA2125" s="7"/>
      <c r="AB2125" s="4"/>
      <c r="AC2125" s="7"/>
      <c r="AD2125" s="7"/>
      <c r="AE2125" s="7"/>
      <c r="AF2125" s="7"/>
      <c r="AG2125" s="7"/>
      <c r="AH2125" s="7"/>
      <c r="AI2125" s="8"/>
      <c r="AJ2125" s="8"/>
      <c r="AK2125" s="7"/>
      <c r="AL2125" s="7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8"/>
      <c r="BB2125" s="4"/>
      <c r="BC2125" s="4"/>
      <c r="BD2125" s="4"/>
      <c r="BE2125" s="7"/>
      <c r="BF2125" s="7"/>
      <c r="BG2125" s="6"/>
      <c r="BH2125" s="4"/>
      <c r="BI2125" s="4"/>
      <c r="BJ2125" s="4"/>
      <c r="BK2125" s="4"/>
      <c r="BL2125" s="6"/>
      <c r="BM2125" s="6"/>
      <c r="BN2125" s="6"/>
      <c r="BO2125" s="6"/>
      <c r="BP2125" s="6"/>
      <c r="BQ2125" s="6"/>
      <c r="BR2125" s="6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7"/>
      <c r="CD2125" s="4"/>
      <c r="CE2125" s="4"/>
      <c r="CF2125" s="7"/>
      <c r="CG2125" s="4"/>
      <c r="CH2125" s="4"/>
      <c r="CI2125" s="4"/>
      <c r="CJ2125" s="7"/>
      <c r="CK2125" s="7"/>
      <c r="CL2125" s="7"/>
      <c r="CM2125" s="7"/>
      <c r="CN2125" s="7"/>
      <c r="CO2125" s="7"/>
      <c r="CP2125" s="7"/>
      <c r="CQ2125" s="7"/>
      <c r="CR2125" s="7"/>
      <c r="CS2125" s="7"/>
      <c r="CT2125" s="7"/>
      <c r="CU2125" s="7"/>
      <c r="CV2125" s="7"/>
      <c r="CW2125" s="7"/>
      <c r="CX2125" s="7"/>
      <c r="CY2125" s="7"/>
      <c r="CZ2125" s="7"/>
      <c r="DA2125" s="7"/>
      <c r="DB2125" s="7"/>
      <c r="DC2125" s="7"/>
      <c r="DD2125" s="7"/>
      <c r="DE2125" s="7"/>
      <c r="DF2125" s="7"/>
      <c r="DG2125" s="7"/>
      <c r="DH2125" s="7"/>
      <c r="DI2125" s="7"/>
      <c r="DJ2125" s="7"/>
      <c r="DK2125" s="7"/>
      <c r="DL2125" s="7"/>
      <c r="DM2125" s="7"/>
      <c r="DN2125" s="7"/>
      <c r="DO2125" s="7"/>
      <c r="DP2125" s="7"/>
      <c r="DQ2125" s="7"/>
      <c r="DR2125" s="7"/>
      <c r="DS2125" s="7"/>
      <c r="DT2125" s="7"/>
      <c r="DU2125" s="7"/>
      <c r="DV2125" s="7"/>
      <c r="DW2125" s="7"/>
      <c r="DX2125" s="7"/>
      <c r="DY2125" s="7"/>
      <c r="DZ2125" s="7"/>
      <c r="EA2125" s="7"/>
      <c r="EB2125" s="7"/>
      <c r="EC2125" s="7"/>
      <c r="ED2125" s="7"/>
      <c r="EE2125" s="7"/>
      <c r="EF2125" s="7"/>
      <c r="EG2125" s="7"/>
      <c r="EH2125" s="7"/>
      <c r="EI2125" s="7"/>
      <c r="EJ2125" s="7"/>
      <c r="EK2125" s="7"/>
      <c r="EL2125" s="7"/>
      <c r="EM2125" s="7"/>
      <c r="EN2125" s="7"/>
      <c r="EO2125" s="7"/>
      <c r="EP2125" s="7"/>
      <c r="EQ2125" s="7"/>
      <c r="ER2125" s="7"/>
      <c r="ES2125" s="7"/>
      <c r="ET2125" s="7"/>
      <c r="EU2125" s="7"/>
      <c r="EV2125" s="7"/>
      <c r="EW2125" s="7"/>
      <c r="EX2125" s="7"/>
      <c r="EY2125" s="7"/>
      <c r="EZ2125" s="7"/>
      <c r="FA2125" s="7"/>
      <c r="FB2125" s="7"/>
    </row>
    <row r="2126" spans="1:158" x14ac:dyDescent="0.25">
      <c r="A2126" t="s">
        <v>237</v>
      </c>
      <c r="B2126" t="s">
        <v>135</v>
      </c>
      <c r="C2126" s="5">
        <v>43850</v>
      </c>
      <c r="D2126" s="4">
        <v>6</v>
      </c>
      <c r="E2126" s="5" t="s">
        <v>183</v>
      </c>
      <c r="F2126" s="4">
        <v>77</v>
      </c>
      <c r="G2126" t="s">
        <v>18</v>
      </c>
      <c r="H2126" s="6">
        <v>7</v>
      </c>
      <c r="I2126">
        <v>1000</v>
      </c>
      <c r="J2126" s="4">
        <f>1000000/H2126/I2126</f>
        <v>142.85714285714286</v>
      </c>
      <c r="K2126" s="4"/>
      <c r="L2126" s="4">
        <v>731.75</v>
      </c>
      <c r="M2126" s="4">
        <v>19.75</v>
      </c>
      <c r="N2126" s="4"/>
      <c r="O2126" s="4"/>
      <c r="P2126" s="7"/>
      <c r="Q2126" s="7"/>
      <c r="R2126" s="7"/>
      <c r="S2126" s="7"/>
      <c r="T2126" s="7"/>
      <c r="U2126" s="4">
        <v>193.71512723364657</v>
      </c>
      <c r="V2126" s="8">
        <v>1.6188000000000001E-2</v>
      </c>
      <c r="W2126" s="6">
        <f>U2126*V2126</f>
        <v>3.135860479658271</v>
      </c>
      <c r="X2126" s="6"/>
      <c r="Y2126" s="6"/>
      <c r="Z2126" s="6"/>
      <c r="AA2126" s="6"/>
      <c r="AB2126" s="4">
        <v>158.65614020797287</v>
      </c>
      <c r="AC2126" s="7"/>
      <c r="AD2126" s="7"/>
      <c r="AE2126" s="7"/>
      <c r="AF2126" s="7"/>
      <c r="AG2126" s="7"/>
      <c r="AH2126" s="7"/>
      <c r="AI2126" s="8"/>
      <c r="AJ2126" s="8">
        <v>4.1133333333333334E-2</v>
      </c>
      <c r="AK2126" s="6">
        <f>AB2126*AJ2126</f>
        <v>6.526055900554617</v>
      </c>
      <c r="AL2126" s="6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>
        <v>39.909835698270129</v>
      </c>
      <c r="BA2126" s="8">
        <v>3.3085000000000003E-2</v>
      </c>
      <c r="BB2126" s="6">
        <f>AZ2126*BA2126</f>
        <v>1.3204169140772672</v>
      </c>
      <c r="BC2126" s="4">
        <f>U2126+AB2126+AZ2126</f>
        <v>392.28110313988958</v>
      </c>
      <c r="BD2126" s="4">
        <f>W2126+AK2126+BB2126</f>
        <v>10.982333294290155</v>
      </c>
      <c r="BE2126" s="7">
        <f>AZ2126/BC2126</f>
        <v>0.10173784915670042</v>
      </c>
      <c r="BF2126" s="7"/>
      <c r="BG2126" s="6"/>
      <c r="BH2126" s="4"/>
      <c r="BI2126" s="4"/>
      <c r="BJ2126" s="4"/>
      <c r="BK2126" s="4"/>
      <c r="BL2126" s="6"/>
      <c r="BM2126" s="6"/>
      <c r="BN2126" s="6"/>
      <c r="BO2126" s="6"/>
      <c r="BP2126" s="7">
        <f>U2126/BC2126</f>
        <v>0.49381712675710177</v>
      </c>
      <c r="BQ2126" s="7">
        <f>AB2126/BC2126</f>
        <v>0.40444502408619776</v>
      </c>
      <c r="BR2126" s="7">
        <f>AZ2126/BC2126</f>
        <v>0.10173784915670042</v>
      </c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7"/>
      <c r="CD2126" s="4"/>
      <c r="CE2126" s="4"/>
      <c r="CF2126" s="7"/>
      <c r="CG2126" s="4"/>
      <c r="CH2126" s="4"/>
      <c r="CI2126" s="4"/>
      <c r="CJ2126" s="7"/>
      <c r="CK2126" s="7"/>
      <c r="CL2126" s="7"/>
      <c r="CM2126" s="7"/>
      <c r="CN2126" s="7"/>
      <c r="CO2126" s="7"/>
      <c r="CP2126" s="7"/>
      <c r="CQ2126" s="7"/>
      <c r="CR2126" s="7"/>
      <c r="CS2126" s="7"/>
      <c r="CT2126" s="7"/>
      <c r="CU2126" s="7"/>
      <c r="CV2126" s="7"/>
      <c r="CW2126" s="7"/>
      <c r="CX2126" s="7"/>
      <c r="CY2126" s="7"/>
      <c r="CZ2126" s="7"/>
      <c r="DA2126" s="7"/>
      <c r="DB2126" s="7"/>
      <c r="DC2126" s="7"/>
      <c r="DD2126" s="7"/>
      <c r="DE2126" s="7"/>
      <c r="DF2126" s="7"/>
      <c r="DG2126" s="7"/>
      <c r="DH2126" s="7"/>
      <c r="DI2126" s="7"/>
      <c r="DJ2126" s="7"/>
      <c r="DK2126" s="7"/>
      <c r="DL2126" s="7"/>
      <c r="DM2126" s="7"/>
      <c r="DN2126" s="7"/>
      <c r="DO2126" s="7"/>
      <c r="DP2126" s="7"/>
      <c r="DQ2126" s="7"/>
      <c r="DR2126" s="7"/>
      <c r="DS2126" s="7"/>
      <c r="DT2126" s="7"/>
      <c r="DU2126" s="7"/>
      <c r="DV2126" s="7"/>
      <c r="DW2126" s="7"/>
      <c r="DX2126" s="7"/>
      <c r="DY2126" s="7"/>
      <c r="DZ2126" s="7"/>
      <c r="EA2126" s="7"/>
      <c r="EB2126" s="7"/>
      <c r="EC2126" s="7"/>
      <c r="ED2126" s="7"/>
      <c r="EE2126" s="7"/>
      <c r="EF2126" s="7"/>
      <c r="EG2126" s="7"/>
      <c r="EH2126" s="7"/>
      <c r="EI2126" s="7"/>
      <c r="EJ2126" s="7"/>
      <c r="EK2126" s="7"/>
      <c r="EL2126" s="7"/>
      <c r="EM2126" s="7"/>
      <c r="EN2126" s="7"/>
      <c r="EO2126" s="7"/>
      <c r="EP2126" s="7"/>
      <c r="EQ2126" s="7"/>
      <c r="ER2126" s="7"/>
      <c r="ES2126" s="7"/>
      <c r="ET2126" s="7"/>
      <c r="EU2126" s="7"/>
      <c r="EV2126" s="7"/>
      <c r="EW2126" s="7"/>
      <c r="EX2126" s="7"/>
      <c r="EY2126" s="7"/>
      <c r="EZ2126" s="7"/>
      <c r="FA2126" s="7"/>
      <c r="FB2126" s="7"/>
    </row>
    <row r="2127" spans="1:158" x14ac:dyDescent="0.25">
      <c r="A2127" t="s">
        <v>237</v>
      </c>
      <c r="B2127" t="s">
        <v>135</v>
      </c>
      <c r="C2127" s="5">
        <v>43865</v>
      </c>
      <c r="D2127" s="4"/>
      <c r="E2127" s="5"/>
      <c r="F2127" s="4">
        <v>92</v>
      </c>
      <c r="G2127" t="s">
        <v>18</v>
      </c>
      <c r="H2127" s="6">
        <v>7</v>
      </c>
      <c r="I2127">
        <v>1000</v>
      </c>
      <c r="J2127" s="4">
        <f>1000000/H2127/I2127</f>
        <v>142.85714285714286</v>
      </c>
      <c r="K2127" s="4"/>
      <c r="L2127" s="4">
        <v>841.66666666666674</v>
      </c>
      <c r="M2127" s="4">
        <v>22.583333333333332</v>
      </c>
      <c r="N2127" s="4"/>
      <c r="O2127" s="4"/>
      <c r="P2127" s="7"/>
      <c r="Q2127" s="7"/>
      <c r="R2127" s="7"/>
      <c r="S2127" s="7"/>
      <c r="T2127" s="7"/>
      <c r="U2127" s="4">
        <v>287.05542559746368</v>
      </c>
      <c r="V2127" s="8">
        <v>1.4550833333333336E-2</v>
      </c>
      <c r="W2127" s="6">
        <f>U2127*V2127</f>
        <v>4.1768956552977619</v>
      </c>
      <c r="X2127" s="6"/>
      <c r="Y2127" s="6"/>
      <c r="Z2127" s="6"/>
      <c r="AA2127" s="6"/>
      <c r="AB2127" s="4">
        <v>206.92074677410295</v>
      </c>
      <c r="AC2127" s="7"/>
      <c r="AD2127" s="7"/>
      <c r="AE2127" s="7"/>
      <c r="AF2127" s="7"/>
      <c r="AG2127" s="7"/>
      <c r="AH2127" s="7"/>
      <c r="AI2127" s="8"/>
      <c r="AJ2127" s="8">
        <v>4.1696666666666674E-2</v>
      </c>
      <c r="AK2127" s="6">
        <f>AB2127*AJ2127</f>
        <v>8.6279054046575148</v>
      </c>
      <c r="AL2127" s="6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>
        <v>139.79783618885546</v>
      </c>
      <c r="BA2127" s="8">
        <v>3.3189166666666665E-2</v>
      </c>
      <c r="BB2127" s="6">
        <f>AZ2127*BA2127</f>
        <v>4.6397736849112885</v>
      </c>
      <c r="BC2127" s="4">
        <f>U2127+AB2127+AZ2127</f>
        <v>633.77400856042209</v>
      </c>
      <c r="BD2127" s="4">
        <f>W2127+AK2127+BB2127</f>
        <v>17.444574744866564</v>
      </c>
      <c r="BE2127" s="7">
        <f>AZ2127/BC2127</f>
        <v>0.22057994537579328</v>
      </c>
      <c r="BF2127" s="7"/>
      <c r="BG2127" s="6"/>
      <c r="BH2127" s="4"/>
      <c r="BI2127" s="4"/>
      <c r="BJ2127" s="4"/>
      <c r="BK2127" s="4"/>
      <c r="BL2127" s="6"/>
      <c r="BM2127" s="6"/>
      <c r="BN2127" s="6"/>
      <c r="BO2127" s="6"/>
      <c r="BP2127" s="7">
        <f>U2127/BC2127</f>
        <v>0.45293025860983488</v>
      </c>
      <c r="BQ2127" s="7">
        <f>AB2127/BC2127</f>
        <v>0.32648979601437184</v>
      </c>
      <c r="BR2127" s="7">
        <f>AZ2127/BC2127</f>
        <v>0.22057994537579328</v>
      </c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7"/>
      <c r="CD2127" s="4"/>
      <c r="CE2127" s="4"/>
      <c r="CF2127" s="7"/>
      <c r="CG2127" s="4"/>
      <c r="CH2127" s="4"/>
      <c r="CI2127" s="4"/>
      <c r="CJ2127" s="7"/>
      <c r="CK2127" s="7"/>
      <c r="CL2127" s="7"/>
      <c r="CM2127" s="7"/>
      <c r="CN2127" s="7"/>
      <c r="CO2127" s="7"/>
      <c r="CP2127" s="7"/>
      <c r="CQ2127" s="7"/>
      <c r="CR2127" s="7"/>
      <c r="CS2127" s="7"/>
      <c r="CT2127" s="7"/>
      <c r="CU2127" s="7"/>
      <c r="CV2127" s="7"/>
      <c r="CW2127" s="7"/>
      <c r="CX2127" s="7"/>
      <c r="CY2127" s="7"/>
      <c r="CZ2127" s="7"/>
      <c r="DA2127" s="7"/>
      <c r="DB2127" s="7"/>
      <c r="DC2127" s="7"/>
      <c r="DD2127" s="7"/>
      <c r="DE2127" s="7"/>
      <c r="DF2127" s="7"/>
      <c r="DG2127" s="7"/>
      <c r="DH2127" s="7"/>
      <c r="DI2127" s="7"/>
      <c r="DJ2127" s="7"/>
      <c r="DK2127" s="7"/>
      <c r="DL2127" s="7"/>
      <c r="DM2127" s="7"/>
      <c r="DN2127" s="7"/>
      <c r="DO2127" s="7"/>
      <c r="DP2127" s="7"/>
      <c r="DQ2127" s="7"/>
      <c r="DR2127" s="7"/>
      <c r="DS2127" s="7"/>
      <c r="DT2127" s="7"/>
      <c r="DU2127" s="7"/>
      <c r="DV2127" s="7"/>
      <c r="DW2127" s="7"/>
      <c r="DX2127" s="7"/>
      <c r="DY2127" s="7"/>
      <c r="DZ2127" s="7"/>
      <c r="EA2127" s="7"/>
      <c r="EB2127" s="7"/>
      <c r="EC2127" s="7"/>
      <c r="ED2127" s="7"/>
      <c r="EE2127" s="7"/>
      <c r="EF2127" s="7"/>
      <c r="EG2127" s="7"/>
      <c r="EH2127" s="7"/>
      <c r="EI2127" s="7"/>
      <c r="EJ2127" s="7"/>
      <c r="EK2127" s="7"/>
      <c r="EL2127" s="7"/>
      <c r="EM2127" s="7"/>
      <c r="EN2127" s="7"/>
      <c r="EO2127" s="7"/>
      <c r="EP2127" s="7"/>
      <c r="EQ2127" s="7"/>
      <c r="ER2127" s="7"/>
      <c r="ES2127" s="7"/>
      <c r="ET2127" s="7"/>
      <c r="EU2127" s="7"/>
      <c r="EV2127" s="7"/>
      <c r="EW2127" s="7"/>
      <c r="EX2127" s="7"/>
      <c r="EY2127" s="7"/>
      <c r="EZ2127" s="7"/>
      <c r="FA2127" s="7"/>
      <c r="FB2127" s="7"/>
    </row>
    <row r="2128" spans="1:158" x14ac:dyDescent="0.25">
      <c r="A2128" t="s">
        <v>237</v>
      </c>
      <c r="B2128" t="s">
        <v>135</v>
      </c>
      <c r="C2128" s="5">
        <v>43878</v>
      </c>
      <c r="D2128" s="4">
        <v>7</v>
      </c>
      <c r="E2128" t="s">
        <v>166</v>
      </c>
      <c r="F2128" s="4">
        <v>105</v>
      </c>
      <c r="G2128" t="s">
        <v>18</v>
      </c>
      <c r="H2128" s="6">
        <v>7</v>
      </c>
      <c r="I2128">
        <v>1000</v>
      </c>
      <c r="J2128" s="4">
        <f>1000000/H2128/I2128</f>
        <v>142.85714285714286</v>
      </c>
      <c r="K2128" s="4"/>
      <c r="L2128" s="4">
        <v>868.75</v>
      </c>
      <c r="M2128" s="4">
        <v>24.666666666666668</v>
      </c>
      <c r="N2128" s="4"/>
      <c r="O2128" s="4"/>
      <c r="P2128" s="7"/>
      <c r="Q2128" s="7"/>
      <c r="R2128" s="7"/>
      <c r="S2128" s="7"/>
      <c r="T2128" s="7"/>
      <c r="U2128" s="4">
        <v>327.50202362999784</v>
      </c>
      <c r="V2128" s="8">
        <v>1.0331166666666667E-2</v>
      </c>
      <c r="W2128" s="6">
        <f>U2128*V2128</f>
        <v>3.3834779897921128</v>
      </c>
      <c r="X2128" s="6"/>
      <c r="Y2128" s="6"/>
      <c r="Z2128" s="6"/>
      <c r="AA2128" s="6"/>
      <c r="AB2128" s="4">
        <v>237.60465200578915</v>
      </c>
      <c r="AC2128" s="7"/>
      <c r="AD2128" s="7"/>
      <c r="AE2128" s="7"/>
      <c r="AF2128" s="7"/>
      <c r="AG2128" s="7"/>
      <c r="AH2128" s="7"/>
      <c r="AI2128" s="8"/>
      <c r="AJ2128" s="8">
        <v>3.5535833333333336E-2</v>
      </c>
      <c r="AK2128" s="6">
        <f>AB2128*AJ2128</f>
        <v>8.4434793129023902</v>
      </c>
      <c r="AL2128" s="6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>
        <v>366.38828535697451</v>
      </c>
      <c r="BA2128" s="8">
        <v>2.3363333333333337E-2</v>
      </c>
      <c r="BB2128" s="6">
        <f>AZ2128*BA2128</f>
        <v>8.560051640223449</v>
      </c>
      <c r="BC2128" s="4">
        <f>U2128+AB2128+AZ2128</f>
        <v>931.49496099276155</v>
      </c>
      <c r="BD2128" s="4">
        <f>W2128+AK2128+BB2128</f>
        <v>20.387008942917952</v>
      </c>
      <c r="BE2128" s="7">
        <f>AZ2128/BC2128</f>
        <v>0.39333362036278546</v>
      </c>
      <c r="BF2128" s="7"/>
      <c r="BG2128" s="6"/>
      <c r="BH2128" s="4"/>
      <c r="BI2128" s="4"/>
      <c r="BJ2128" s="4"/>
      <c r="BK2128" s="4"/>
      <c r="BL2128" s="6"/>
      <c r="BM2128" s="6"/>
      <c r="BN2128" s="6"/>
      <c r="BO2128" s="6"/>
      <c r="BP2128" s="7">
        <f>U2128/BC2128</f>
        <v>0.35158754190248676</v>
      </c>
      <c r="BQ2128" s="7">
        <f>AB2128/BC2128</f>
        <v>0.25507883773472773</v>
      </c>
      <c r="BR2128" s="7">
        <f>AZ2128/BC2128</f>
        <v>0.39333362036278546</v>
      </c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7"/>
      <c r="CD2128" s="4"/>
      <c r="CE2128" s="4"/>
      <c r="CF2128" s="7"/>
      <c r="CG2128" s="4"/>
      <c r="CH2128" s="4"/>
      <c r="CI2128" s="4"/>
      <c r="CJ2128" s="7"/>
      <c r="CK2128" s="7"/>
      <c r="CL2128" s="7"/>
      <c r="CM2128" s="7"/>
      <c r="CN2128" s="7"/>
      <c r="CO2128" s="7"/>
      <c r="CP2128" s="7"/>
      <c r="CQ2128" s="7"/>
      <c r="CR2128" s="7"/>
      <c r="CS2128" s="7"/>
      <c r="CT2128" s="7"/>
      <c r="CU2128" s="7"/>
      <c r="CV2128" s="7"/>
      <c r="CW2128" s="7"/>
      <c r="CX2128" s="7"/>
      <c r="CY2128" s="7"/>
      <c r="CZ2128" s="7"/>
      <c r="DA2128" s="7"/>
      <c r="DB2128" s="7"/>
      <c r="DC2128" s="7"/>
      <c r="DD2128" s="7"/>
      <c r="DE2128" s="7"/>
      <c r="DF2128" s="7"/>
      <c r="DG2128" s="7"/>
      <c r="DH2128" s="7"/>
      <c r="DI2128" s="7"/>
      <c r="DJ2128" s="7"/>
      <c r="DK2128" s="7"/>
      <c r="DL2128" s="7"/>
      <c r="DM2128" s="7"/>
      <c r="DN2128" s="7"/>
      <c r="DO2128" s="7"/>
      <c r="DP2128" s="7"/>
      <c r="DQ2128" s="7"/>
      <c r="DR2128" s="7"/>
      <c r="DS2128" s="7"/>
      <c r="DT2128" s="7"/>
      <c r="DU2128" s="7"/>
      <c r="DV2128" s="7"/>
      <c r="DW2128" s="7"/>
      <c r="DX2128" s="7"/>
      <c r="DY2128" s="7"/>
      <c r="DZ2128" s="7"/>
      <c r="EA2128" s="7"/>
      <c r="EB2128" s="7"/>
      <c r="EC2128" s="7"/>
      <c r="ED2128" s="7"/>
      <c r="EE2128" s="7"/>
      <c r="EF2128" s="7"/>
      <c r="EG2128" s="7"/>
      <c r="EH2128" s="7"/>
      <c r="EI2128" s="7"/>
      <c r="EJ2128" s="7"/>
      <c r="EK2128" s="7"/>
      <c r="EL2128" s="7"/>
      <c r="EM2128" s="7"/>
      <c r="EN2128" s="7"/>
      <c r="EO2128" s="7"/>
      <c r="EP2128" s="7"/>
      <c r="EQ2128" s="7"/>
      <c r="ER2128" s="7"/>
      <c r="ES2128" s="7"/>
      <c r="ET2128" s="7"/>
      <c r="EU2128" s="7"/>
      <c r="EV2128" s="7"/>
      <c r="EW2128" s="7"/>
      <c r="EX2128" s="7"/>
      <c r="EY2128" s="7"/>
      <c r="EZ2128" s="7"/>
      <c r="FA2128" s="7"/>
      <c r="FB2128" s="7"/>
    </row>
    <row r="2129" spans="1:158" x14ac:dyDescent="0.25">
      <c r="A2129" t="s">
        <v>237</v>
      </c>
      <c r="B2129" t="s">
        <v>135</v>
      </c>
      <c r="C2129" s="5">
        <v>43906</v>
      </c>
      <c r="D2129" s="4">
        <v>8</v>
      </c>
      <c r="E2129" s="5" t="s">
        <v>165</v>
      </c>
      <c r="F2129" s="4">
        <v>133</v>
      </c>
      <c r="G2129" t="s">
        <v>18</v>
      </c>
      <c r="H2129" s="6">
        <v>7</v>
      </c>
      <c r="I2129">
        <v>1000</v>
      </c>
      <c r="J2129" s="4">
        <f>1000000/H2129/I2129</f>
        <v>142.85714285714286</v>
      </c>
      <c r="K2129" s="4"/>
      <c r="L2129" s="4">
        <v>900</v>
      </c>
      <c r="M2129" s="4">
        <v>25.333333333333332</v>
      </c>
      <c r="N2129" s="4"/>
      <c r="O2129" s="4"/>
      <c r="P2129" s="7"/>
      <c r="Q2129" s="7"/>
      <c r="R2129" s="7"/>
      <c r="S2129" s="7"/>
      <c r="T2129" s="7"/>
      <c r="U2129" s="4">
        <v>411.33525554803617</v>
      </c>
      <c r="V2129" s="8">
        <v>9.8178333333333329E-3</v>
      </c>
      <c r="W2129" s="6">
        <f>U2129*V2129</f>
        <v>4.038420983094694</v>
      </c>
      <c r="X2129" s="6"/>
      <c r="Y2129" s="6"/>
      <c r="Z2129" s="6"/>
      <c r="AA2129" s="6"/>
      <c r="AB2129" s="4">
        <v>257.39033490823795</v>
      </c>
      <c r="AC2129" s="7"/>
      <c r="AD2129" s="7"/>
      <c r="AE2129" s="7"/>
      <c r="AF2129" s="7"/>
      <c r="AG2129" s="7"/>
      <c r="AH2129" s="7"/>
      <c r="AI2129" s="8"/>
      <c r="AJ2129" s="8">
        <v>3.2890833333333334E-2</v>
      </c>
      <c r="AK2129" s="6">
        <f>AB2129*AJ2129</f>
        <v>8.4657826070777027</v>
      </c>
      <c r="AL2129" s="6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>
        <v>730.06329059553036</v>
      </c>
      <c r="BA2129" s="8">
        <v>2.6915833333333333E-2</v>
      </c>
      <c r="BB2129" s="6">
        <f>AZ2129*BA2129</f>
        <v>19.650261852454197</v>
      </c>
      <c r="BC2129" s="4">
        <f>U2129+AB2129+AZ2129</f>
        <v>1398.7888810518045</v>
      </c>
      <c r="BD2129" s="4">
        <f>W2129+AK2129+BB2129</f>
        <v>32.154465442626595</v>
      </c>
      <c r="BE2129" s="7">
        <f>AZ2129/BC2129</f>
        <v>0.52192528871588328</v>
      </c>
      <c r="BF2129" s="7"/>
      <c r="BG2129" s="6"/>
      <c r="BH2129" s="4"/>
      <c r="BI2129" s="4"/>
      <c r="BJ2129" s="4"/>
      <c r="BK2129" s="4"/>
      <c r="BL2129" s="6"/>
      <c r="BM2129" s="6"/>
      <c r="BN2129" s="6"/>
      <c r="BO2129" s="6"/>
      <c r="BP2129" s="7">
        <f>U2129/BC2129</f>
        <v>0.29406528827905537</v>
      </c>
      <c r="BQ2129" s="7">
        <f>AB2129/BC2129</f>
        <v>0.18400942300506135</v>
      </c>
      <c r="BR2129" s="7">
        <f>AZ2129/BC2129</f>
        <v>0.52192528871588328</v>
      </c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7"/>
      <c r="CD2129" s="4"/>
      <c r="CE2129" s="4"/>
      <c r="CF2129" s="7"/>
      <c r="CG2129" s="4"/>
      <c r="CH2129" s="4"/>
      <c r="CI2129" s="4"/>
      <c r="CJ2129" s="7"/>
      <c r="CK2129" s="7"/>
      <c r="CL2129" s="7"/>
      <c r="CM2129" s="7"/>
      <c r="CN2129" s="7"/>
      <c r="CO2129" s="7"/>
      <c r="CP2129" s="7"/>
      <c r="CQ2129" s="7"/>
      <c r="CR2129" s="7"/>
      <c r="CS2129" s="7"/>
      <c r="CT2129" s="7"/>
      <c r="CU2129" s="7"/>
      <c r="CV2129" s="7"/>
      <c r="CW2129" s="7"/>
      <c r="CX2129" s="7"/>
      <c r="CY2129" s="7"/>
      <c r="CZ2129" s="7"/>
      <c r="DA2129" s="7"/>
      <c r="DB2129" s="7"/>
      <c r="DC2129" s="7"/>
      <c r="DD2129" s="7"/>
      <c r="DE2129" s="7"/>
      <c r="DF2129" s="7"/>
      <c r="DG2129" s="7"/>
      <c r="DH2129" s="7"/>
      <c r="DI2129" s="7"/>
      <c r="DJ2129" s="7"/>
      <c r="DK2129" s="7"/>
      <c r="DL2129" s="7"/>
      <c r="DM2129" s="7"/>
      <c r="DN2129" s="7"/>
      <c r="DO2129" s="7"/>
      <c r="DP2129" s="7"/>
      <c r="DQ2129" s="7"/>
      <c r="DR2129" s="7"/>
      <c r="DS2129" s="7"/>
      <c r="DT2129" s="7"/>
      <c r="DU2129" s="7"/>
      <c r="DV2129" s="7"/>
      <c r="DW2129" s="7"/>
      <c r="DX2129" s="7"/>
      <c r="DY2129" s="7"/>
      <c r="DZ2129" s="7"/>
      <c r="EA2129" s="7"/>
      <c r="EB2129" s="7"/>
      <c r="EC2129" s="7"/>
      <c r="ED2129" s="7"/>
      <c r="EE2129" s="7"/>
      <c r="EF2129" s="7"/>
      <c r="EG2129" s="7"/>
      <c r="EH2129" s="7"/>
      <c r="EI2129" s="7"/>
      <c r="EJ2129" s="7"/>
      <c r="EK2129" s="7"/>
      <c r="EL2129" s="7"/>
      <c r="EM2129" s="7"/>
      <c r="EN2129" s="7"/>
      <c r="EO2129" s="7"/>
      <c r="EP2129" s="7"/>
      <c r="EQ2129" s="7"/>
      <c r="ER2129" s="7"/>
      <c r="ES2129" s="7"/>
      <c r="ET2129" s="7"/>
      <c r="EU2129" s="7"/>
      <c r="EV2129" s="7"/>
      <c r="EW2129" s="7"/>
      <c r="EX2129" s="7"/>
      <c r="EY2129" s="7"/>
      <c r="EZ2129" s="7"/>
      <c r="FA2129" s="7"/>
      <c r="FB2129" s="7"/>
    </row>
    <row r="2130" spans="1:158" x14ac:dyDescent="0.25">
      <c r="A2130" t="s">
        <v>237</v>
      </c>
      <c r="B2130" t="s">
        <v>135</v>
      </c>
      <c r="C2130" s="5">
        <v>43996</v>
      </c>
      <c r="D2130" s="4">
        <v>9</v>
      </c>
      <c r="E2130" t="s">
        <v>70</v>
      </c>
      <c r="F2130" s="4">
        <v>223</v>
      </c>
      <c r="G2130" t="s">
        <v>18</v>
      </c>
      <c r="H2130" s="6">
        <v>7</v>
      </c>
      <c r="I2130">
        <v>1000</v>
      </c>
      <c r="J2130" s="4">
        <f>1000000/H2130/I2130</f>
        <v>142.85714285714286</v>
      </c>
      <c r="K2130" s="4"/>
      <c r="L2130" s="7"/>
      <c r="M2130" s="7"/>
      <c r="N2130" s="7"/>
      <c r="O2130" s="7"/>
      <c r="P2130" s="7"/>
      <c r="Q2130" s="7"/>
      <c r="R2130" s="7"/>
      <c r="S2130" s="7"/>
      <c r="T2130" s="7"/>
      <c r="U2130" s="4"/>
      <c r="W2130" s="7"/>
      <c r="X2130" s="7"/>
      <c r="Y2130" s="7"/>
      <c r="Z2130" s="7"/>
      <c r="AA2130" s="7"/>
      <c r="AB2130" s="4"/>
      <c r="AC2130" s="7"/>
      <c r="AD2130" s="7"/>
      <c r="AE2130" s="7"/>
      <c r="AF2130" s="7"/>
      <c r="AG2130" s="7"/>
      <c r="AH2130" s="7"/>
      <c r="AI2130" s="8"/>
      <c r="AK2130" s="7"/>
      <c r="AL2130" s="7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B2130" s="4"/>
      <c r="BC2130" s="4"/>
      <c r="BD2130" s="4"/>
      <c r="BE2130" s="7"/>
      <c r="BF2130" s="4">
        <f>BH2130*(1/(BG2130/100))</f>
        <v>536.79560392199119</v>
      </c>
      <c r="BG2130" s="6">
        <v>46.405000000000001</v>
      </c>
      <c r="BH2130" s="4">
        <v>249.1</v>
      </c>
      <c r="BI2130" s="4">
        <f>BF2130-BH2130</f>
        <v>287.69560392199116</v>
      </c>
      <c r="BJ2130" s="4"/>
      <c r="BK2130" s="4"/>
      <c r="BL2130" s="6">
        <v>10.973568281938325</v>
      </c>
      <c r="BM2130" s="6"/>
      <c r="BN2130" s="6"/>
      <c r="BO2130" s="6"/>
      <c r="BP2130" s="6"/>
      <c r="BQ2130" s="6"/>
      <c r="BR2130" s="6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7"/>
      <c r="CD2130" s="4"/>
      <c r="CE2130" s="4"/>
      <c r="CF2130" s="7"/>
      <c r="CG2130" s="4"/>
      <c r="CH2130" s="4"/>
      <c r="CI2130" s="4"/>
      <c r="CJ2130" s="7"/>
      <c r="CK2130" s="7"/>
      <c r="CL2130" s="7"/>
      <c r="CM2130" s="7"/>
      <c r="CN2130" s="7"/>
      <c r="CO2130" s="7"/>
      <c r="CP2130" s="7"/>
      <c r="CQ2130" s="7"/>
      <c r="CR2130" s="7"/>
      <c r="CS2130" s="7"/>
      <c r="CT2130" s="7"/>
      <c r="CU2130" s="7"/>
      <c r="CV2130" s="7"/>
      <c r="CW2130" s="7"/>
      <c r="CX2130" s="7"/>
      <c r="CY2130" s="7"/>
      <c r="CZ2130" s="7"/>
      <c r="DA2130" s="7"/>
      <c r="DB2130" s="7"/>
      <c r="DC2130" s="7"/>
      <c r="DD2130" s="7"/>
      <c r="DE2130" s="7"/>
      <c r="DF2130" s="7"/>
      <c r="DG2130" s="7"/>
      <c r="DH2130" s="7"/>
      <c r="DI2130" s="7"/>
      <c r="DJ2130" s="7"/>
      <c r="DK2130" s="7"/>
      <c r="DL2130" s="7"/>
      <c r="DM2130" s="7"/>
      <c r="DN2130" s="7"/>
      <c r="DO2130" s="7"/>
      <c r="DP2130" s="7"/>
      <c r="DQ2130" s="7"/>
      <c r="DR2130" s="7"/>
      <c r="DS2130" s="7"/>
      <c r="DT2130" s="7"/>
      <c r="DU2130" s="7"/>
      <c r="DV2130" s="7"/>
      <c r="DW2130" s="7"/>
      <c r="DX2130" s="7"/>
      <c r="DY2130" s="7"/>
      <c r="DZ2130" s="7"/>
      <c r="EA2130" s="7"/>
      <c r="EB2130" s="7"/>
      <c r="EC2130" s="7"/>
      <c r="ED2130" s="7"/>
      <c r="EE2130" s="7"/>
      <c r="EF2130" s="7"/>
      <c r="EG2130" s="7"/>
      <c r="EH2130" s="7"/>
      <c r="EI2130" s="7"/>
      <c r="EJ2130" s="7"/>
      <c r="EK2130" s="7"/>
      <c r="EL2130" s="7"/>
      <c r="EM2130" s="7"/>
      <c r="EN2130" s="7"/>
      <c r="EO2130" s="7"/>
      <c r="EP2130" s="7"/>
      <c r="EQ2130" s="7"/>
      <c r="ER2130" s="7"/>
      <c r="ES2130" s="7"/>
      <c r="ET2130" s="7"/>
      <c r="EU2130" s="7"/>
      <c r="EV2130" s="7"/>
      <c r="EW2130" s="7"/>
      <c r="EX2130" s="7"/>
      <c r="EY2130" s="7"/>
      <c r="EZ2130" s="7"/>
      <c r="FA2130" s="7"/>
      <c r="FB2130" s="7"/>
    </row>
    <row r="2131" spans="1:158" x14ac:dyDescent="0.25">
      <c r="A2131" t="s">
        <v>158</v>
      </c>
      <c r="C2131" s="5">
        <v>44211</v>
      </c>
      <c r="D2131" s="4"/>
      <c r="E2131" s="5"/>
      <c r="F2131" s="5"/>
      <c r="G2131" t="s">
        <v>75</v>
      </c>
      <c r="H2131" s="6"/>
      <c r="J2131" s="4"/>
      <c r="K2131" s="4"/>
      <c r="L2131" s="7"/>
      <c r="M2131" s="7"/>
      <c r="N2131" s="7"/>
      <c r="O2131" s="7"/>
      <c r="P2131" s="7"/>
      <c r="Q2131" s="7"/>
      <c r="R2131" s="7"/>
      <c r="S2131" s="7"/>
      <c r="T2131" s="7"/>
      <c r="U2131" s="4">
        <v>163.22712588697459</v>
      </c>
      <c r="V2131" s="8">
        <v>1.30925E-2</v>
      </c>
      <c r="W2131" s="6">
        <f>U2131*V2131</f>
        <v>2.137051145675215</v>
      </c>
      <c r="X2131" s="6"/>
      <c r="Y2131" s="6"/>
      <c r="Z2131" s="6"/>
      <c r="AA2131" s="6"/>
      <c r="AB2131" s="4">
        <v>268.27400462847288</v>
      </c>
      <c r="AC2131" s="7"/>
      <c r="AD2131" s="7"/>
      <c r="AE2131" s="7"/>
      <c r="AF2131" s="7"/>
      <c r="AG2131" s="7"/>
      <c r="AH2131" s="7"/>
      <c r="AI2131" s="8"/>
      <c r="AJ2131" s="8">
        <v>3.9481666666666665E-2</v>
      </c>
      <c r="AK2131" s="6">
        <f>AB2131*AJ2131</f>
        <v>10.591904826073156</v>
      </c>
      <c r="AL2131" s="6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>
        <v>39.736558910554116</v>
      </c>
      <c r="BA2131" s="8">
        <v>2.6380000000000001E-2</v>
      </c>
      <c r="BB2131" s="6">
        <f>AZ2131*BA2131</f>
        <v>1.0482504240604176</v>
      </c>
      <c r="BC2131" s="4">
        <f>U2131+AB2131+AZ2131</f>
        <v>471.23768942600157</v>
      </c>
      <c r="BD2131" s="4"/>
      <c r="BE2131" s="7">
        <f>AZ2131/BC2131</f>
        <v>8.4323813230974487E-2</v>
      </c>
      <c r="BF2131" s="7"/>
      <c r="BG2131" s="6"/>
      <c r="BH2131" s="4"/>
      <c r="BI2131" s="4"/>
      <c r="BJ2131" s="4"/>
      <c r="BK2131" s="4"/>
      <c r="BL2131" s="6"/>
      <c r="BM2131" s="6"/>
      <c r="BN2131" s="6"/>
      <c r="BO2131" s="6"/>
      <c r="BP2131" s="7">
        <f>U2131/BC2131</f>
        <v>0.34637960746687291</v>
      </c>
      <c r="BQ2131" s="7">
        <f>AB2131/BC2131</f>
        <v>0.56929657930215261</v>
      </c>
      <c r="BR2131" s="7">
        <f>AZ2131/BC2131</f>
        <v>8.4323813230974487E-2</v>
      </c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7"/>
      <c r="CD2131" s="4"/>
      <c r="CE2131" s="4"/>
      <c r="CF2131" s="7"/>
      <c r="CG2131" s="4"/>
      <c r="CH2131" s="4"/>
      <c r="CI2131" s="4"/>
      <c r="CJ2131" s="7"/>
      <c r="CK2131" s="7"/>
      <c r="CL2131" s="7"/>
      <c r="CM2131" s="7"/>
      <c r="CN2131" s="7"/>
      <c r="CO2131" s="7"/>
      <c r="CP2131" s="7"/>
      <c r="CQ2131" s="7"/>
      <c r="CR2131" s="7"/>
      <c r="CS2131" s="7"/>
      <c r="CT2131" s="7"/>
      <c r="CU2131" s="7"/>
      <c r="CV2131" s="7"/>
      <c r="CW2131" s="7"/>
      <c r="CX2131" s="7"/>
      <c r="CY2131" s="7"/>
      <c r="CZ2131" s="7"/>
      <c r="DA2131" s="7"/>
      <c r="DB2131" s="7"/>
      <c r="DC2131" s="7"/>
      <c r="DD2131" s="7"/>
      <c r="DE2131" s="7"/>
      <c r="DF2131" s="7"/>
      <c r="DG2131" s="7"/>
      <c r="DH2131" s="7"/>
      <c r="DI2131" s="7"/>
      <c r="DJ2131" s="7"/>
      <c r="DK2131" s="7"/>
      <c r="DL2131" s="7"/>
      <c r="DM2131" s="7"/>
      <c r="DN2131" s="7"/>
      <c r="DO2131" s="7"/>
      <c r="DP2131" s="7"/>
      <c r="DQ2131" s="7"/>
      <c r="DR2131" s="7"/>
      <c r="DS2131" s="7"/>
      <c r="DT2131" s="7"/>
      <c r="DU2131" s="7"/>
      <c r="DV2131" s="7"/>
      <c r="DW2131" s="7"/>
      <c r="DX2131" s="7"/>
      <c r="DY2131" s="7"/>
      <c r="DZ2131" s="7"/>
      <c r="EA2131" s="7"/>
      <c r="EB2131" s="7"/>
      <c r="EC2131" s="7"/>
      <c r="ED2131" s="7"/>
      <c r="EE2131" s="7"/>
      <c r="EF2131" s="7"/>
      <c r="EG2131" s="7"/>
      <c r="EH2131" s="7"/>
      <c r="EI2131" s="7"/>
      <c r="EJ2131" s="7"/>
      <c r="EK2131" s="7"/>
      <c r="EL2131" s="7"/>
      <c r="EM2131" s="7"/>
      <c r="EN2131" s="7"/>
      <c r="EO2131" s="7"/>
      <c r="EP2131" s="7"/>
      <c r="EQ2131" s="7"/>
      <c r="ER2131" s="7"/>
      <c r="ES2131" s="7"/>
      <c r="ET2131" s="7"/>
      <c r="EU2131" s="7"/>
      <c r="EV2131" s="7"/>
      <c r="EW2131" s="7"/>
      <c r="EX2131" s="7"/>
      <c r="EY2131" s="7"/>
      <c r="EZ2131" s="7"/>
      <c r="FA2131" s="7"/>
      <c r="FB2131" s="7"/>
    </row>
    <row r="2132" spans="1:158" x14ac:dyDescent="0.25">
      <c r="A2132" t="s">
        <v>158</v>
      </c>
      <c r="C2132" s="5">
        <v>44230</v>
      </c>
      <c r="D2132" s="4"/>
      <c r="E2132" s="5"/>
      <c r="F2132" s="5"/>
      <c r="G2132" t="s">
        <v>75</v>
      </c>
      <c r="H2132" s="6"/>
      <c r="J2132" s="4"/>
      <c r="K2132" s="4"/>
      <c r="L2132" s="7"/>
      <c r="M2132" s="7"/>
      <c r="N2132" s="7"/>
      <c r="O2132" s="7"/>
      <c r="P2132" s="7"/>
      <c r="Q2132" s="7"/>
      <c r="R2132" s="7"/>
      <c r="S2132" s="7"/>
      <c r="T2132" s="7"/>
      <c r="U2132" s="4">
        <v>289.94300421370906</v>
      </c>
      <c r="V2132" s="8">
        <v>9.4845833333333344E-3</v>
      </c>
      <c r="W2132" s="6">
        <f>U2132*V2132</f>
        <v>2.7499885853819417</v>
      </c>
      <c r="X2132" s="6"/>
      <c r="Y2132" s="6"/>
      <c r="Z2132" s="6"/>
      <c r="AA2132" s="6"/>
      <c r="AB2132" s="4">
        <v>196.59939728009502</v>
      </c>
      <c r="AC2132" s="7"/>
      <c r="AD2132" s="7"/>
      <c r="AE2132" s="7"/>
      <c r="AF2132" s="7"/>
      <c r="AG2132" s="7"/>
      <c r="AH2132" s="7"/>
      <c r="AI2132" s="8"/>
      <c r="AJ2132" s="8">
        <v>3.582833333333333E-2</v>
      </c>
      <c r="AK2132" s="6">
        <f>AB2132*AJ2132</f>
        <v>7.0438287388836702</v>
      </c>
      <c r="AL2132" s="6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>
        <v>235.26520493244442</v>
      </c>
      <c r="BA2132" s="8">
        <v>2.1617500000000001E-2</v>
      </c>
      <c r="BB2132" s="6">
        <f>AZ2132*BA2132</f>
        <v>5.0858455676271177</v>
      </c>
      <c r="BC2132" s="4">
        <f>U2132+AB2132+AZ2132</f>
        <v>721.80760642624841</v>
      </c>
      <c r="BD2132" s="4"/>
      <c r="BE2132" s="7">
        <f>AZ2132/BC2132</f>
        <v>0.3259389383512723</v>
      </c>
      <c r="BF2132" s="7"/>
      <c r="BG2132" s="6"/>
      <c r="BH2132" s="4"/>
      <c r="BI2132" s="4"/>
      <c r="BJ2132" s="4"/>
      <c r="BK2132" s="4"/>
      <c r="BL2132" s="6"/>
      <c r="BM2132" s="6"/>
      <c r="BN2132" s="6"/>
      <c r="BO2132" s="6"/>
      <c r="BP2132" s="7">
        <f>U2132/BC2132</f>
        <v>0.40169014794572455</v>
      </c>
      <c r="BQ2132" s="7">
        <f>AB2132/BC2132</f>
        <v>0.2723709137030032</v>
      </c>
      <c r="BR2132" s="7">
        <f>AZ2132/BC2132</f>
        <v>0.3259389383512723</v>
      </c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7"/>
      <c r="CD2132" s="4"/>
      <c r="CE2132" s="4"/>
      <c r="CF2132" s="7"/>
      <c r="CG2132" s="4"/>
      <c r="CH2132" s="4"/>
      <c r="CI2132" s="4"/>
      <c r="CJ2132" s="7"/>
      <c r="CK2132" s="7"/>
      <c r="CL2132" s="7"/>
      <c r="CM2132" s="7"/>
      <c r="CN2132" s="7"/>
      <c r="CO2132" s="7"/>
      <c r="CP2132" s="7"/>
      <c r="CQ2132" s="7"/>
      <c r="CR2132" s="7"/>
      <c r="CS2132" s="7"/>
      <c r="CT2132" s="7"/>
      <c r="CU2132" s="7"/>
      <c r="CV2132" s="7"/>
      <c r="CW2132" s="7"/>
      <c r="CX2132" s="7"/>
      <c r="CY2132" s="7"/>
      <c r="CZ2132" s="7"/>
      <c r="DA2132" s="7"/>
      <c r="DB2132" s="7"/>
      <c r="DC2132" s="7"/>
      <c r="DD2132" s="7"/>
      <c r="DE2132" s="7"/>
      <c r="DF2132" s="7"/>
      <c r="DG2132" s="7"/>
      <c r="DH2132" s="7"/>
      <c r="DI2132" s="7"/>
      <c r="DJ2132" s="7"/>
      <c r="DK2132" s="7"/>
      <c r="DL2132" s="7"/>
      <c r="DM2132" s="7"/>
      <c r="DN2132" s="7"/>
      <c r="DO2132" s="7"/>
      <c r="DP2132" s="7"/>
      <c r="DQ2132" s="7"/>
      <c r="DR2132" s="7"/>
      <c r="DS2132" s="7"/>
      <c r="DT2132" s="7"/>
      <c r="DU2132" s="7"/>
      <c r="DV2132" s="7"/>
      <c r="DW2132" s="7"/>
      <c r="DX2132" s="7"/>
      <c r="DY2132" s="7"/>
      <c r="DZ2132" s="7"/>
      <c r="EA2132" s="7"/>
      <c r="EB2132" s="7"/>
      <c r="EC2132" s="7"/>
      <c r="ED2132" s="7"/>
      <c r="EE2132" s="7"/>
      <c r="EF2132" s="7"/>
      <c r="EG2132" s="7"/>
      <c r="EH2132" s="7"/>
      <c r="EI2132" s="7"/>
      <c r="EJ2132" s="7"/>
      <c r="EK2132" s="7"/>
      <c r="EL2132" s="7"/>
      <c r="EM2132" s="7"/>
      <c r="EN2132" s="7"/>
      <c r="EO2132" s="7"/>
      <c r="EP2132" s="7"/>
      <c r="EQ2132" s="7"/>
      <c r="ER2132" s="7"/>
      <c r="ES2132" s="7"/>
      <c r="ET2132" s="7"/>
      <c r="EU2132" s="7"/>
      <c r="EV2132" s="7"/>
      <c r="EW2132" s="7"/>
      <c r="EX2132" s="7"/>
      <c r="EY2132" s="7"/>
      <c r="EZ2132" s="7"/>
      <c r="FA2132" s="7"/>
      <c r="FB2132" s="7"/>
    </row>
    <row r="2133" spans="1:158" x14ac:dyDescent="0.25">
      <c r="A2133" t="s">
        <v>158</v>
      </c>
      <c r="C2133" s="5">
        <v>44242</v>
      </c>
      <c r="D2133" s="4"/>
      <c r="E2133" s="5"/>
      <c r="F2133" s="5"/>
      <c r="G2133" t="s">
        <v>75</v>
      </c>
      <c r="H2133" s="6"/>
      <c r="J2133" s="4"/>
      <c r="K2133" s="4"/>
      <c r="L2133" s="7"/>
      <c r="M2133" s="7"/>
      <c r="N2133" s="7"/>
      <c r="O2133" s="7"/>
      <c r="P2133" s="7"/>
      <c r="Q2133" s="7"/>
      <c r="R2133" s="7"/>
      <c r="S2133" s="7"/>
      <c r="T2133" s="7"/>
      <c r="U2133" s="4">
        <v>289.94300421370906</v>
      </c>
      <c r="V2133" s="8">
        <v>7.189416666666666E-3</v>
      </c>
      <c r="W2133" s="6">
        <f>U2133*V2133</f>
        <v>2.0845210668774432</v>
      </c>
      <c r="X2133" s="6"/>
      <c r="Y2133" s="6"/>
      <c r="Z2133" s="6"/>
      <c r="AA2133" s="6"/>
      <c r="AB2133" s="4">
        <v>196.59939728009502</v>
      </c>
      <c r="AC2133" s="7"/>
      <c r="AD2133" s="7"/>
      <c r="AE2133" s="7"/>
      <c r="AF2133" s="7"/>
      <c r="AG2133" s="7"/>
      <c r="AH2133" s="7"/>
      <c r="AI2133" s="8"/>
      <c r="AJ2133" s="8">
        <v>3.0230833333333332E-2</v>
      </c>
      <c r="AK2133" s="6">
        <f>AB2133*AJ2133</f>
        <v>5.9433636126083389</v>
      </c>
      <c r="AL2133" s="6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>
        <v>235.26520493244442</v>
      </c>
      <c r="BA2133" s="8">
        <v>1.8489999999999999E-2</v>
      </c>
      <c r="BB2133" s="6">
        <f>AZ2133*BA2133</f>
        <v>4.3500536392008975</v>
      </c>
      <c r="BC2133" s="4">
        <f>U2133+AB2133+AZ2133</f>
        <v>721.80760642624841</v>
      </c>
      <c r="BD2133" s="4"/>
      <c r="BE2133" s="7">
        <f>AZ2133/BC2133</f>
        <v>0.3259389383512723</v>
      </c>
      <c r="BF2133" s="7"/>
      <c r="BG2133" s="6"/>
      <c r="BH2133" s="4"/>
      <c r="BI2133" s="4"/>
      <c r="BJ2133" s="4"/>
      <c r="BK2133" s="4"/>
      <c r="BL2133" s="6"/>
      <c r="BM2133" s="6"/>
      <c r="BN2133" s="6"/>
      <c r="BO2133" s="6"/>
      <c r="BP2133" s="7">
        <f>U2133/BC2133</f>
        <v>0.40169014794572455</v>
      </c>
      <c r="BQ2133" s="7">
        <f>AB2133/BC2133</f>
        <v>0.2723709137030032</v>
      </c>
      <c r="BR2133" s="7">
        <f>AZ2133/BC2133</f>
        <v>0.3259389383512723</v>
      </c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7"/>
      <c r="CD2133" s="4"/>
      <c r="CE2133" s="4"/>
      <c r="CF2133" s="7"/>
      <c r="CG2133" s="4"/>
      <c r="CH2133" s="4"/>
      <c r="CI2133" s="4"/>
      <c r="CJ2133" s="7"/>
      <c r="CK2133" s="7"/>
      <c r="CL2133" s="7"/>
      <c r="CM2133" s="7"/>
      <c r="CN2133" s="7"/>
      <c r="CO2133" s="7"/>
      <c r="CP2133" s="7"/>
      <c r="CQ2133" s="7"/>
      <c r="CR2133" s="7"/>
      <c r="CS2133" s="7"/>
      <c r="CT2133" s="7"/>
      <c r="CU2133" s="7"/>
      <c r="CV2133" s="7"/>
      <c r="CW2133" s="7"/>
      <c r="CX2133" s="7"/>
      <c r="CY2133" s="7"/>
      <c r="CZ2133" s="7"/>
      <c r="DA2133" s="7"/>
      <c r="DB2133" s="7"/>
      <c r="DC2133" s="7"/>
      <c r="DD2133" s="7"/>
      <c r="DE2133" s="7"/>
      <c r="DF2133" s="7"/>
      <c r="DG2133" s="7"/>
      <c r="DH2133" s="7"/>
      <c r="DI2133" s="7"/>
      <c r="DJ2133" s="7"/>
      <c r="DK2133" s="7"/>
      <c r="DL2133" s="7"/>
      <c r="DM2133" s="7"/>
      <c r="DN2133" s="7"/>
      <c r="DO2133" s="7"/>
      <c r="DP2133" s="7"/>
      <c r="DQ2133" s="7"/>
      <c r="DR2133" s="7"/>
      <c r="DS2133" s="7"/>
      <c r="DT2133" s="7"/>
      <c r="DU2133" s="7"/>
      <c r="DV2133" s="7"/>
      <c r="DW2133" s="7"/>
      <c r="DX2133" s="7"/>
      <c r="DY2133" s="7"/>
      <c r="DZ2133" s="7"/>
      <c r="EA2133" s="7"/>
      <c r="EB2133" s="7"/>
      <c r="EC2133" s="7"/>
      <c r="ED2133" s="7"/>
      <c r="EE2133" s="7"/>
      <c r="EF2133" s="7"/>
      <c r="EG2133" s="7"/>
      <c r="EH2133" s="7"/>
      <c r="EI2133" s="7"/>
      <c r="EJ2133" s="7"/>
      <c r="EK2133" s="7"/>
      <c r="EL2133" s="7"/>
      <c r="EM2133" s="7"/>
      <c r="EN2133" s="7"/>
      <c r="EO2133" s="7"/>
      <c r="EP2133" s="7"/>
      <c r="EQ2133" s="7"/>
      <c r="ER2133" s="7"/>
      <c r="ES2133" s="7"/>
      <c r="ET2133" s="7"/>
      <c r="EU2133" s="7"/>
      <c r="EV2133" s="7"/>
      <c r="EW2133" s="7"/>
      <c r="EX2133" s="7"/>
      <c r="EY2133" s="7"/>
      <c r="EZ2133" s="7"/>
      <c r="FA2133" s="7"/>
      <c r="FB2133" s="7"/>
    </row>
    <row r="2134" spans="1:158" x14ac:dyDescent="0.25">
      <c r="A2134" t="s">
        <v>158</v>
      </c>
      <c r="C2134" s="5">
        <v>44284</v>
      </c>
      <c r="D2134" s="4"/>
      <c r="E2134" s="5"/>
      <c r="F2134" s="5"/>
      <c r="G2134" t="s">
        <v>75</v>
      </c>
      <c r="H2134" s="6"/>
      <c r="J2134" s="4"/>
      <c r="K2134" s="4"/>
      <c r="L2134" s="7"/>
      <c r="M2134" s="7"/>
      <c r="N2134" s="7"/>
      <c r="O2134" s="7"/>
      <c r="P2134" s="7"/>
      <c r="Q2134" s="7"/>
      <c r="R2134" s="7"/>
      <c r="S2134" s="7"/>
      <c r="T2134" s="7"/>
      <c r="U2134" s="4">
        <v>267.32419280109673</v>
      </c>
      <c r="V2134" s="8">
        <v>6.8274999999999994E-3</v>
      </c>
      <c r="W2134" s="6">
        <f>U2134*V2134</f>
        <v>1.8251559263494876</v>
      </c>
      <c r="X2134" s="6"/>
      <c r="Y2134" s="6"/>
      <c r="Z2134" s="6"/>
      <c r="AA2134" s="6"/>
      <c r="AB2134" s="4">
        <v>105.94974236891986</v>
      </c>
      <c r="AC2134" s="7"/>
      <c r="AD2134" s="7"/>
      <c r="AE2134" s="7"/>
      <c r="AF2134" s="7"/>
      <c r="AG2134" s="7"/>
      <c r="AH2134" s="7"/>
      <c r="AI2134" s="8"/>
      <c r="AJ2134" s="8">
        <v>1.9345833333333333E-2</v>
      </c>
      <c r="AK2134" s="6">
        <f>AB2134*AJ2134</f>
        <v>2.0496860575787288</v>
      </c>
      <c r="AL2134" s="6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>
        <v>981.85033389029377</v>
      </c>
      <c r="BA2134" s="8">
        <v>1.3332500000000001E-2</v>
      </c>
      <c r="BB2134" s="6">
        <f>AZ2134*BA2134</f>
        <v>13.090519576592342</v>
      </c>
      <c r="BC2134" s="4">
        <f>U2134+AB2134+AZ2134</f>
        <v>1355.1242690603103</v>
      </c>
      <c r="BD2134" s="4"/>
      <c r="BE2134" s="7">
        <f>AZ2134/BC2134</f>
        <v>0.72454634331886214</v>
      </c>
      <c r="BF2134" s="7"/>
      <c r="BG2134" s="6"/>
      <c r="BH2134" s="4"/>
      <c r="BI2134" s="4"/>
      <c r="BJ2134" s="4"/>
      <c r="BK2134" s="4"/>
      <c r="BL2134" s="6"/>
      <c r="BM2134" s="6"/>
      <c r="BN2134" s="6"/>
      <c r="BO2134" s="6"/>
      <c r="BP2134" s="7">
        <f>U2134/BC2134</f>
        <v>0.1972691353144081</v>
      </c>
      <c r="BQ2134" s="7">
        <f>AB2134/BC2134</f>
        <v>7.8184521366729737E-2</v>
      </c>
      <c r="BR2134" s="7">
        <f>AZ2134/BC2134</f>
        <v>0.72454634331886214</v>
      </c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7"/>
      <c r="CD2134" s="4"/>
      <c r="CE2134" s="4"/>
      <c r="CF2134" s="7"/>
      <c r="CG2134" s="4"/>
      <c r="CH2134" s="4"/>
      <c r="CI2134" s="4"/>
      <c r="CJ2134" s="7"/>
      <c r="CK2134" s="7"/>
      <c r="CL2134" s="7"/>
      <c r="CM2134" s="7"/>
      <c r="CN2134" s="7"/>
      <c r="CO2134" s="7"/>
      <c r="CP2134" s="7"/>
      <c r="CQ2134" s="7"/>
      <c r="CR2134" s="7"/>
      <c r="CS2134" s="7"/>
      <c r="CT2134" s="7"/>
      <c r="CU2134" s="7"/>
      <c r="CV2134" s="7"/>
      <c r="CW2134" s="7"/>
      <c r="CX2134" s="7"/>
      <c r="CY2134" s="7"/>
      <c r="CZ2134" s="7"/>
      <c r="DA2134" s="7"/>
      <c r="DB2134" s="7"/>
      <c r="DC2134" s="7"/>
      <c r="DD2134" s="7"/>
      <c r="DE2134" s="7"/>
      <c r="DF2134" s="7"/>
      <c r="DG2134" s="7"/>
      <c r="DH2134" s="7"/>
      <c r="DI2134" s="7"/>
      <c r="DJ2134" s="7"/>
      <c r="DK2134" s="7"/>
      <c r="DL2134" s="7"/>
      <c r="DM2134" s="7"/>
      <c r="DN2134" s="7"/>
      <c r="DO2134" s="7"/>
      <c r="DP2134" s="7"/>
      <c r="DQ2134" s="7"/>
      <c r="DR2134" s="7"/>
      <c r="DS2134" s="7"/>
      <c r="DT2134" s="7"/>
      <c r="DU2134" s="7"/>
      <c r="DV2134" s="7"/>
      <c r="DW2134" s="7"/>
      <c r="DX2134" s="7"/>
      <c r="DY2134" s="7"/>
      <c r="DZ2134" s="7"/>
      <c r="EA2134" s="7"/>
      <c r="EB2134" s="7"/>
      <c r="EC2134" s="7"/>
      <c r="ED2134" s="7"/>
      <c r="EE2134" s="7"/>
      <c r="EF2134" s="7"/>
      <c r="EG2134" s="7"/>
      <c r="EH2134" s="7"/>
      <c r="EI2134" s="7"/>
      <c r="EJ2134" s="7"/>
      <c r="EK2134" s="7"/>
      <c r="EL2134" s="7"/>
      <c r="EM2134" s="7"/>
      <c r="EN2134" s="7"/>
      <c r="EO2134" s="7"/>
      <c r="EP2134" s="7"/>
      <c r="EQ2134" s="7"/>
      <c r="ER2134" s="7"/>
      <c r="ES2134" s="7"/>
      <c r="ET2134" s="7"/>
      <c r="EU2134" s="7"/>
      <c r="EV2134" s="7"/>
      <c r="EW2134" s="7"/>
      <c r="EX2134" s="7"/>
      <c r="EY2134" s="7"/>
      <c r="EZ2134" s="7"/>
      <c r="FA2134" s="7"/>
      <c r="FB2134" s="7"/>
    </row>
    <row r="2135" spans="1:158" x14ac:dyDescent="0.25">
      <c r="A2135" t="s">
        <v>159</v>
      </c>
      <c r="C2135" s="5">
        <v>44211</v>
      </c>
      <c r="D2135" s="4"/>
      <c r="E2135" s="5"/>
      <c r="F2135" s="5"/>
      <c r="G2135" t="s">
        <v>75</v>
      </c>
      <c r="H2135" s="6"/>
      <c r="J2135" s="4"/>
      <c r="K2135" s="4"/>
      <c r="L2135" s="7"/>
      <c r="M2135" s="7"/>
      <c r="N2135" s="7"/>
      <c r="O2135" s="7"/>
      <c r="P2135" s="7"/>
      <c r="Q2135" s="7"/>
      <c r="R2135" s="7"/>
      <c r="S2135" s="7"/>
      <c r="T2135" s="7"/>
      <c r="U2135" s="4">
        <v>189.82540110078597</v>
      </c>
      <c r="V2135" s="8">
        <v>1.4135416666666668E-2</v>
      </c>
      <c r="W2135" s="6">
        <f>U2135*V2135</f>
        <v>2.6832611384767353</v>
      </c>
      <c r="X2135" s="6"/>
      <c r="Y2135" s="6"/>
      <c r="Z2135" s="6"/>
      <c r="AA2135" s="6"/>
      <c r="AB2135" s="4">
        <v>140.50219845074014</v>
      </c>
      <c r="AC2135" s="7"/>
      <c r="AD2135" s="7"/>
      <c r="AE2135" s="7"/>
      <c r="AF2135" s="7"/>
      <c r="AG2135" s="7"/>
      <c r="AH2135" s="7"/>
      <c r="AI2135" s="8"/>
      <c r="AJ2135" s="8">
        <v>4.0774999999999999E-2</v>
      </c>
      <c r="AK2135" s="6">
        <f>AB2135*AJ2135</f>
        <v>5.7289771418289286</v>
      </c>
      <c r="AL2135" s="6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>
        <v>52.784469175260689</v>
      </c>
      <c r="BA2135" s="8">
        <v>2.6802500000000003E-2</v>
      </c>
      <c r="BB2135" s="6">
        <f>AZ2135*BA2135</f>
        <v>1.4147557350699247</v>
      </c>
      <c r="BC2135" s="4">
        <f>U2135+AB2135+AZ2135</f>
        <v>383.11206872678679</v>
      </c>
      <c r="BD2135" s="4"/>
      <c r="BE2135" s="7">
        <f>AZ2135/BC2135</f>
        <v>0.13777814243931713</v>
      </c>
      <c r="BF2135" s="7"/>
      <c r="BG2135" s="6"/>
      <c r="BH2135" s="4"/>
      <c r="BI2135" s="4"/>
      <c r="BJ2135" s="4"/>
      <c r="BK2135" s="4"/>
      <c r="BL2135" s="6"/>
      <c r="BM2135" s="6"/>
      <c r="BN2135" s="6"/>
      <c r="BO2135" s="6"/>
      <c r="BP2135" s="7">
        <f>U2135/BC2135</f>
        <v>0.4954826970908045</v>
      </c>
      <c r="BQ2135" s="7">
        <f>AB2135/BC2135</f>
        <v>0.36673916046987837</v>
      </c>
      <c r="BR2135" s="7">
        <f>AZ2135/BC2135</f>
        <v>0.13777814243931713</v>
      </c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7"/>
      <c r="CD2135" s="4"/>
      <c r="CE2135" s="4"/>
      <c r="CF2135" s="7"/>
      <c r="CG2135" s="4"/>
      <c r="CH2135" s="4"/>
      <c r="CI2135" s="4"/>
      <c r="CJ2135" s="7"/>
      <c r="CK2135" s="7"/>
      <c r="CL2135" s="7"/>
      <c r="CM2135" s="7"/>
      <c r="CN2135" s="7"/>
      <c r="CO2135" s="7"/>
      <c r="CP2135" s="7"/>
      <c r="CQ2135" s="7"/>
      <c r="CR2135" s="7"/>
      <c r="CS2135" s="7"/>
      <c r="CT2135" s="7"/>
      <c r="CU2135" s="7"/>
      <c r="CV2135" s="7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  <c r="DH2135" s="7"/>
      <c r="DI2135" s="7"/>
      <c r="DJ2135" s="7"/>
      <c r="DK2135" s="7"/>
      <c r="DL2135" s="7"/>
      <c r="DM2135" s="7"/>
      <c r="DN2135" s="7"/>
      <c r="DO2135" s="7"/>
      <c r="DP2135" s="7"/>
      <c r="DQ2135" s="7"/>
      <c r="DR2135" s="7"/>
      <c r="DS2135" s="7"/>
      <c r="DT2135" s="7"/>
      <c r="DU2135" s="7"/>
      <c r="DV2135" s="7"/>
      <c r="DW2135" s="7"/>
      <c r="DX2135" s="7"/>
      <c r="DY2135" s="7"/>
      <c r="DZ2135" s="7"/>
      <c r="EA2135" s="7"/>
      <c r="EB2135" s="7"/>
      <c r="EC2135" s="7"/>
      <c r="ED2135" s="7"/>
      <c r="EE2135" s="7"/>
      <c r="EF2135" s="7"/>
      <c r="EG2135" s="7"/>
      <c r="EH2135" s="7"/>
      <c r="EI2135" s="7"/>
      <c r="EJ2135" s="7"/>
      <c r="EK2135" s="7"/>
      <c r="EL2135" s="7"/>
      <c r="EM2135" s="7"/>
      <c r="EN2135" s="7"/>
      <c r="EO2135" s="7"/>
      <c r="EP2135" s="7"/>
      <c r="EQ2135" s="7"/>
      <c r="ER2135" s="7"/>
      <c r="ES2135" s="7"/>
      <c r="ET2135" s="7"/>
      <c r="EU2135" s="7"/>
      <c r="EV2135" s="7"/>
      <c r="EW2135" s="7"/>
      <c r="EX2135" s="7"/>
      <c r="EY2135" s="7"/>
      <c r="EZ2135" s="7"/>
      <c r="FA2135" s="7"/>
      <c r="FB2135" s="7"/>
    </row>
    <row r="2136" spans="1:158" x14ac:dyDescent="0.25">
      <c r="A2136" t="s">
        <v>159</v>
      </c>
      <c r="C2136" s="5">
        <v>44230</v>
      </c>
      <c r="D2136" s="4"/>
      <c r="E2136" s="5"/>
      <c r="F2136" s="5"/>
      <c r="G2136" t="s">
        <v>75</v>
      </c>
      <c r="H2136" s="6"/>
      <c r="J2136" s="4"/>
      <c r="K2136" s="4"/>
      <c r="L2136" s="7"/>
      <c r="M2136" s="7"/>
      <c r="N2136" s="7"/>
      <c r="O2136" s="7"/>
      <c r="P2136" s="7"/>
      <c r="Q2136" s="7"/>
      <c r="R2136" s="7"/>
      <c r="S2136" s="7"/>
      <c r="T2136" s="7"/>
      <c r="U2136" s="4">
        <v>286.12759167418187</v>
      </c>
      <c r="V2136" s="8">
        <v>1.1058416666666666E-2</v>
      </c>
      <c r="W2136" s="6">
        <f>U2136*V2136</f>
        <v>3.1641181285629671</v>
      </c>
      <c r="X2136" s="6"/>
      <c r="Y2136" s="6"/>
      <c r="Z2136" s="6"/>
      <c r="AA2136" s="6"/>
      <c r="AB2136" s="4">
        <v>203.01278514925909</v>
      </c>
      <c r="AC2136" s="7"/>
      <c r="AD2136" s="7"/>
      <c r="AE2136" s="7"/>
      <c r="AF2136" s="7"/>
      <c r="AG2136" s="7"/>
      <c r="AH2136" s="7"/>
      <c r="AI2136" s="8"/>
      <c r="AJ2136" s="8">
        <v>3.9041666666666669E-2</v>
      </c>
      <c r="AK2136" s="6">
        <f>AB2136*AJ2136</f>
        <v>7.9259574868689908</v>
      </c>
      <c r="AL2136" s="6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>
        <v>251.58676708804373</v>
      </c>
      <c r="BA2136" s="8">
        <v>2.2970000000000001E-2</v>
      </c>
      <c r="BB2136" s="6">
        <f>AZ2136*BA2136</f>
        <v>5.7789480400123647</v>
      </c>
      <c r="BC2136" s="4">
        <f>U2136+AB2136+AZ2136</f>
        <v>740.72714391148475</v>
      </c>
      <c r="BD2136" s="4"/>
      <c r="BE2136" s="7">
        <f>AZ2136/BC2136</f>
        <v>0.33964837005906695</v>
      </c>
      <c r="BF2136" s="7"/>
      <c r="BG2136" s="6"/>
      <c r="BH2136" s="4"/>
      <c r="BI2136" s="4"/>
      <c r="BJ2136" s="4"/>
      <c r="BK2136" s="4"/>
      <c r="BL2136" s="6"/>
      <c r="BM2136" s="6"/>
      <c r="BN2136" s="6"/>
      <c r="BO2136" s="6"/>
      <c r="BP2136" s="7">
        <f>U2136/BC2136</f>
        <v>0.38627933919534274</v>
      </c>
      <c r="BQ2136" s="7">
        <f>AB2136/BC2136</f>
        <v>0.2740722907455902</v>
      </c>
      <c r="BR2136" s="7">
        <f>AZ2136/BC2136</f>
        <v>0.33964837005906695</v>
      </c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7"/>
      <c r="CD2136" s="4"/>
      <c r="CE2136" s="4"/>
      <c r="CF2136" s="7"/>
      <c r="CG2136" s="4"/>
      <c r="CH2136" s="4"/>
      <c r="CI2136" s="4"/>
      <c r="CJ2136" s="7"/>
      <c r="CK2136" s="7"/>
      <c r="CL2136" s="7"/>
      <c r="CM2136" s="7"/>
      <c r="CN2136" s="7"/>
      <c r="CO2136" s="7"/>
      <c r="CP2136" s="7"/>
      <c r="CQ2136" s="7"/>
      <c r="CR2136" s="7"/>
      <c r="CS2136" s="7"/>
      <c r="CT2136" s="7"/>
      <c r="CU2136" s="7"/>
      <c r="CV2136" s="7"/>
      <c r="CW2136" s="7"/>
      <c r="CX2136" s="7"/>
      <c r="CY2136" s="7"/>
      <c r="CZ2136" s="7"/>
      <c r="DA2136" s="7"/>
      <c r="DB2136" s="7"/>
      <c r="DC2136" s="7"/>
      <c r="DD2136" s="7"/>
      <c r="DE2136" s="7"/>
      <c r="DF2136" s="7"/>
      <c r="DG2136" s="7"/>
      <c r="DH2136" s="7"/>
      <c r="DI2136" s="7"/>
      <c r="DJ2136" s="7"/>
      <c r="DK2136" s="7"/>
      <c r="DL2136" s="7"/>
      <c r="DM2136" s="7"/>
      <c r="DN2136" s="7"/>
      <c r="DO2136" s="7"/>
      <c r="DP2136" s="7"/>
      <c r="DQ2136" s="7"/>
      <c r="DR2136" s="7"/>
      <c r="DS2136" s="7"/>
      <c r="DT2136" s="7"/>
      <c r="DU2136" s="7"/>
      <c r="DV2136" s="7"/>
      <c r="DW2136" s="7"/>
      <c r="DX2136" s="7"/>
      <c r="DY2136" s="7"/>
      <c r="DZ2136" s="7"/>
      <c r="EA2136" s="7"/>
      <c r="EB2136" s="7"/>
      <c r="EC2136" s="7"/>
      <c r="ED2136" s="7"/>
      <c r="EE2136" s="7"/>
      <c r="EF2136" s="7"/>
      <c r="EG2136" s="7"/>
      <c r="EH2136" s="7"/>
      <c r="EI2136" s="7"/>
      <c r="EJ2136" s="7"/>
      <c r="EK2136" s="7"/>
      <c r="EL2136" s="7"/>
      <c r="EM2136" s="7"/>
      <c r="EN2136" s="7"/>
      <c r="EO2136" s="7"/>
      <c r="EP2136" s="7"/>
      <c r="EQ2136" s="7"/>
      <c r="ER2136" s="7"/>
      <c r="ES2136" s="7"/>
      <c r="ET2136" s="7"/>
      <c r="EU2136" s="7"/>
      <c r="EV2136" s="7"/>
      <c r="EW2136" s="7"/>
      <c r="EX2136" s="7"/>
      <c r="EY2136" s="7"/>
      <c r="EZ2136" s="7"/>
      <c r="FA2136" s="7"/>
      <c r="FB2136" s="7"/>
    </row>
    <row r="2137" spans="1:158" x14ac:dyDescent="0.25">
      <c r="A2137" t="s">
        <v>159</v>
      </c>
      <c r="C2137" s="5">
        <v>44242</v>
      </c>
      <c r="D2137" s="4"/>
      <c r="E2137" s="5"/>
      <c r="F2137" s="5"/>
      <c r="G2137" t="s">
        <v>75</v>
      </c>
      <c r="H2137" s="6"/>
      <c r="J2137" s="4"/>
      <c r="K2137" s="4"/>
      <c r="L2137" s="7"/>
      <c r="M2137" s="7"/>
      <c r="N2137" s="7"/>
      <c r="O2137" s="7"/>
      <c r="P2137" s="7"/>
      <c r="Q2137" s="7"/>
      <c r="R2137" s="7"/>
      <c r="S2137" s="7"/>
      <c r="T2137" s="7"/>
      <c r="U2137" s="4">
        <v>286.12759167418187</v>
      </c>
      <c r="V2137" s="8">
        <v>9.8431666666666667E-3</v>
      </c>
      <c r="W2137" s="6">
        <f>U2137*V2137</f>
        <v>2.8164015727809177</v>
      </c>
      <c r="X2137" s="6"/>
      <c r="Y2137" s="6"/>
      <c r="Z2137" s="6"/>
      <c r="AA2137" s="6"/>
      <c r="AB2137" s="4">
        <v>203.01278514925909</v>
      </c>
      <c r="AC2137" s="7"/>
      <c r="AD2137" s="7"/>
      <c r="AE2137" s="7"/>
      <c r="AF2137" s="7"/>
      <c r="AG2137" s="7"/>
      <c r="AH2137" s="7"/>
      <c r="AI2137" s="8"/>
      <c r="AJ2137" s="8">
        <v>3.470666666666667E-2</v>
      </c>
      <c r="AK2137" s="6">
        <f>AB2137*AJ2137</f>
        <v>7.0458970632469526</v>
      </c>
      <c r="AL2137" s="6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>
        <v>251.58676708804373</v>
      </c>
      <c r="BA2137" s="8">
        <v>1.9734166666666667E-2</v>
      </c>
      <c r="BB2137" s="6">
        <f>AZ2137*BA2137</f>
        <v>4.9648551928433031</v>
      </c>
      <c r="BC2137" s="4">
        <f>U2137+AB2137+AZ2137</f>
        <v>740.72714391148475</v>
      </c>
      <c r="BD2137" s="4"/>
      <c r="BE2137" s="7">
        <f>AZ2137/BC2137</f>
        <v>0.33964837005906695</v>
      </c>
      <c r="BF2137" s="7"/>
      <c r="BG2137" s="6"/>
      <c r="BH2137" s="4"/>
      <c r="BI2137" s="4"/>
      <c r="BJ2137" s="4"/>
      <c r="BK2137" s="4"/>
      <c r="BL2137" s="6"/>
      <c r="BM2137" s="6"/>
      <c r="BN2137" s="6"/>
      <c r="BO2137" s="6"/>
      <c r="BP2137" s="7">
        <f>U2137/BC2137</f>
        <v>0.38627933919534274</v>
      </c>
      <c r="BQ2137" s="7">
        <f>AB2137/BC2137</f>
        <v>0.2740722907455902</v>
      </c>
      <c r="BR2137" s="7">
        <f>AZ2137/BC2137</f>
        <v>0.33964837005906695</v>
      </c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7"/>
      <c r="CD2137" s="4"/>
      <c r="CE2137" s="4"/>
      <c r="CF2137" s="7"/>
      <c r="CG2137" s="4"/>
      <c r="CH2137" s="4"/>
      <c r="CI2137" s="4"/>
      <c r="CJ2137" s="7"/>
      <c r="CK2137" s="7"/>
      <c r="CL2137" s="7"/>
      <c r="CM2137" s="7"/>
      <c r="CN2137" s="7"/>
      <c r="CO2137" s="7"/>
      <c r="CP2137" s="7"/>
      <c r="CQ2137" s="7"/>
      <c r="CR2137" s="7"/>
      <c r="CS2137" s="7"/>
      <c r="CT2137" s="7"/>
      <c r="CU2137" s="7"/>
      <c r="CV2137" s="7"/>
      <c r="CW2137" s="7"/>
      <c r="CX2137" s="7"/>
      <c r="CY2137" s="7"/>
      <c r="CZ2137" s="7"/>
      <c r="DA2137" s="7"/>
      <c r="DB2137" s="7"/>
      <c r="DC2137" s="7"/>
      <c r="DD2137" s="7"/>
      <c r="DE2137" s="7"/>
      <c r="DF2137" s="7"/>
      <c r="DG2137" s="7"/>
      <c r="DH2137" s="7"/>
      <c r="DI2137" s="7"/>
      <c r="DJ2137" s="7"/>
      <c r="DK2137" s="7"/>
      <c r="DL2137" s="7"/>
      <c r="DM2137" s="7"/>
      <c r="DN2137" s="7"/>
      <c r="DO2137" s="7"/>
      <c r="DP2137" s="7"/>
      <c r="DQ2137" s="7"/>
      <c r="DR2137" s="7"/>
      <c r="DS2137" s="7"/>
      <c r="DT2137" s="7"/>
      <c r="DU2137" s="7"/>
      <c r="DV2137" s="7"/>
      <c r="DW2137" s="7"/>
      <c r="DX2137" s="7"/>
      <c r="DY2137" s="7"/>
      <c r="DZ2137" s="7"/>
      <c r="EA2137" s="7"/>
      <c r="EB2137" s="7"/>
      <c r="EC2137" s="7"/>
      <c r="ED2137" s="7"/>
      <c r="EE2137" s="7"/>
      <c r="EF2137" s="7"/>
      <c r="EG2137" s="7"/>
      <c r="EH2137" s="7"/>
      <c r="EI2137" s="7"/>
      <c r="EJ2137" s="7"/>
      <c r="EK2137" s="7"/>
      <c r="EL2137" s="7"/>
      <c r="EM2137" s="7"/>
      <c r="EN2137" s="7"/>
      <c r="EO2137" s="7"/>
      <c r="EP2137" s="7"/>
      <c r="EQ2137" s="7"/>
      <c r="ER2137" s="7"/>
      <c r="ES2137" s="7"/>
      <c r="ET2137" s="7"/>
      <c r="EU2137" s="7"/>
      <c r="EV2137" s="7"/>
      <c r="EW2137" s="7"/>
      <c r="EX2137" s="7"/>
      <c r="EY2137" s="7"/>
      <c r="EZ2137" s="7"/>
      <c r="FA2137" s="7"/>
      <c r="FB2137" s="7"/>
    </row>
    <row r="2138" spans="1:158" x14ac:dyDescent="0.25">
      <c r="A2138" t="s">
        <v>159</v>
      </c>
      <c r="C2138" s="5">
        <v>44284</v>
      </c>
      <c r="D2138" s="4"/>
      <c r="E2138" s="5"/>
      <c r="F2138" s="5"/>
      <c r="G2138" t="s">
        <v>75</v>
      </c>
      <c r="H2138" s="6"/>
      <c r="J2138" s="4"/>
      <c r="K2138" s="4"/>
      <c r="L2138" s="7"/>
      <c r="M2138" s="7"/>
      <c r="N2138" s="7"/>
      <c r="O2138" s="7"/>
      <c r="P2138" s="7"/>
      <c r="Q2138" s="7"/>
      <c r="R2138" s="7"/>
      <c r="S2138" s="7"/>
      <c r="T2138" s="7"/>
      <c r="U2138" s="4">
        <v>263.19731803885861</v>
      </c>
      <c r="V2138" s="8">
        <v>8.040916666666665E-3</v>
      </c>
      <c r="W2138" s="6">
        <f>U2138*V2138</f>
        <v>2.1163477012406249</v>
      </c>
      <c r="X2138" s="6"/>
      <c r="Y2138" s="6"/>
      <c r="Z2138" s="6"/>
      <c r="AA2138" s="6"/>
      <c r="AB2138" s="4">
        <v>134.13029726825636</v>
      </c>
      <c r="AC2138" s="7"/>
      <c r="AD2138" s="7"/>
      <c r="AE2138" s="7"/>
      <c r="AF2138" s="7"/>
      <c r="AG2138" s="7"/>
      <c r="AH2138" s="7"/>
      <c r="AI2138" s="8"/>
      <c r="AJ2138" s="8">
        <v>2.5637500000000001E-2</v>
      </c>
      <c r="AK2138" s="6">
        <f>AB2138*AJ2138</f>
        <v>3.4387654962149226</v>
      </c>
      <c r="AL2138" s="6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>
        <v>752.16699288852476</v>
      </c>
      <c r="BA2138" s="8">
        <v>1.9344166666666666E-2</v>
      </c>
      <c r="BB2138" s="6">
        <f>AZ2138*BA2138</f>
        <v>14.550043671601104</v>
      </c>
      <c r="BC2138" s="4">
        <f>U2138+AB2138+AZ2138</f>
        <v>1149.4946081956398</v>
      </c>
      <c r="BD2138" s="4"/>
      <c r="BE2138" s="7">
        <f>AZ2138/BC2138</f>
        <v>0.65434582078571057</v>
      </c>
      <c r="BF2138" s="7"/>
      <c r="BG2138" s="6"/>
      <c r="BH2138" s="4"/>
      <c r="BI2138" s="4"/>
      <c r="BJ2138" s="4"/>
      <c r="BK2138" s="4"/>
      <c r="BL2138" s="6"/>
      <c r="BM2138" s="6"/>
      <c r="BN2138" s="6"/>
      <c r="BO2138" s="6"/>
      <c r="BP2138" s="7">
        <f>U2138/BC2138</f>
        <v>0.22896785784145529</v>
      </c>
      <c r="BQ2138" s="7">
        <f>AB2138/BC2138</f>
        <v>0.11668632137283402</v>
      </c>
      <c r="BR2138" s="7">
        <f>AZ2138/BC2138</f>
        <v>0.65434582078571057</v>
      </c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7"/>
      <c r="CD2138" s="4"/>
      <c r="CE2138" s="4"/>
      <c r="CF2138" s="7"/>
      <c r="CG2138" s="4"/>
      <c r="CH2138" s="4"/>
      <c r="CI2138" s="4"/>
      <c r="CJ2138" s="7"/>
      <c r="CK2138" s="7"/>
      <c r="CL2138" s="7"/>
      <c r="CM2138" s="7"/>
      <c r="CN2138" s="7"/>
      <c r="CO2138" s="7"/>
      <c r="CP2138" s="7"/>
      <c r="CQ2138" s="7"/>
      <c r="CR2138" s="7"/>
      <c r="CS2138" s="7"/>
      <c r="CT2138" s="7"/>
      <c r="CU2138" s="7"/>
      <c r="CV2138" s="7"/>
      <c r="CW2138" s="7"/>
      <c r="CX2138" s="7"/>
      <c r="CY2138" s="7"/>
      <c r="CZ2138" s="7"/>
      <c r="DA2138" s="7"/>
      <c r="DB2138" s="7"/>
      <c r="DC2138" s="7"/>
      <c r="DD2138" s="7"/>
      <c r="DE2138" s="7"/>
      <c r="DF2138" s="7"/>
      <c r="DG2138" s="7"/>
      <c r="DH2138" s="7"/>
      <c r="DI2138" s="7"/>
      <c r="DJ2138" s="7"/>
      <c r="DK2138" s="7"/>
      <c r="DL2138" s="7"/>
      <c r="DM2138" s="7"/>
      <c r="DN2138" s="7"/>
      <c r="DO2138" s="7"/>
      <c r="DP2138" s="7"/>
      <c r="DQ2138" s="7"/>
      <c r="DR2138" s="7"/>
      <c r="DS2138" s="7"/>
      <c r="DT2138" s="7"/>
      <c r="DU2138" s="7"/>
      <c r="DV2138" s="7"/>
      <c r="DW2138" s="7"/>
      <c r="DX2138" s="7"/>
      <c r="DY2138" s="7"/>
      <c r="DZ2138" s="7"/>
      <c r="EA2138" s="7"/>
      <c r="EB2138" s="7"/>
      <c r="EC2138" s="7"/>
      <c r="ED2138" s="7"/>
      <c r="EE2138" s="7"/>
      <c r="EF2138" s="7"/>
      <c r="EG2138" s="7"/>
      <c r="EH2138" s="7"/>
      <c r="EI2138" s="7"/>
      <c r="EJ2138" s="7"/>
      <c r="EK2138" s="7"/>
      <c r="EL2138" s="7"/>
      <c r="EM2138" s="7"/>
      <c r="EN2138" s="7"/>
      <c r="EO2138" s="7"/>
      <c r="EP2138" s="7"/>
      <c r="EQ2138" s="7"/>
      <c r="ER2138" s="7"/>
      <c r="ES2138" s="7"/>
      <c r="ET2138" s="7"/>
      <c r="EU2138" s="7"/>
      <c r="EV2138" s="7"/>
      <c r="EW2138" s="7"/>
      <c r="EX2138" s="7"/>
      <c r="EY2138" s="7"/>
      <c r="EZ2138" s="7"/>
      <c r="FA2138" s="7"/>
      <c r="FB2138" s="7"/>
    </row>
    <row r="2139" spans="1:158" x14ac:dyDescent="0.25">
      <c r="A2139" t="s">
        <v>160</v>
      </c>
      <c r="C2139" s="5">
        <v>44211</v>
      </c>
      <c r="D2139" s="4"/>
      <c r="E2139" s="5"/>
      <c r="F2139" s="5"/>
      <c r="G2139" t="s">
        <v>75</v>
      </c>
      <c r="H2139" s="6"/>
      <c r="J2139" s="4"/>
      <c r="K2139" s="4"/>
      <c r="L2139" s="7"/>
      <c r="M2139" s="7"/>
      <c r="N2139" s="7"/>
      <c r="O2139" s="7"/>
      <c r="P2139" s="7"/>
      <c r="Q2139" s="7"/>
      <c r="R2139" s="7"/>
      <c r="S2139" s="7"/>
      <c r="T2139" s="7"/>
      <c r="U2139" s="4">
        <v>158.43997088655385</v>
      </c>
      <c r="V2139" s="8">
        <v>1.55125E-2</v>
      </c>
      <c r="W2139" s="6">
        <f>U2139*V2139</f>
        <v>2.4578000483776665</v>
      </c>
      <c r="X2139" s="6"/>
      <c r="Y2139" s="6"/>
      <c r="Z2139" s="6"/>
      <c r="AA2139" s="6"/>
      <c r="AB2139" s="4">
        <v>125.03851619385641</v>
      </c>
      <c r="AC2139" s="7"/>
      <c r="AD2139" s="7"/>
      <c r="AE2139" s="7"/>
      <c r="AF2139" s="7"/>
      <c r="AG2139" s="7"/>
      <c r="AH2139" s="7"/>
      <c r="AI2139" s="8"/>
      <c r="AJ2139" s="8">
        <v>4.2962499999999994E-2</v>
      </c>
      <c r="AK2139" s="6">
        <f>AB2139*AJ2139</f>
        <v>5.3719672519785551</v>
      </c>
      <c r="AL2139" s="6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>
        <v>37.66940042567029</v>
      </c>
      <c r="BA2139" s="8">
        <v>3.0059166666666665E-2</v>
      </c>
      <c r="BB2139" s="6">
        <f>AZ2139*BA2139</f>
        <v>1.1323107856286274</v>
      </c>
      <c r="BC2139" s="4">
        <f>U2139+AB2139+AZ2139</f>
        <v>321.14788750608056</v>
      </c>
      <c r="BD2139" s="4"/>
      <c r="BE2139" s="7">
        <f>AZ2139/BC2139</f>
        <v>0.11729611774250598</v>
      </c>
      <c r="BF2139" s="7"/>
      <c r="BG2139" s="6"/>
      <c r="BH2139" s="4"/>
      <c r="BI2139" s="4"/>
      <c r="BJ2139" s="4"/>
      <c r="BK2139" s="4"/>
      <c r="BL2139" s="6"/>
      <c r="BM2139" s="6"/>
      <c r="BN2139" s="6"/>
      <c r="BO2139" s="6"/>
      <c r="BP2139" s="7">
        <f>U2139/BC2139</f>
        <v>0.49335517078110619</v>
      </c>
      <c r="BQ2139" s="7">
        <f>AB2139/BC2139</f>
        <v>0.38934871147638783</v>
      </c>
      <c r="BR2139" s="7">
        <f>AZ2139/BC2139</f>
        <v>0.11729611774250598</v>
      </c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7"/>
      <c r="CD2139" s="4"/>
      <c r="CE2139" s="4"/>
      <c r="CF2139" s="7"/>
      <c r="CG2139" s="4"/>
      <c r="CH2139" s="4"/>
      <c r="CI2139" s="4"/>
      <c r="CJ2139" s="7"/>
      <c r="CK2139" s="7"/>
      <c r="CL2139" s="7"/>
      <c r="CM2139" s="7"/>
      <c r="CN2139" s="7"/>
      <c r="CO2139" s="7"/>
      <c r="CP2139" s="7"/>
      <c r="CQ2139" s="7"/>
      <c r="CR2139" s="7"/>
      <c r="CS2139" s="7"/>
      <c r="CT2139" s="7"/>
      <c r="CU2139" s="7"/>
      <c r="CV2139" s="7"/>
      <c r="CW2139" s="7"/>
      <c r="CX2139" s="7"/>
      <c r="CY2139" s="7"/>
      <c r="CZ2139" s="7"/>
      <c r="DA2139" s="7"/>
      <c r="DB2139" s="7"/>
      <c r="DC2139" s="7"/>
      <c r="DD2139" s="7"/>
      <c r="DE2139" s="7"/>
      <c r="DF2139" s="7"/>
      <c r="DG2139" s="7"/>
      <c r="DH2139" s="7"/>
      <c r="DI2139" s="7"/>
      <c r="DJ2139" s="7"/>
      <c r="DK2139" s="7"/>
      <c r="DL2139" s="7"/>
      <c r="DM2139" s="7"/>
      <c r="DN2139" s="7"/>
      <c r="DO2139" s="7"/>
      <c r="DP2139" s="7"/>
      <c r="DQ2139" s="7"/>
      <c r="DR2139" s="7"/>
      <c r="DS2139" s="7"/>
      <c r="DT2139" s="7"/>
      <c r="DU2139" s="7"/>
      <c r="DV2139" s="7"/>
      <c r="DW2139" s="7"/>
      <c r="DX2139" s="7"/>
      <c r="DY2139" s="7"/>
      <c r="DZ2139" s="7"/>
      <c r="EA2139" s="7"/>
      <c r="EB2139" s="7"/>
      <c r="EC2139" s="7"/>
      <c r="ED2139" s="7"/>
      <c r="EE2139" s="7"/>
      <c r="EF2139" s="7"/>
      <c r="EG2139" s="7"/>
      <c r="EH2139" s="7"/>
      <c r="EI2139" s="7"/>
      <c r="EJ2139" s="7"/>
      <c r="EK2139" s="7"/>
      <c r="EL2139" s="7"/>
      <c r="EM2139" s="7"/>
      <c r="EN2139" s="7"/>
      <c r="EO2139" s="7"/>
      <c r="EP2139" s="7"/>
      <c r="EQ2139" s="7"/>
      <c r="ER2139" s="7"/>
      <c r="ES2139" s="7"/>
      <c r="ET2139" s="7"/>
      <c r="EU2139" s="7"/>
      <c r="EV2139" s="7"/>
      <c r="EW2139" s="7"/>
      <c r="EX2139" s="7"/>
      <c r="EY2139" s="7"/>
      <c r="EZ2139" s="7"/>
      <c r="FA2139" s="7"/>
      <c r="FB2139" s="7"/>
    </row>
    <row r="2140" spans="1:158" x14ac:dyDescent="0.25">
      <c r="A2140" t="s">
        <v>160</v>
      </c>
      <c r="C2140" s="5">
        <v>44230</v>
      </c>
      <c r="D2140" s="4"/>
      <c r="E2140" s="5"/>
      <c r="F2140" s="5"/>
      <c r="G2140" t="s">
        <v>75</v>
      </c>
      <c r="H2140" s="6"/>
      <c r="J2140" s="4"/>
      <c r="K2140" s="4"/>
      <c r="L2140" s="7"/>
      <c r="M2140" s="7"/>
      <c r="N2140" s="7"/>
      <c r="O2140" s="7"/>
      <c r="P2140" s="7"/>
      <c r="Q2140" s="7"/>
      <c r="R2140" s="7"/>
      <c r="S2140" s="7"/>
      <c r="T2140" s="7"/>
      <c r="U2140" s="4">
        <v>284.46820350333337</v>
      </c>
      <c r="V2140" s="8">
        <v>1.2981083333333332E-2</v>
      </c>
      <c r="W2140" s="6">
        <f>U2140*V2140</f>
        <v>3.6927054553603953</v>
      </c>
      <c r="X2140" s="6"/>
      <c r="Y2140" s="6"/>
      <c r="Z2140" s="6"/>
      <c r="AA2140" s="6"/>
      <c r="AB2140" s="4">
        <v>214.324179971376</v>
      </c>
      <c r="AC2140" s="7"/>
      <c r="AD2140" s="7"/>
      <c r="AE2140" s="7"/>
      <c r="AF2140" s="7"/>
      <c r="AG2140" s="7"/>
      <c r="AH2140" s="7"/>
      <c r="AI2140" s="8"/>
      <c r="AJ2140" s="8">
        <v>4.0806666666666665E-2</v>
      </c>
      <c r="AK2140" s="6">
        <f>AB2140*AJ2140</f>
        <v>8.7458553706986155</v>
      </c>
      <c r="AL2140" s="6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>
        <v>207.19668111386233</v>
      </c>
      <c r="BA2140" s="8">
        <v>2.5156666666666667E-2</v>
      </c>
      <c r="BB2140" s="6">
        <f>AZ2140*BA2140</f>
        <v>5.2123778412210635</v>
      </c>
      <c r="BC2140" s="4">
        <f>U2140+AB2140+AZ2140</f>
        <v>705.98906458857164</v>
      </c>
      <c r="BD2140" s="4"/>
      <c r="BE2140" s="7">
        <f>AZ2140/BC2140</f>
        <v>0.29348426414311402</v>
      </c>
      <c r="BF2140" s="7"/>
      <c r="BG2140" s="6"/>
      <c r="BH2140" s="4"/>
      <c r="BI2140" s="4"/>
      <c r="BJ2140" s="4"/>
      <c r="BK2140" s="4"/>
      <c r="BL2140" s="6"/>
      <c r="BM2140" s="6"/>
      <c r="BN2140" s="6"/>
      <c r="BO2140" s="6"/>
      <c r="BP2140" s="7">
        <f>U2140/BC2140</f>
        <v>0.40293570789104582</v>
      </c>
      <c r="BQ2140" s="7">
        <f>AB2140/BC2140</f>
        <v>0.30358002796584027</v>
      </c>
      <c r="BR2140" s="7">
        <f>AZ2140/BC2140</f>
        <v>0.29348426414311402</v>
      </c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7"/>
      <c r="CD2140" s="4"/>
      <c r="CE2140" s="4"/>
      <c r="CF2140" s="7"/>
      <c r="CG2140" s="4"/>
      <c r="CH2140" s="4"/>
      <c r="CI2140" s="4"/>
      <c r="CJ2140" s="7"/>
      <c r="CK2140" s="7"/>
      <c r="CL2140" s="7"/>
      <c r="CM2140" s="7"/>
      <c r="CN2140" s="7"/>
      <c r="CO2140" s="7"/>
      <c r="CP2140" s="7"/>
      <c r="CQ2140" s="7"/>
      <c r="CR2140" s="7"/>
      <c r="CS2140" s="7"/>
      <c r="CT2140" s="7"/>
      <c r="CU2140" s="7"/>
      <c r="CV2140" s="7"/>
      <c r="CW2140" s="7"/>
      <c r="CX2140" s="7"/>
      <c r="CY2140" s="7"/>
      <c r="CZ2140" s="7"/>
      <c r="DA2140" s="7"/>
      <c r="DB2140" s="7"/>
      <c r="DC2140" s="7"/>
      <c r="DD2140" s="7"/>
      <c r="DE2140" s="7"/>
      <c r="DF2140" s="7"/>
      <c r="DG2140" s="7"/>
      <c r="DH2140" s="7"/>
      <c r="DI2140" s="7"/>
      <c r="DJ2140" s="7"/>
      <c r="DK2140" s="7"/>
      <c r="DL2140" s="7"/>
      <c r="DM2140" s="7"/>
      <c r="DN2140" s="7"/>
      <c r="DO2140" s="7"/>
      <c r="DP2140" s="7"/>
      <c r="DQ2140" s="7"/>
      <c r="DR2140" s="7"/>
      <c r="DS2140" s="7"/>
      <c r="DT2140" s="7"/>
      <c r="DU2140" s="7"/>
      <c r="DV2140" s="7"/>
      <c r="DW2140" s="7"/>
      <c r="DX2140" s="7"/>
      <c r="DY2140" s="7"/>
      <c r="DZ2140" s="7"/>
      <c r="EA2140" s="7"/>
      <c r="EB2140" s="7"/>
      <c r="EC2140" s="7"/>
      <c r="ED2140" s="7"/>
      <c r="EE2140" s="7"/>
      <c r="EF2140" s="7"/>
      <c r="EG2140" s="7"/>
      <c r="EH2140" s="7"/>
      <c r="EI2140" s="7"/>
      <c r="EJ2140" s="7"/>
      <c r="EK2140" s="7"/>
      <c r="EL2140" s="7"/>
      <c r="EM2140" s="7"/>
      <c r="EN2140" s="7"/>
      <c r="EO2140" s="7"/>
      <c r="EP2140" s="7"/>
      <c r="EQ2140" s="7"/>
      <c r="ER2140" s="7"/>
      <c r="ES2140" s="7"/>
      <c r="ET2140" s="7"/>
      <c r="EU2140" s="7"/>
      <c r="EV2140" s="7"/>
      <c r="EW2140" s="7"/>
      <c r="EX2140" s="7"/>
      <c r="EY2140" s="7"/>
      <c r="EZ2140" s="7"/>
      <c r="FA2140" s="7"/>
      <c r="FB2140" s="7"/>
    </row>
    <row r="2141" spans="1:158" x14ac:dyDescent="0.25">
      <c r="A2141" t="s">
        <v>160</v>
      </c>
      <c r="C2141" s="5">
        <v>44242</v>
      </c>
      <c r="D2141" s="4"/>
      <c r="E2141" s="5"/>
      <c r="F2141" s="5"/>
      <c r="G2141" t="s">
        <v>75</v>
      </c>
      <c r="H2141" s="6"/>
      <c r="J2141" s="4"/>
      <c r="K2141" s="4"/>
      <c r="L2141" s="7"/>
      <c r="M2141" s="7"/>
      <c r="N2141" s="7"/>
      <c r="O2141" s="7"/>
      <c r="P2141" s="7"/>
      <c r="Q2141" s="7"/>
      <c r="R2141" s="7"/>
      <c r="S2141" s="7"/>
      <c r="T2141" s="7"/>
      <c r="U2141" s="4">
        <v>284.46820350333337</v>
      </c>
      <c r="V2141" s="8">
        <v>1.1688333333333334E-2</v>
      </c>
      <c r="W2141" s="6">
        <f>U2141*V2141</f>
        <v>3.3249591852814615</v>
      </c>
      <c r="X2141" s="6"/>
      <c r="Y2141" s="6"/>
      <c r="Z2141" s="6"/>
      <c r="AA2141" s="6"/>
      <c r="AB2141" s="4">
        <v>214.324179971376</v>
      </c>
      <c r="AC2141" s="7"/>
      <c r="AD2141" s="7"/>
      <c r="AE2141" s="7"/>
      <c r="AF2141" s="7"/>
      <c r="AG2141" s="7"/>
      <c r="AH2141" s="7"/>
      <c r="AI2141" s="8"/>
      <c r="AJ2141" s="8">
        <v>3.8668333333333332E-2</v>
      </c>
      <c r="AK2141" s="6">
        <f>AB2141*AJ2141</f>
        <v>8.2875588325264911</v>
      </c>
      <c r="AL2141" s="6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>
        <v>207.19668111386233</v>
      </c>
      <c r="BA2141" s="8">
        <v>2.4864999999999998E-2</v>
      </c>
      <c r="BB2141" s="6">
        <f>AZ2141*BA2141</f>
        <v>5.151945475896186</v>
      </c>
      <c r="BC2141" s="4">
        <f>U2141+AB2141+AZ2141</f>
        <v>705.98906458857164</v>
      </c>
      <c r="BD2141" s="4"/>
      <c r="BE2141" s="7">
        <f>AZ2141/BC2141</f>
        <v>0.29348426414311402</v>
      </c>
      <c r="BF2141" s="7"/>
      <c r="BG2141" s="6"/>
      <c r="BH2141" s="4"/>
      <c r="BI2141" s="4"/>
      <c r="BJ2141" s="4"/>
      <c r="BK2141" s="4"/>
      <c r="BL2141" s="6"/>
      <c r="BM2141" s="6"/>
      <c r="BN2141" s="6"/>
      <c r="BO2141" s="6"/>
      <c r="BP2141" s="7">
        <f>U2141/BC2141</f>
        <v>0.40293570789104582</v>
      </c>
      <c r="BQ2141" s="7">
        <f>AB2141/BC2141</f>
        <v>0.30358002796584027</v>
      </c>
      <c r="BR2141" s="7">
        <f>AZ2141/BC2141</f>
        <v>0.29348426414311402</v>
      </c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7"/>
      <c r="CD2141" s="4"/>
      <c r="CE2141" s="4"/>
      <c r="CF2141" s="7"/>
      <c r="CG2141" s="4"/>
      <c r="CH2141" s="4"/>
      <c r="CI2141" s="4"/>
      <c r="CJ2141" s="7"/>
      <c r="CK2141" s="7"/>
      <c r="CL2141" s="7"/>
      <c r="CM2141" s="7"/>
      <c r="CN2141" s="7"/>
      <c r="CO2141" s="7"/>
      <c r="CP2141" s="7"/>
      <c r="CQ2141" s="7"/>
      <c r="CR2141" s="7"/>
      <c r="CS2141" s="7"/>
      <c r="CT2141" s="7"/>
      <c r="CU2141" s="7"/>
      <c r="CV2141" s="7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  <c r="DH2141" s="7"/>
      <c r="DI2141" s="7"/>
      <c r="DJ2141" s="7"/>
      <c r="DK2141" s="7"/>
      <c r="DL2141" s="7"/>
      <c r="DM2141" s="7"/>
      <c r="DN2141" s="7"/>
      <c r="DO2141" s="7"/>
      <c r="DP2141" s="7"/>
      <c r="DQ2141" s="7"/>
      <c r="DR2141" s="7"/>
      <c r="DS2141" s="7"/>
      <c r="DT2141" s="7"/>
      <c r="DU2141" s="7"/>
      <c r="DV2141" s="7"/>
      <c r="DW2141" s="7"/>
      <c r="DX2141" s="7"/>
      <c r="DY2141" s="7"/>
      <c r="DZ2141" s="7"/>
      <c r="EA2141" s="7"/>
      <c r="EB2141" s="7"/>
      <c r="EC2141" s="7"/>
      <c r="ED2141" s="7"/>
      <c r="EE2141" s="7"/>
      <c r="EF2141" s="7"/>
      <c r="EG2141" s="7"/>
      <c r="EH2141" s="7"/>
      <c r="EI2141" s="7"/>
      <c r="EJ2141" s="7"/>
      <c r="EK2141" s="7"/>
      <c r="EL2141" s="7"/>
      <c r="EM2141" s="7"/>
      <c r="EN2141" s="7"/>
      <c r="EO2141" s="7"/>
      <c r="EP2141" s="7"/>
      <c r="EQ2141" s="7"/>
      <c r="ER2141" s="7"/>
      <c r="ES2141" s="7"/>
      <c r="ET2141" s="7"/>
      <c r="EU2141" s="7"/>
      <c r="EV2141" s="7"/>
      <c r="EW2141" s="7"/>
      <c r="EX2141" s="7"/>
      <c r="EY2141" s="7"/>
      <c r="EZ2141" s="7"/>
      <c r="FA2141" s="7"/>
      <c r="FB2141" s="7"/>
    </row>
    <row r="2142" spans="1:158" x14ac:dyDescent="0.25">
      <c r="A2142" t="s">
        <v>160</v>
      </c>
      <c r="C2142" s="5">
        <v>44284</v>
      </c>
      <c r="D2142" s="4"/>
      <c r="E2142" s="5"/>
      <c r="F2142" s="5"/>
      <c r="G2142" t="s">
        <v>75</v>
      </c>
      <c r="H2142" s="6"/>
      <c r="J2142" s="4"/>
      <c r="K2142" s="4"/>
      <c r="L2142" s="7"/>
      <c r="M2142" s="7"/>
      <c r="N2142" s="7"/>
      <c r="O2142" s="7"/>
      <c r="P2142" s="7"/>
      <c r="Q2142" s="7"/>
      <c r="R2142" s="7"/>
      <c r="S2142" s="7"/>
      <c r="T2142" s="7"/>
      <c r="U2142" s="4">
        <v>304.3061655075976</v>
      </c>
      <c r="V2142" s="8">
        <v>8.7492500000000001E-3</v>
      </c>
      <c r="W2142" s="6">
        <f>U2142*V2142</f>
        <v>2.6624507185673485</v>
      </c>
      <c r="X2142" s="6"/>
      <c r="Y2142" s="6"/>
      <c r="Z2142" s="6"/>
      <c r="AA2142" s="6"/>
      <c r="AB2142" s="4">
        <v>156.95363224077619</v>
      </c>
      <c r="AC2142" s="7"/>
      <c r="AD2142" s="7"/>
      <c r="AE2142" s="7"/>
      <c r="AF2142" s="7"/>
      <c r="AG2142" s="7"/>
      <c r="AH2142" s="7"/>
      <c r="AI2142" s="8"/>
      <c r="AJ2142" s="8">
        <v>2.80275E-2</v>
      </c>
      <c r="AK2142" s="6">
        <f>AB2142*AJ2142</f>
        <v>4.3990179276283543</v>
      </c>
      <c r="AL2142" s="6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>
        <v>861.9847956517317</v>
      </c>
      <c r="BA2142" s="8">
        <v>1.8895833333333334E-2</v>
      </c>
      <c r="BB2142" s="6">
        <f>AZ2142*BA2142</f>
        <v>16.287921034502514</v>
      </c>
      <c r="BC2142" s="4">
        <f>U2142+AB2142+AZ2142</f>
        <v>1323.2445934001055</v>
      </c>
      <c r="BD2142" s="4"/>
      <c r="BE2142" s="7">
        <f>AZ2142/BC2142</f>
        <v>0.65141758368106628</v>
      </c>
      <c r="BF2142" s="7"/>
      <c r="BG2142" s="6"/>
      <c r="BH2142" s="4"/>
      <c r="BI2142" s="4"/>
      <c r="BJ2142" s="4"/>
      <c r="BK2142" s="4"/>
      <c r="BL2142" s="6"/>
      <c r="BM2142" s="6"/>
      <c r="BN2142" s="6"/>
      <c r="BO2142" s="6"/>
      <c r="BP2142" s="7">
        <f>U2142/BC2142</f>
        <v>0.2299697025216452</v>
      </c>
      <c r="BQ2142" s="7">
        <f>AB2142/BC2142</f>
        <v>0.11861271379728856</v>
      </c>
      <c r="BR2142" s="7">
        <f>AZ2142/BC2142</f>
        <v>0.65141758368106628</v>
      </c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7"/>
      <c r="CD2142" s="4"/>
      <c r="CE2142" s="4"/>
      <c r="CF2142" s="7"/>
      <c r="CG2142" s="4"/>
      <c r="CH2142" s="4"/>
      <c r="CI2142" s="4"/>
      <c r="CJ2142" s="7"/>
      <c r="CK2142" s="7"/>
      <c r="CL2142" s="7"/>
      <c r="CM2142" s="7"/>
      <c r="CN2142" s="7"/>
      <c r="CO2142" s="7"/>
      <c r="CP2142" s="7"/>
      <c r="CQ2142" s="7"/>
      <c r="CR2142" s="7"/>
      <c r="CS2142" s="7"/>
      <c r="CT2142" s="7"/>
      <c r="CU2142" s="7"/>
      <c r="CV2142" s="7"/>
      <c r="CW2142" s="7"/>
      <c r="CX2142" s="7"/>
      <c r="CY2142" s="7"/>
      <c r="CZ2142" s="7"/>
      <c r="DA2142" s="7"/>
      <c r="DB2142" s="7"/>
      <c r="DC2142" s="7"/>
      <c r="DD2142" s="7"/>
      <c r="DE2142" s="7"/>
      <c r="DF2142" s="7"/>
      <c r="DG2142" s="7"/>
      <c r="DH2142" s="7"/>
      <c r="DI2142" s="7"/>
      <c r="DJ2142" s="7"/>
      <c r="DK2142" s="7"/>
      <c r="DL2142" s="7"/>
      <c r="DM2142" s="7"/>
      <c r="DN2142" s="7"/>
      <c r="DO2142" s="7"/>
      <c r="DP2142" s="7"/>
      <c r="DQ2142" s="7"/>
      <c r="DR2142" s="7"/>
      <c r="DS2142" s="7"/>
      <c r="DT2142" s="7"/>
      <c r="DU2142" s="7"/>
      <c r="DV2142" s="7"/>
      <c r="DW2142" s="7"/>
      <c r="DX2142" s="7"/>
      <c r="DY2142" s="7"/>
      <c r="DZ2142" s="7"/>
      <c r="EA2142" s="7"/>
      <c r="EB2142" s="7"/>
      <c r="EC2142" s="7"/>
      <c r="ED2142" s="7"/>
      <c r="EE2142" s="7"/>
      <c r="EF2142" s="7"/>
      <c r="EG2142" s="7"/>
      <c r="EH2142" s="7"/>
      <c r="EI2142" s="7"/>
      <c r="EJ2142" s="7"/>
      <c r="EK2142" s="7"/>
      <c r="EL2142" s="7"/>
      <c r="EM2142" s="7"/>
      <c r="EN2142" s="7"/>
      <c r="EO2142" s="7"/>
      <c r="EP2142" s="7"/>
      <c r="EQ2142" s="7"/>
      <c r="ER2142" s="7"/>
      <c r="ES2142" s="7"/>
      <c r="ET2142" s="7"/>
      <c r="EU2142" s="7"/>
      <c r="EV2142" s="7"/>
      <c r="EW2142" s="7"/>
      <c r="EX2142" s="7"/>
      <c r="EY2142" s="7"/>
      <c r="EZ2142" s="7"/>
      <c r="FA2142" s="7"/>
      <c r="FB2142" s="7"/>
    </row>
    <row r="2143" spans="1:158" x14ac:dyDescent="0.25">
      <c r="A2143" t="s">
        <v>161</v>
      </c>
      <c r="C2143" s="5">
        <v>44211</v>
      </c>
      <c r="D2143" s="4"/>
      <c r="E2143" s="5"/>
      <c r="F2143" s="5"/>
      <c r="G2143" t="s">
        <v>75</v>
      </c>
      <c r="H2143" s="6"/>
      <c r="J2143" s="4"/>
      <c r="K2143" s="4"/>
      <c r="L2143" s="7"/>
      <c r="M2143" s="7"/>
      <c r="N2143" s="7"/>
      <c r="O2143" s="7"/>
      <c r="P2143" s="7"/>
      <c r="Q2143" s="7"/>
      <c r="R2143" s="7"/>
      <c r="S2143" s="7"/>
      <c r="T2143" s="7"/>
      <c r="U2143" s="4">
        <v>163.23302312923346</v>
      </c>
      <c r="V2143" s="8">
        <v>1.5761666666666667E-2</v>
      </c>
      <c r="W2143" s="6">
        <f>U2143*V2143</f>
        <v>2.572824499555268</v>
      </c>
      <c r="X2143" s="6"/>
      <c r="Y2143" s="6"/>
      <c r="Z2143" s="6"/>
      <c r="AA2143" s="6"/>
      <c r="AB2143" s="4">
        <v>128.64285457505491</v>
      </c>
      <c r="AC2143" s="7"/>
      <c r="AD2143" s="7"/>
      <c r="AE2143" s="7"/>
      <c r="AF2143" s="7"/>
      <c r="AG2143" s="7"/>
      <c r="AH2143" s="7"/>
      <c r="AI2143" s="8"/>
      <c r="AJ2143" s="8">
        <v>4.2936666666666665E-2</v>
      </c>
      <c r="AK2143" s="6">
        <f>AB2143*AJ2143</f>
        <v>5.5234953659376078</v>
      </c>
      <c r="AL2143" s="6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>
        <v>48.528269518075227</v>
      </c>
      <c r="BA2143" s="8">
        <v>3.3670000000000005E-2</v>
      </c>
      <c r="BB2143" s="6">
        <f>AZ2143*BA2143</f>
        <v>1.6339468346735933</v>
      </c>
      <c r="BC2143" s="4">
        <f>U2143+AB2143+AZ2143</f>
        <v>340.40414722236358</v>
      </c>
      <c r="BD2143" s="4"/>
      <c r="BE2143" s="7">
        <f>AZ2143/BC2143</f>
        <v>0.14256074702396299</v>
      </c>
      <c r="BF2143" s="7"/>
      <c r="BG2143" s="6"/>
      <c r="BH2143" s="4"/>
      <c r="BI2143" s="4"/>
      <c r="BJ2143" s="4"/>
      <c r="BK2143" s="4"/>
      <c r="BL2143" s="6"/>
      <c r="BM2143" s="6"/>
      <c r="BN2143" s="6"/>
      <c r="BO2143" s="6"/>
      <c r="BP2143" s="7">
        <f>U2143/BC2143</f>
        <v>0.47952712815394721</v>
      </c>
      <c r="BQ2143" s="7">
        <f>AB2143/BC2143</f>
        <v>0.37791212482208986</v>
      </c>
      <c r="BR2143" s="7">
        <f>AZ2143/BC2143</f>
        <v>0.14256074702396299</v>
      </c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7"/>
      <c r="CD2143" s="4"/>
      <c r="CE2143" s="4"/>
      <c r="CF2143" s="7"/>
      <c r="CG2143" s="4"/>
      <c r="CH2143" s="4"/>
      <c r="CI2143" s="4"/>
      <c r="CJ2143" s="7"/>
      <c r="CK2143" s="7"/>
      <c r="CL2143" s="7"/>
      <c r="CM2143" s="7"/>
      <c r="CN2143" s="7"/>
      <c r="CO2143" s="7"/>
      <c r="CP2143" s="7"/>
      <c r="CQ2143" s="7"/>
      <c r="CR2143" s="7"/>
      <c r="CS2143" s="7"/>
      <c r="CT2143" s="7"/>
      <c r="CU2143" s="7"/>
      <c r="CV2143" s="7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  <c r="DH2143" s="7"/>
      <c r="DI2143" s="7"/>
      <c r="DJ2143" s="7"/>
      <c r="DK2143" s="7"/>
      <c r="DL2143" s="7"/>
      <c r="DM2143" s="7"/>
      <c r="DN2143" s="7"/>
      <c r="DO2143" s="7"/>
      <c r="DP2143" s="7"/>
      <c r="DQ2143" s="7"/>
      <c r="DR2143" s="7"/>
      <c r="DS2143" s="7"/>
      <c r="DT2143" s="7"/>
      <c r="DU2143" s="7"/>
      <c r="DV2143" s="7"/>
      <c r="DW2143" s="7"/>
      <c r="DX2143" s="7"/>
      <c r="DY2143" s="7"/>
      <c r="DZ2143" s="7"/>
      <c r="EA2143" s="7"/>
      <c r="EB2143" s="7"/>
      <c r="EC2143" s="7"/>
      <c r="ED2143" s="7"/>
      <c r="EE2143" s="7"/>
      <c r="EF2143" s="7"/>
      <c r="EG2143" s="7"/>
      <c r="EH2143" s="7"/>
      <c r="EI2143" s="7"/>
      <c r="EJ2143" s="7"/>
      <c r="EK2143" s="7"/>
      <c r="EL2143" s="7"/>
      <c r="EM2143" s="7"/>
      <c r="EN2143" s="7"/>
      <c r="EO2143" s="7"/>
      <c r="EP2143" s="7"/>
      <c r="EQ2143" s="7"/>
      <c r="ER2143" s="7"/>
      <c r="ES2143" s="7"/>
      <c r="ET2143" s="7"/>
      <c r="EU2143" s="7"/>
      <c r="EV2143" s="7"/>
      <c r="EW2143" s="7"/>
      <c r="EX2143" s="7"/>
      <c r="EY2143" s="7"/>
      <c r="EZ2143" s="7"/>
      <c r="FA2143" s="7"/>
      <c r="FB2143" s="7"/>
    </row>
    <row r="2144" spans="1:158" x14ac:dyDescent="0.25">
      <c r="A2144" t="s">
        <v>161</v>
      </c>
      <c r="C2144" s="5">
        <v>44230</v>
      </c>
      <c r="D2144" s="4"/>
      <c r="E2144" s="5"/>
      <c r="F2144" s="5"/>
      <c r="G2144" t="s">
        <v>75</v>
      </c>
      <c r="H2144" s="6"/>
      <c r="J2144" s="4"/>
      <c r="K2144" s="4"/>
      <c r="L2144" s="7"/>
      <c r="M2144" s="7"/>
      <c r="N2144" s="7"/>
      <c r="O2144" s="7"/>
      <c r="P2144" s="7"/>
      <c r="Q2144" s="7"/>
      <c r="R2144" s="7"/>
      <c r="S2144" s="7"/>
      <c r="T2144" s="7"/>
      <c r="U2144" s="4">
        <v>263.15402912251199</v>
      </c>
      <c r="V2144" s="8">
        <v>1.3379666666666665E-2</v>
      </c>
      <c r="W2144" s="6">
        <f>U2144*V2144</f>
        <v>3.5209131916495022</v>
      </c>
      <c r="X2144" s="6"/>
      <c r="Y2144" s="6"/>
      <c r="Z2144" s="6"/>
      <c r="AA2144" s="6"/>
      <c r="AB2144" s="4">
        <v>199.23056781632198</v>
      </c>
      <c r="AC2144" s="7"/>
      <c r="AD2144" s="7"/>
      <c r="AE2144" s="7"/>
      <c r="AF2144" s="7"/>
      <c r="AG2144" s="7"/>
      <c r="AH2144" s="7"/>
      <c r="AI2144" s="8"/>
      <c r="AJ2144" s="8">
        <v>4.0774166666666674E-2</v>
      </c>
      <c r="AK2144" s="6">
        <f>AB2144*AJ2144</f>
        <v>8.1234603772373504</v>
      </c>
      <c r="AL2144" s="6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>
        <v>211.7792105331153</v>
      </c>
      <c r="BA2144" s="8">
        <v>2.4370000000000003E-2</v>
      </c>
      <c r="BB2144" s="6">
        <f>AZ2144*BA2144</f>
        <v>5.161059360692021</v>
      </c>
      <c r="BC2144" s="4">
        <f>U2144+AB2144+AZ2144</f>
        <v>674.16380747194921</v>
      </c>
      <c r="BD2144" s="4"/>
      <c r="BE2144" s="7">
        <f>AZ2144/BC2144</f>
        <v>0.31413613158390602</v>
      </c>
      <c r="BF2144" s="7"/>
      <c r="BG2144" s="6"/>
      <c r="BH2144" s="4"/>
      <c r="BI2144" s="4"/>
      <c r="BJ2144" s="4"/>
      <c r="BK2144" s="4"/>
      <c r="BL2144" s="6"/>
      <c r="BM2144" s="6"/>
      <c r="BN2144" s="6"/>
      <c r="BO2144" s="6"/>
      <c r="BP2144" s="7">
        <f>U2144/BC2144</f>
        <v>0.39034137728234747</v>
      </c>
      <c r="BQ2144" s="7">
        <f>AB2144/BC2144</f>
        <v>0.29552249113374662</v>
      </c>
      <c r="BR2144" s="7">
        <f>AZ2144/BC2144</f>
        <v>0.31413613158390602</v>
      </c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7"/>
      <c r="CD2144" s="4"/>
      <c r="CE2144" s="4"/>
      <c r="CF2144" s="7"/>
      <c r="CG2144" s="4"/>
      <c r="CH2144" s="4"/>
      <c r="CI2144" s="4"/>
      <c r="CJ2144" s="7"/>
      <c r="CK2144" s="7"/>
      <c r="CL2144" s="7"/>
      <c r="CM2144" s="7"/>
      <c r="CN2144" s="7"/>
      <c r="CO2144" s="7"/>
      <c r="CP2144" s="7"/>
      <c r="CQ2144" s="7"/>
      <c r="CR2144" s="7"/>
      <c r="CS2144" s="7"/>
      <c r="CT2144" s="7"/>
      <c r="CU2144" s="7"/>
      <c r="CV2144" s="7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  <c r="DH2144" s="7"/>
      <c r="DI2144" s="7"/>
      <c r="DJ2144" s="7"/>
      <c r="DK2144" s="7"/>
      <c r="DL2144" s="7"/>
      <c r="DM2144" s="7"/>
      <c r="DN2144" s="7"/>
      <c r="DO2144" s="7"/>
      <c r="DP2144" s="7"/>
      <c r="DQ2144" s="7"/>
      <c r="DR2144" s="7"/>
      <c r="DS2144" s="7"/>
      <c r="DT2144" s="7"/>
      <c r="DU2144" s="7"/>
      <c r="DV2144" s="7"/>
      <c r="DW2144" s="7"/>
      <c r="DX2144" s="7"/>
      <c r="DY2144" s="7"/>
      <c r="DZ2144" s="7"/>
      <c r="EA2144" s="7"/>
      <c r="EB2144" s="7"/>
      <c r="EC2144" s="7"/>
      <c r="ED2144" s="7"/>
      <c r="EE2144" s="7"/>
      <c r="EF2144" s="7"/>
      <c r="EG2144" s="7"/>
      <c r="EH2144" s="7"/>
      <c r="EI2144" s="7"/>
      <c r="EJ2144" s="7"/>
      <c r="EK2144" s="7"/>
      <c r="EL2144" s="7"/>
      <c r="EM2144" s="7"/>
      <c r="EN2144" s="7"/>
      <c r="EO2144" s="7"/>
      <c r="EP2144" s="7"/>
      <c r="EQ2144" s="7"/>
      <c r="ER2144" s="7"/>
      <c r="ES2144" s="7"/>
      <c r="ET2144" s="7"/>
      <c r="EU2144" s="7"/>
      <c r="EV2144" s="7"/>
      <c r="EW2144" s="7"/>
      <c r="EX2144" s="7"/>
      <c r="EY2144" s="7"/>
      <c r="EZ2144" s="7"/>
      <c r="FA2144" s="7"/>
      <c r="FB2144" s="7"/>
    </row>
    <row r="2145" spans="1:158" x14ac:dyDescent="0.25">
      <c r="A2145" t="s">
        <v>161</v>
      </c>
      <c r="C2145" s="5">
        <v>44242</v>
      </c>
      <c r="D2145" s="4"/>
      <c r="E2145" s="5"/>
      <c r="F2145" s="5"/>
      <c r="G2145" t="s">
        <v>75</v>
      </c>
      <c r="H2145" s="6"/>
      <c r="J2145" s="4"/>
      <c r="K2145" s="4"/>
      <c r="L2145" s="7"/>
      <c r="M2145" s="7"/>
      <c r="N2145" s="7"/>
      <c r="O2145" s="7"/>
      <c r="P2145" s="7"/>
      <c r="Q2145" s="7"/>
      <c r="R2145" s="7"/>
      <c r="S2145" s="7"/>
      <c r="T2145" s="7"/>
      <c r="U2145" s="4">
        <v>263.15402912251199</v>
      </c>
      <c r="V2145" s="8">
        <v>1.176725E-2</v>
      </c>
      <c r="W2145" s="6">
        <f>U2145*V2145</f>
        <v>3.096599249191879</v>
      </c>
      <c r="X2145" s="6"/>
      <c r="Y2145" s="6"/>
      <c r="Z2145" s="6"/>
      <c r="AA2145" s="6"/>
      <c r="AB2145" s="4">
        <v>199.23056781632198</v>
      </c>
      <c r="AC2145" s="7"/>
      <c r="AD2145" s="7"/>
      <c r="AE2145" s="7"/>
      <c r="AF2145" s="7"/>
      <c r="AG2145" s="7"/>
      <c r="AH2145" s="7"/>
      <c r="AI2145" s="8"/>
      <c r="AJ2145" s="8">
        <v>3.7951666666666668E-2</v>
      </c>
      <c r="AK2145" s="6">
        <f>AB2145*AJ2145</f>
        <v>7.5611320995757803</v>
      </c>
      <c r="AL2145" s="6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>
        <v>211.7792105331153</v>
      </c>
      <c r="BA2145" s="8">
        <v>2.3258333333333332E-2</v>
      </c>
      <c r="BB2145" s="6">
        <f>AZ2145*BA2145</f>
        <v>4.925631471649373</v>
      </c>
      <c r="BC2145" s="4">
        <f>U2145+AB2145+AZ2145</f>
        <v>674.16380747194921</v>
      </c>
      <c r="BD2145" s="4"/>
      <c r="BE2145" s="7">
        <f>AZ2145/BC2145</f>
        <v>0.31413613158390602</v>
      </c>
      <c r="BF2145" s="7"/>
      <c r="BG2145" s="6"/>
      <c r="BH2145" s="4"/>
      <c r="BI2145" s="4"/>
      <c r="BJ2145" s="4"/>
      <c r="BK2145" s="4"/>
      <c r="BL2145" s="6"/>
      <c r="BM2145" s="6"/>
      <c r="BN2145" s="6"/>
      <c r="BO2145" s="6"/>
      <c r="BP2145" s="7">
        <f>U2145/BC2145</f>
        <v>0.39034137728234747</v>
      </c>
      <c r="BQ2145" s="7">
        <f>AB2145/BC2145</f>
        <v>0.29552249113374662</v>
      </c>
      <c r="BR2145" s="7">
        <f>AZ2145/BC2145</f>
        <v>0.31413613158390602</v>
      </c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7"/>
      <c r="CD2145" s="4"/>
      <c r="CE2145" s="4"/>
      <c r="CF2145" s="7"/>
      <c r="CG2145" s="4"/>
      <c r="CH2145" s="4"/>
      <c r="CI2145" s="4"/>
      <c r="CJ2145" s="7"/>
      <c r="CK2145" s="7"/>
      <c r="CL2145" s="7"/>
      <c r="CM2145" s="7"/>
      <c r="CN2145" s="7"/>
      <c r="CO2145" s="7"/>
      <c r="CP2145" s="7"/>
      <c r="CQ2145" s="7"/>
      <c r="CR2145" s="7"/>
      <c r="CS2145" s="7"/>
      <c r="CT2145" s="7"/>
      <c r="CU2145" s="7"/>
      <c r="CV2145" s="7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  <c r="DH2145" s="7"/>
      <c r="DI2145" s="7"/>
      <c r="DJ2145" s="7"/>
      <c r="DK2145" s="7"/>
      <c r="DL2145" s="7"/>
      <c r="DM2145" s="7"/>
      <c r="DN2145" s="7"/>
      <c r="DO2145" s="7"/>
      <c r="DP2145" s="7"/>
      <c r="DQ2145" s="7"/>
      <c r="DR2145" s="7"/>
      <c r="DS2145" s="7"/>
      <c r="DT2145" s="7"/>
      <c r="DU2145" s="7"/>
      <c r="DV2145" s="7"/>
      <c r="DW2145" s="7"/>
      <c r="DX2145" s="7"/>
      <c r="DY2145" s="7"/>
      <c r="DZ2145" s="7"/>
      <c r="EA2145" s="7"/>
      <c r="EB2145" s="7"/>
      <c r="EC2145" s="7"/>
      <c r="ED2145" s="7"/>
      <c r="EE2145" s="7"/>
      <c r="EF2145" s="7"/>
      <c r="EG2145" s="7"/>
      <c r="EH2145" s="7"/>
      <c r="EI2145" s="7"/>
      <c r="EJ2145" s="7"/>
      <c r="EK2145" s="7"/>
      <c r="EL2145" s="7"/>
      <c r="EM2145" s="7"/>
      <c r="EN2145" s="7"/>
      <c r="EO2145" s="7"/>
      <c r="EP2145" s="7"/>
      <c r="EQ2145" s="7"/>
      <c r="ER2145" s="7"/>
      <c r="ES2145" s="7"/>
      <c r="ET2145" s="7"/>
      <c r="EU2145" s="7"/>
      <c r="EV2145" s="7"/>
      <c r="EW2145" s="7"/>
      <c r="EX2145" s="7"/>
      <c r="EY2145" s="7"/>
      <c r="EZ2145" s="7"/>
      <c r="FA2145" s="7"/>
      <c r="FB2145" s="7"/>
    </row>
    <row r="2146" spans="1:158" x14ac:dyDescent="0.25">
      <c r="A2146" t="s">
        <v>161</v>
      </c>
      <c r="C2146" s="5">
        <v>44284</v>
      </c>
      <c r="D2146" s="4"/>
      <c r="E2146" s="5"/>
      <c r="F2146" s="5"/>
      <c r="G2146" t="s">
        <v>75</v>
      </c>
      <c r="H2146" s="6"/>
      <c r="J2146" s="4"/>
      <c r="K2146" s="4"/>
      <c r="L2146" s="7"/>
      <c r="M2146" s="7"/>
      <c r="N2146" s="7"/>
      <c r="O2146" s="7"/>
      <c r="P2146" s="7"/>
      <c r="Q2146" s="7"/>
      <c r="R2146" s="7"/>
      <c r="S2146" s="7"/>
      <c r="T2146" s="7"/>
      <c r="U2146" s="4">
        <v>228.11175167958237</v>
      </c>
      <c r="V2146" s="8">
        <v>9.4257500000000001E-3</v>
      </c>
      <c r="W2146" s="6">
        <f>U2146*V2146</f>
        <v>2.1501243433938235</v>
      </c>
      <c r="X2146" s="6"/>
      <c r="Y2146" s="6"/>
      <c r="Z2146" s="6"/>
      <c r="AA2146" s="6"/>
      <c r="AB2146" s="4">
        <v>119.59617475482844</v>
      </c>
      <c r="AC2146" s="7"/>
      <c r="AD2146" s="7"/>
      <c r="AE2146" s="7"/>
      <c r="AF2146" s="7"/>
      <c r="AG2146" s="7"/>
      <c r="AH2146" s="7"/>
      <c r="AI2146" s="8"/>
      <c r="AJ2146" s="8">
        <v>2.7809166666666666E-2</v>
      </c>
      <c r="AK2146" s="6">
        <f>AB2146*AJ2146</f>
        <v>3.3258699564528165</v>
      </c>
      <c r="AL2146" s="6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>
        <v>734.31222539468922</v>
      </c>
      <c r="BA2146" s="8">
        <v>1.4773333333333334E-2</v>
      </c>
      <c r="BB2146" s="6">
        <f>AZ2146*BA2146</f>
        <v>10.848239276497543</v>
      </c>
      <c r="BC2146" s="4">
        <f>U2146+AB2146+AZ2146</f>
        <v>1082.0201518291001</v>
      </c>
      <c r="BD2146" s="4"/>
      <c r="BE2146" s="7">
        <f>AZ2146/BC2146</f>
        <v>0.67864930625679354</v>
      </c>
      <c r="BF2146" s="7"/>
      <c r="BG2146" s="6"/>
      <c r="BH2146" s="4"/>
      <c r="BI2146" s="4"/>
      <c r="BJ2146" s="4"/>
      <c r="BK2146" s="4"/>
      <c r="BL2146" s="6"/>
      <c r="BM2146" s="6"/>
      <c r="BN2146" s="6"/>
      <c r="BO2146" s="6"/>
      <c r="BP2146" s="7">
        <f>U2146/BC2146</f>
        <v>0.210820243314296</v>
      </c>
      <c r="BQ2146" s="7">
        <f>AB2146/BC2146</f>
        <v>0.11053045042891038</v>
      </c>
      <c r="BR2146" s="7">
        <f>AZ2146/BC2146</f>
        <v>0.67864930625679354</v>
      </c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7"/>
      <c r="CD2146" s="4"/>
      <c r="CE2146" s="4"/>
      <c r="CF2146" s="7"/>
      <c r="CG2146" s="4"/>
      <c r="CH2146" s="4"/>
      <c r="CI2146" s="4"/>
      <c r="CJ2146" s="7"/>
      <c r="CK2146" s="7"/>
      <c r="CL2146" s="7"/>
      <c r="CM2146" s="7"/>
      <c r="CN2146" s="7"/>
      <c r="CO2146" s="7"/>
      <c r="CP2146" s="7"/>
      <c r="CQ2146" s="7"/>
      <c r="CR2146" s="7"/>
      <c r="CS2146" s="7"/>
      <c r="CT2146" s="7"/>
      <c r="CU2146" s="7"/>
      <c r="CV2146" s="7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  <c r="DH2146" s="7"/>
      <c r="DI2146" s="7"/>
      <c r="DJ2146" s="7"/>
      <c r="DK2146" s="7"/>
      <c r="DL2146" s="7"/>
      <c r="DM2146" s="7"/>
      <c r="DN2146" s="7"/>
      <c r="DO2146" s="7"/>
      <c r="DP2146" s="7"/>
      <c r="DQ2146" s="7"/>
      <c r="DR2146" s="7"/>
      <c r="DS2146" s="7"/>
      <c r="DT2146" s="7"/>
      <c r="DU2146" s="7"/>
      <c r="DV2146" s="7"/>
      <c r="DW2146" s="7"/>
      <c r="DX2146" s="7"/>
      <c r="DY2146" s="7"/>
      <c r="DZ2146" s="7"/>
      <c r="EA2146" s="7"/>
      <c r="EB2146" s="7"/>
      <c r="EC2146" s="7"/>
      <c r="ED2146" s="7"/>
      <c r="EE2146" s="7"/>
      <c r="EF2146" s="7"/>
      <c r="EG2146" s="7"/>
      <c r="EH2146" s="7"/>
      <c r="EI2146" s="7"/>
      <c r="EJ2146" s="7"/>
      <c r="EK2146" s="7"/>
      <c r="EL2146" s="7"/>
      <c r="EM2146" s="7"/>
      <c r="EN2146" s="7"/>
      <c r="EO2146" s="7"/>
      <c r="EP2146" s="7"/>
      <c r="EQ2146" s="7"/>
      <c r="ER2146" s="7"/>
      <c r="ES2146" s="7"/>
      <c r="ET2146" s="7"/>
      <c r="EU2146" s="7"/>
      <c r="EV2146" s="7"/>
      <c r="EW2146" s="7"/>
      <c r="EX2146" s="7"/>
      <c r="EY2146" s="7"/>
      <c r="EZ2146" s="7"/>
      <c r="FA2146" s="7"/>
      <c r="FB2146" s="7"/>
    </row>
    <row r="2147" spans="1:158" x14ac:dyDescent="0.25">
      <c r="A2147" t="s">
        <v>153</v>
      </c>
      <c r="C2147" s="5">
        <v>44284</v>
      </c>
      <c r="D2147" s="4"/>
      <c r="E2147" s="5"/>
      <c r="F2147" s="5"/>
      <c r="G2147" t="s">
        <v>17</v>
      </c>
      <c r="H2147" s="6"/>
      <c r="J2147" s="4"/>
      <c r="K2147" s="4"/>
      <c r="L2147" s="7"/>
      <c r="M2147" s="7"/>
      <c r="N2147" s="7"/>
      <c r="O2147" s="7"/>
      <c r="P2147" s="7"/>
      <c r="Q2147" s="7"/>
      <c r="R2147" s="7"/>
      <c r="S2147" s="7"/>
      <c r="T2147" s="7"/>
      <c r="U2147" s="4">
        <v>256.84976768426645</v>
      </c>
      <c r="V2147" s="8">
        <v>7.0545833333333337E-3</v>
      </c>
      <c r="W2147" s="6">
        <f>U2147*V2147</f>
        <v>1.8119680902759647</v>
      </c>
      <c r="X2147" s="6"/>
      <c r="Y2147" s="6"/>
      <c r="Z2147" s="6"/>
      <c r="AA2147" s="6"/>
      <c r="AB2147" s="4">
        <v>113.24634057766482</v>
      </c>
      <c r="AC2147" s="7"/>
      <c r="AD2147" s="7"/>
      <c r="AE2147" s="7"/>
      <c r="AF2147" s="7"/>
      <c r="AG2147" s="7"/>
      <c r="AH2147" s="7"/>
      <c r="AI2147" s="8"/>
      <c r="AJ2147" s="8">
        <v>1.99825E-2</v>
      </c>
      <c r="AK2147" s="6">
        <f>AB2147*AJ2147</f>
        <v>2.2629450005931875</v>
      </c>
      <c r="AL2147" s="6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>
        <v>782.82719948532156</v>
      </c>
      <c r="BA2147" s="8">
        <v>1.3588333333333334E-2</v>
      </c>
      <c r="BB2147" s="6">
        <f>AZ2147*BA2147</f>
        <v>10.637316929006378</v>
      </c>
      <c r="BC2147" s="4">
        <f>U2147+AB2147+AZ2147</f>
        <v>1152.9233077472527</v>
      </c>
      <c r="BD2147" s="4"/>
      <c r="BE2147" s="7">
        <f>AZ2147/BC2147</f>
        <v>0.67899329836164202</v>
      </c>
      <c r="BF2147" s="7"/>
      <c r="BG2147" s="6"/>
      <c r="BH2147" s="4"/>
      <c r="BI2147" s="4"/>
      <c r="BJ2147" s="4"/>
      <c r="BK2147" s="4"/>
      <c r="BL2147" s="6"/>
      <c r="BM2147" s="6"/>
      <c r="BN2147" s="6"/>
      <c r="BO2147" s="6"/>
      <c r="BP2147" s="7">
        <f>U2147/BC2147</f>
        <v>0.22278131247614072</v>
      </c>
      <c r="BQ2147" s="7">
        <f>AB2147/BC2147</f>
        <v>9.8225389162217389E-2</v>
      </c>
      <c r="BR2147" s="7">
        <f>AZ2147/BC2147</f>
        <v>0.67899329836164202</v>
      </c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7"/>
      <c r="CD2147" s="4"/>
      <c r="CE2147" s="4"/>
      <c r="CF2147" s="7"/>
      <c r="CG2147" s="4"/>
      <c r="CH2147" s="4"/>
      <c r="CI2147" s="4"/>
      <c r="CJ2147" s="7"/>
      <c r="CK2147" s="7"/>
      <c r="CL2147" s="7"/>
      <c r="CM2147" s="7"/>
      <c r="CN2147" s="7"/>
      <c r="CO2147" s="7"/>
      <c r="CP2147" s="7"/>
      <c r="CQ2147" s="7"/>
      <c r="CR2147" s="7"/>
      <c r="CS2147" s="7"/>
      <c r="CT2147" s="7"/>
      <c r="CU2147" s="7"/>
      <c r="CV2147" s="7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  <c r="DH2147" s="7"/>
      <c r="DI2147" s="7"/>
      <c r="DJ2147" s="7"/>
      <c r="DK2147" s="7"/>
      <c r="DL2147" s="7"/>
      <c r="DM2147" s="7"/>
      <c r="DN2147" s="7"/>
      <c r="DO2147" s="7"/>
      <c r="DP2147" s="7"/>
      <c r="DQ2147" s="7"/>
      <c r="DR2147" s="7"/>
      <c r="DS2147" s="7"/>
      <c r="DT2147" s="7"/>
      <c r="DU2147" s="7"/>
      <c r="DV2147" s="7"/>
      <c r="DW2147" s="7"/>
      <c r="DX2147" s="7"/>
      <c r="DY2147" s="7"/>
      <c r="DZ2147" s="7"/>
      <c r="EA2147" s="7"/>
      <c r="EB2147" s="7"/>
      <c r="EC2147" s="7"/>
      <c r="ED2147" s="7"/>
      <c r="EE2147" s="7"/>
      <c r="EF2147" s="7"/>
      <c r="EG2147" s="7"/>
      <c r="EH2147" s="7"/>
      <c r="EI2147" s="7"/>
      <c r="EJ2147" s="7"/>
      <c r="EK2147" s="7"/>
      <c r="EL2147" s="7"/>
      <c r="EM2147" s="7"/>
      <c r="EN2147" s="7"/>
      <c r="EO2147" s="7"/>
      <c r="EP2147" s="7"/>
      <c r="EQ2147" s="7"/>
      <c r="ER2147" s="7"/>
      <c r="ES2147" s="7"/>
      <c r="ET2147" s="7"/>
      <c r="EU2147" s="7"/>
      <c r="EV2147" s="7"/>
      <c r="EW2147" s="7"/>
      <c r="EX2147" s="7"/>
      <c r="EY2147" s="7"/>
      <c r="EZ2147" s="7"/>
      <c r="FA2147" s="7"/>
      <c r="FB2147" s="7"/>
    </row>
    <row r="2148" spans="1:158" x14ac:dyDescent="0.25">
      <c r="A2148" t="s">
        <v>150</v>
      </c>
      <c r="C2148" s="5">
        <v>44284</v>
      </c>
      <c r="D2148" s="4"/>
      <c r="E2148" s="5"/>
      <c r="F2148" s="5"/>
      <c r="G2148" t="s">
        <v>17</v>
      </c>
      <c r="H2148" s="6"/>
      <c r="J2148" s="4"/>
      <c r="K2148" s="4"/>
      <c r="L2148" s="7"/>
      <c r="M2148" s="7"/>
      <c r="N2148" s="7"/>
      <c r="O2148" s="7"/>
      <c r="P2148" s="7"/>
      <c r="Q2148" s="7"/>
      <c r="R2148" s="7"/>
      <c r="S2148" s="7"/>
      <c r="T2148" s="7"/>
      <c r="U2148" s="4">
        <v>259.82816627446078</v>
      </c>
      <c r="V2148" s="8">
        <v>6.9876666666666663E-3</v>
      </c>
      <c r="W2148" s="6">
        <f>U2148*V2148</f>
        <v>1.8155926165371736</v>
      </c>
      <c r="X2148" s="6"/>
      <c r="Y2148" s="6"/>
      <c r="Z2148" s="6"/>
      <c r="AA2148" s="6"/>
      <c r="AB2148" s="4">
        <v>133.32118428423576</v>
      </c>
      <c r="AC2148" s="7"/>
      <c r="AD2148" s="7"/>
      <c r="AE2148" s="7"/>
      <c r="AF2148" s="7"/>
      <c r="AG2148" s="7"/>
      <c r="AH2148" s="7"/>
      <c r="AI2148" s="8"/>
      <c r="AJ2148" s="8">
        <v>2.3225000000000003E-2</v>
      </c>
      <c r="AK2148" s="6">
        <f>AB2148*AJ2148</f>
        <v>3.0963845050013759</v>
      </c>
      <c r="AL2148" s="6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>
        <v>802.42603495073877</v>
      </c>
      <c r="BA2148" s="8">
        <v>1.5025E-2</v>
      </c>
      <c r="BB2148" s="6">
        <f>AZ2148*BA2148</f>
        <v>12.05645117513485</v>
      </c>
      <c r="BC2148" s="4">
        <f>U2148+AB2148+AZ2148</f>
        <v>1195.5753855094354</v>
      </c>
      <c r="BD2148" s="4"/>
      <c r="BE2148" s="7">
        <f>AZ2148/BC2148</f>
        <v>0.67116306062860653</v>
      </c>
      <c r="BF2148" s="7"/>
      <c r="BG2148" s="6"/>
      <c r="BH2148" s="4"/>
      <c r="BI2148" s="4"/>
      <c r="BJ2148" s="4"/>
      <c r="BK2148" s="4"/>
      <c r="BL2148" s="6"/>
      <c r="BM2148" s="6"/>
      <c r="BN2148" s="6"/>
      <c r="BO2148" s="6"/>
      <c r="BP2148" s="7">
        <f>U2148/BC2148</f>
        <v>0.21732478723100163</v>
      </c>
      <c r="BQ2148" s="7">
        <f>AB2148/BC2148</f>
        <v>0.11151215214039181</v>
      </c>
      <c r="BR2148" s="7">
        <f>AZ2148/BC2148</f>
        <v>0.67116306062860653</v>
      </c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7"/>
      <c r="CD2148" s="4"/>
      <c r="CE2148" s="4"/>
      <c r="CF2148" s="7"/>
      <c r="CG2148" s="4"/>
      <c r="CH2148" s="4"/>
      <c r="CI2148" s="4"/>
      <c r="CJ2148" s="7"/>
      <c r="CK2148" s="7"/>
      <c r="CL2148" s="7"/>
      <c r="CM2148" s="7"/>
      <c r="CN2148" s="7"/>
      <c r="CO2148" s="7"/>
      <c r="CP2148" s="7"/>
      <c r="CQ2148" s="7"/>
      <c r="CR2148" s="7"/>
      <c r="CS2148" s="7"/>
      <c r="CT2148" s="7"/>
      <c r="CU2148" s="7"/>
      <c r="CV2148" s="7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  <c r="DH2148" s="7"/>
      <c r="DI2148" s="7"/>
      <c r="DJ2148" s="7"/>
      <c r="DK2148" s="7"/>
      <c r="DL2148" s="7"/>
      <c r="DM2148" s="7"/>
      <c r="DN2148" s="7"/>
      <c r="DO2148" s="7"/>
      <c r="DP2148" s="7"/>
      <c r="DQ2148" s="7"/>
      <c r="DR2148" s="7"/>
      <c r="DS2148" s="7"/>
      <c r="DT2148" s="7"/>
      <c r="DU2148" s="7"/>
      <c r="DV2148" s="7"/>
      <c r="DW2148" s="7"/>
      <c r="DX2148" s="7"/>
      <c r="DY2148" s="7"/>
      <c r="DZ2148" s="7"/>
      <c r="EA2148" s="7"/>
      <c r="EB2148" s="7"/>
      <c r="EC2148" s="7"/>
      <c r="ED2148" s="7"/>
      <c r="EE2148" s="7"/>
      <c r="EF2148" s="7"/>
      <c r="EG2148" s="7"/>
      <c r="EH2148" s="7"/>
      <c r="EI2148" s="7"/>
      <c r="EJ2148" s="7"/>
      <c r="EK2148" s="7"/>
      <c r="EL2148" s="7"/>
      <c r="EM2148" s="7"/>
      <c r="EN2148" s="7"/>
      <c r="EO2148" s="7"/>
      <c r="EP2148" s="7"/>
      <c r="EQ2148" s="7"/>
      <c r="ER2148" s="7"/>
      <c r="ES2148" s="7"/>
      <c r="ET2148" s="7"/>
      <c r="EU2148" s="7"/>
      <c r="EV2148" s="7"/>
      <c r="EW2148" s="7"/>
      <c r="EX2148" s="7"/>
      <c r="EY2148" s="7"/>
      <c r="EZ2148" s="7"/>
      <c r="FA2148" s="7"/>
      <c r="FB2148" s="7"/>
    </row>
    <row r="2149" spans="1:158" x14ac:dyDescent="0.25">
      <c r="A2149" t="s">
        <v>151</v>
      </c>
      <c r="C2149" s="5">
        <v>44284</v>
      </c>
      <c r="D2149" s="4"/>
      <c r="E2149" s="5"/>
      <c r="F2149" s="5"/>
      <c r="G2149" t="s">
        <v>17</v>
      </c>
      <c r="H2149" s="6"/>
      <c r="J2149" s="4"/>
      <c r="K2149" s="4"/>
      <c r="L2149" s="7"/>
      <c r="M2149" s="7"/>
      <c r="N2149" s="7"/>
      <c r="O2149" s="7"/>
      <c r="P2149" s="7"/>
      <c r="Q2149" s="7"/>
      <c r="R2149" s="7"/>
      <c r="S2149" s="7"/>
      <c r="T2149" s="7"/>
      <c r="U2149" s="4">
        <v>247.81785384915639</v>
      </c>
      <c r="V2149" s="8">
        <v>1.1913083333333335E-2</v>
      </c>
      <c r="W2149" s="6">
        <f>U2149*V2149</f>
        <v>2.9522747443928212</v>
      </c>
      <c r="X2149" s="6"/>
      <c r="Y2149" s="6"/>
      <c r="Z2149" s="6"/>
      <c r="AA2149" s="6"/>
      <c r="AB2149" s="4">
        <v>115.60270779400506</v>
      </c>
      <c r="AC2149" s="7"/>
      <c r="AD2149" s="7"/>
      <c r="AE2149" s="7"/>
      <c r="AF2149" s="7"/>
      <c r="AG2149" s="7"/>
      <c r="AH2149" s="7"/>
      <c r="AI2149" s="8"/>
      <c r="AJ2149" s="8">
        <v>2.6832500000000002E-2</v>
      </c>
      <c r="AK2149" s="6">
        <f>AB2149*AJ2149</f>
        <v>3.1019096568826408</v>
      </c>
      <c r="AL2149" s="6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>
        <v>782.44971815362567</v>
      </c>
      <c r="BA2149" s="8">
        <v>1.8441666666666669E-2</v>
      </c>
      <c r="BB2149" s="6">
        <f>AZ2149*BA2149</f>
        <v>14.429676885616448</v>
      </c>
      <c r="BC2149" s="4">
        <f>U2149+AB2149+AZ2149</f>
        <v>1145.8702797967871</v>
      </c>
      <c r="BD2149" s="4"/>
      <c r="BE2149" s="7">
        <f>AZ2149/BC2149</f>
        <v>0.68284319084738643</v>
      </c>
      <c r="BF2149" s="7"/>
      <c r="BG2149" s="6"/>
      <c r="BH2149" s="4"/>
      <c r="BI2149" s="4"/>
      <c r="BJ2149" s="4"/>
      <c r="BK2149" s="4"/>
      <c r="BL2149" s="6"/>
      <c r="BM2149" s="6"/>
      <c r="BN2149" s="6"/>
      <c r="BO2149" s="6"/>
      <c r="BP2149" s="7">
        <f>U2149/BC2149</f>
        <v>0.21627042625898746</v>
      </c>
      <c r="BQ2149" s="7">
        <f>AB2149/BC2149</f>
        <v>0.10088638289362603</v>
      </c>
      <c r="BR2149" s="7">
        <f>AZ2149/BC2149</f>
        <v>0.68284319084738643</v>
      </c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7"/>
      <c r="CD2149" s="4"/>
      <c r="CE2149" s="4"/>
      <c r="CF2149" s="7"/>
      <c r="CG2149" s="4"/>
      <c r="CH2149" s="4"/>
      <c r="CI2149" s="4"/>
      <c r="CJ2149" s="7"/>
      <c r="CK2149" s="7"/>
      <c r="CL2149" s="7"/>
      <c r="CM2149" s="7"/>
      <c r="CN2149" s="7"/>
      <c r="CO2149" s="7"/>
      <c r="CP2149" s="7"/>
      <c r="CQ2149" s="7"/>
      <c r="CR2149" s="7"/>
      <c r="CS2149" s="7"/>
      <c r="CT2149" s="7"/>
      <c r="CU2149" s="7"/>
      <c r="CV2149" s="7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  <c r="DH2149" s="7"/>
      <c r="DI2149" s="7"/>
      <c r="DJ2149" s="7"/>
      <c r="DK2149" s="7"/>
      <c r="DL2149" s="7"/>
      <c r="DM2149" s="7"/>
      <c r="DN2149" s="7"/>
      <c r="DO2149" s="7"/>
      <c r="DP2149" s="7"/>
      <c r="DQ2149" s="7"/>
      <c r="DR2149" s="7"/>
      <c r="DS2149" s="7"/>
      <c r="DT2149" s="7"/>
      <c r="DU2149" s="7"/>
      <c r="DV2149" s="7"/>
      <c r="DW2149" s="7"/>
      <c r="DX2149" s="7"/>
      <c r="DY2149" s="7"/>
      <c r="DZ2149" s="7"/>
      <c r="EA2149" s="7"/>
      <c r="EB2149" s="7"/>
      <c r="EC2149" s="7"/>
      <c r="ED2149" s="7"/>
      <c r="EE2149" s="7"/>
      <c r="EF2149" s="7"/>
      <c r="EG2149" s="7"/>
      <c r="EH2149" s="7"/>
      <c r="EI2149" s="7"/>
      <c r="EJ2149" s="7"/>
      <c r="EK2149" s="7"/>
      <c r="EL2149" s="7"/>
      <c r="EM2149" s="7"/>
      <c r="EN2149" s="7"/>
      <c r="EO2149" s="7"/>
      <c r="EP2149" s="7"/>
      <c r="EQ2149" s="7"/>
      <c r="ER2149" s="7"/>
      <c r="ES2149" s="7"/>
      <c r="ET2149" s="7"/>
      <c r="EU2149" s="7"/>
      <c r="EV2149" s="7"/>
      <c r="EW2149" s="7"/>
      <c r="EX2149" s="7"/>
      <c r="EY2149" s="7"/>
      <c r="EZ2149" s="7"/>
      <c r="FA2149" s="7"/>
      <c r="FB2149" s="7"/>
    </row>
    <row r="2150" spans="1:158" x14ac:dyDescent="0.25">
      <c r="A2150" t="s">
        <v>152</v>
      </c>
      <c r="C2150" s="5">
        <v>44284</v>
      </c>
      <c r="D2150" s="4"/>
      <c r="E2150" s="5"/>
      <c r="F2150" s="5"/>
      <c r="G2150" t="s">
        <v>17</v>
      </c>
      <c r="H2150" s="6"/>
      <c r="J2150" s="4"/>
      <c r="K2150" s="4"/>
      <c r="L2150" s="7"/>
      <c r="M2150" s="7"/>
      <c r="N2150" s="7"/>
      <c r="O2150" s="7"/>
      <c r="P2150" s="7"/>
      <c r="Q2150" s="7"/>
      <c r="R2150" s="7"/>
      <c r="S2150" s="7"/>
      <c r="T2150" s="7"/>
      <c r="U2150" s="4">
        <v>262.33231512310653</v>
      </c>
      <c r="V2150" s="8">
        <v>9.9290833333333332E-3</v>
      </c>
      <c r="W2150" s="6">
        <f>U2150*V2150</f>
        <v>2.6047194178835849</v>
      </c>
      <c r="X2150" s="6"/>
      <c r="Y2150" s="6"/>
      <c r="Z2150" s="6"/>
      <c r="AA2150" s="6"/>
      <c r="AB2150" s="4">
        <v>152.61964453843731</v>
      </c>
      <c r="AC2150" s="7"/>
      <c r="AD2150" s="7"/>
      <c r="AE2150" s="7"/>
      <c r="AF2150" s="7"/>
      <c r="AG2150" s="7"/>
      <c r="AH2150" s="7"/>
      <c r="AI2150" s="8"/>
      <c r="AJ2150" s="8">
        <v>2.8148333333333334E-2</v>
      </c>
      <c r="AK2150" s="6">
        <f>AB2150*AJ2150</f>
        <v>4.2959886276827799</v>
      </c>
      <c r="AL2150" s="6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>
        <v>869.14806396666461</v>
      </c>
      <c r="BA2150" s="8">
        <v>1.8126666666666669E-2</v>
      </c>
      <c r="BB2150" s="6">
        <f>AZ2150*BA2150</f>
        <v>15.754757239502409</v>
      </c>
      <c r="BC2150" s="4">
        <f>U2150+AB2150+AZ2150</f>
        <v>1284.1000236282084</v>
      </c>
      <c r="BD2150" s="4"/>
      <c r="BE2150" s="7">
        <f>AZ2150/BC2150</f>
        <v>0.67685386494340039</v>
      </c>
      <c r="BF2150" s="7"/>
      <c r="BG2150" s="6"/>
      <c r="BH2150" s="4"/>
      <c r="BI2150" s="4"/>
      <c r="BJ2150" s="4"/>
      <c r="BK2150" s="4"/>
      <c r="BL2150" s="6"/>
      <c r="BM2150" s="6"/>
      <c r="BN2150" s="6"/>
      <c r="BO2150" s="6"/>
      <c r="BP2150" s="7">
        <f>U2150/BC2150</f>
        <v>0.20429274222882565</v>
      </c>
      <c r="BQ2150" s="7">
        <f>AB2150/BC2150</f>
        <v>0.11885339282777399</v>
      </c>
      <c r="BR2150" s="7">
        <f>AZ2150/BC2150</f>
        <v>0.67685386494340039</v>
      </c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7"/>
      <c r="CD2150" s="4"/>
      <c r="CE2150" s="4"/>
      <c r="CF2150" s="7"/>
      <c r="CG2150" s="4"/>
      <c r="CH2150" s="4"/>
      <c r="CI2150" s="4"/>
      <c r="CJ2150" s="7"/>
      <c r="CK2150" s="7"/>
      <c r="CL2150" s="7"/>
      <c r="CM2150" s="7"/>
      <c r="CN2150" s="7"/>
      <c r="CO2150" s="7"/>
      <c r="CP2150" s="7"/>
      <c r="CQ2150" s="7"/>
      <c r="CR2150" s="7"/>
      <c r="CS2150" s="7"/>
      <c r="CT2150" s="7"/>
      <c r="CU2150" s="7"/>
      <c r="CV2150" s="7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  <c r="DH2150" s="7"/>
      <c r="DI2150" s="7"/>
      <c r="DJ2150" s="7"/>
      <c r="DK2150" s="7"/>
      <c r="DL2150" s="7"/>
      <c r="DM2150" s="7"/>
      <c r="DN2150" s="7"/>
      <c r="DO2150" s="7"/>
      <c r="DP2150" s="7"/>
      <c r="DQ2150" s="7"/>
      <c r="DR2150" s="7"/>
      <c r="DS2150" s="7"/>
      <c r="DT2150" s="7"/>
      <c r="DU2150" s="7"/>
      <c r="DV2150" s="7"/>
      <c r="DW2150" s="7"/>
      <c r="DX2150" s="7"/>
      <c r="DY2150" s="7"/>
      <c r="DZ2150" s="7"/>
      <c r="EA2150" s="7"/>
      <c r="EB2150" s="7"/>
      <c r="EC2150" s="7"/>
      <c r="ED2150" s="7"/>
      <c r="EE2150" s="7"/>
      <c r="EF2150" s="7"/>
      <c r="EG2150" s="7"/>
      <c r="EH2150" s="7"/>
      <c r="EI2150" s="7"/>
      <c r="EJ2150" s="7"/>
      <c r="EK2150" s="7"/>
      <c r="EL2150" s="7"/>
      <c r="EM2150" s="7"/>
      <c r="EN2150" s="7"/>
      <c r="EO2150" s="7"/>
      <c r="EP2150" s="7"/>
      <c r="EQ2150" s="7"/>
      <c r="ER2150" s="7"/>
      <c r="ES2150" s="7"/>
      <c r="ET2150" s="7"/>
      <c r="EU2150" s="7"/>
      <c r="EV2150" s="7"/>
      <c r="EW2150" s="7"/>
      <c r="EX2150" s="7"/>
      <c r="EY2150" s="7"/>
      <c r="EZ2150" s="7"/>
      <c r="FA2150" s="7"/>
      <c r="FB2150" s="7"/>
    </row>
    <row r="2151" spans="1:158" x14ac:dyDescent="0.25">
      <c r="A2151" t="s">
        <v>154</v>
      </c>
      <c r="C2151" s="5">
        <v>44211</v>
      </c>
      <c r="D2151" s="4"/>
      <c r="E2151" s="5"/>
      <c r="F2151" s="5"/>
      <c r="G2151" t="s">
        <v>18</v>
      </c>
      <c r="H2151" s="6"/>
      <c r="J2151" s="4"/>
      <c r="K2151" s="4"/>
      <c r="L2151" s="7"/>
      <c r="M2151" s="7"/>
      <c r="N2151" s="7"/>
      <c r="O2151" s="7"/>
      <c r="P2151" s="7"/>
      <c r="Q2151" s="7"/>
      <c r="R2151" s="7"/>
      <c r="S2151" s="7"/>
      <c r="T2151" s="7"/>
      <c r="U2151" s="4">
        <v>162.33075778344966</v>
      </c>
      <c r="V2151" s="8">
        <v>1.3119833333333332E-2</v>
      </c>
      <c r="W2151" s="6">
        <f>U2151*V2151</f>
        <v>2.1297524869925621</v>
      </c>
      <c r="X2151" s="6"/>
      <c r="Y2151" s="6"/>
      <c r="Z2151" s="6"/>
      <c r="AA2151" s="6"/>
      <c r="AB2151" s="4">
        <v>117.57496289686688</v>
      </c>
      <c r="AC2151" s="7"/>
      <c r="AD2151" s="7"/>
      <c r="AE2151" s="7"/>
      <c r="AF2151" s="7"/>
      <c r="AG2151" s="7"/>
      <c r="AH2151" s="7"/>
      <c r="AI2151" s="8"/>
      <c r="AJ2151" s="8">
        <v>4.1364166666666667E-2</v>
      </c>
      <c r="AK2151" s="6">
        <f>AB2151*AJ2151</f>
        <v>4.8633903610931508</v>
      </c>
      <c r="AL2151" s="6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>
        <v>45.865352189331986</v>
      </c>
      <c r="BA2151" s="8">
        <v>2.7965833333333336E-2</v>
      </c>
      <c r="BB2151" s="6">
        <f>AZ2151*BA2151</f>
        <v>1.2826627951014935</v>
      </c>
      <c r="BC2151" s="4">
        <f>U2151+AB2151+AZ2151</f>
        <v>325.77107286964855</v>
      </c>
      <c r="BD2151" s="4"/>
      <c r="BE2151" s="7">
        <f>AZ2151/BC2151</f>
        <v>0.14079013150343211</v>
      </c>
      <c r="BF2151" s="7"/>
      <c r="BG2151" s="6"/>
      <c r="BH2151" s="4"/>
      <c r="BI2151" s="4"/>
      <c r="BJ2151" s="4"/>
      <c r="BK2151" s="4"/>
      <c r="BL2151" s="6"/>
      <c r="BM2151" s="6"/>
      <c r="BN2151" s="6"/>
      <c r="BO2151" s="6"/>
      <c r="BP2151" s="7">
        <f>U2151/BC2151</f>
        <v>0.49829702911775531</v>
      </c>
      <c r="BQ2151" s="7">
        <f>AB2151/BC2151</f>
        <v>0.36091283937881247</v>
      </c>
      <c r="BR2151" s="7">
        <f>AZ2151/BC2151</f>
        <v>0.14079013150343211</v>
      </c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7"/>
      <c r="CD2151" s="4"/>
      <c r="CE2151" s="4"/>
      <c r="CF2151" s="7"/>
      <c r="CG2151" s="4"/>
      <c r="CH2151" s="4"/>
      <c r="CI2151" s="4"/>
      <c r="CJ2151" s="7"/>
      <c r="CK2151" s="7"/>
      <c r="CL2151" s="7"/>
      <c r="CM2151" s="7"/>
      <c r="CN2151" s="7"/>
      <c r="CO2151" s="7"/>
      <c r="CP2151" s="7"/>
      <c r="CQ2151" s="7"/>
      <c r="CR2151" s="7"/>
      <c r="CS2151" s="7"/>
      <c r="CT2151" s="7"/>
      <c r="CU2151" s="7"/>
      <c r="CV2151" s="7"/>
      <c r="CW2151" s="7"/>
      <c r="CX2151" s="7"/>
      <c r="CY2151" s="7"/>
      <c r="CZ2151" s="7"/>
      <c r="DA2151" s="7"/>
      <c r="DB2151" s="7"/>
      <c r="DC2151" s="7"/>
      <c r="DD2151" s="7"/>
      <c r="DE2151" s="7"/>
      <c r="DF2151" s="7"/>
      <c r="DG2151" s="7"/>
      <c r="DH2151" s="7"/>
      <c r="DI2151" s="7"/>
      <c r="DJ2151" s="7"/>
      <c r="DK2151" s="7"/>
      <c r="DL2151" s="7"/>
      <c r="DM2151" s="7"/>
      <c r="DN2151" s="7"/>
      <c r="DO2151" s="7"/>
      <c r="DP2151" s="7"/>
      <c r="DQ2151" s="7"/>
      <c r="DR2151" s="7"/>
      <c r="DS2151" s="7"/>
      <c r="DT2151" s="7"/>
      <c r="DU2151" s="7"/>
      <c r="DV2151" s="7"/>
      <c r="DW2151" s="7"/>
      <c r="DX2151" s="7"/>
      <c r="DY2151" s="7"/>
      <c r="DZ2151" s="7"/>
      <c r="EA2151" s="7"/>
      <c r="EB2151" s="7"/>
      <c r="EC2151" s="7"/>
      <c r="ED2151" s="7"/>
      <c r="EE2151" s="7"/>
      <c r="EF2151" s="7"/>
      <c r="EG2151" s="7"/>
      <c r="EH2151" s="7"/>
      <c r="EI2151" s="7"/>
      <c r="EJ2151" s="7"/>
      <c r="EK2151" s="7"/>
      <c r="EL2151" s="7"/>
      <c r="EM2151" s="7"/>
      <c r="EN2151" s="7"/>
      <c r="EO2151" s="7"/>
      <c r="EP2151" s="7"/>
      <c r="EQ2151" s="7"/>
      <c r="ER2151" s="7"/>
      <c r="ES2151" s="7"/>
      <c r="ET2151" s="7"/>
      <c r="EU2151" s="7"/>
      <c r="EV2151" s="7"/>
      <c r="EW2151" s="7"/>
      <c r="EX2151" s="7"/>
      <c r="EY2151" s="7"/>
      <c r="EZ2151" s="7"/>
      <c r="FA2151" s="7"/>
      <c r="FB2151" s="7"/>
    </row>
    <row r="2152" spans="1:158" x14ac:dyDescent="0.25">
      <c r="A2152" t="s">
        <v>154</v>
      </c>
      <c r="C2152" s="5">
        <v>44230</v>
      </c>
      <c r="D2152" s="4"/>
      <c r="E2152" s="5"/>
      <c r="F2152" s="5"/>
      <c r="G2152" t="s">
        <v>18</v>
      </c>
      <c r="H2152" s="6"/>
      <c r="J2152" s="4"/>
      <c r="K2152" s="4"/>
      <c r="L2152" s="7"/>
      <c r="M2152" s="7"/>
      <c r="N2152" s="7"/>
      <c r="O2152" s="7"/>
      <c r="P2152" s="7"/>
      <c r="Q2152" s="7"/>
      <c r="R2152" s="7"/>
      <c r="S2152" s="7"/>
      <c r="T2152" s="7"/>
      <c r="U2152" s="4">
        <v>230.20901875131113</v>
      </c>
      <c r="V2152" s="8">
        <v>1.075825E-2</v>
      </c>
      <c r="W2152" s="6">
        <f>U2152*V2152</f>
        <v>2.4766461759812932</v>
      </c>
      <c r="X2152" s="6"/>
      <c r="Y2152" s="6"/>
      <c r="Z2152" s="6"/>
      <c r="AA2152" s="6"/>
      <c r="AB2152" s="4">
        <v>162.68430146092464</v>
      </c>
      <c r="AC2152" s="7"/>
      <c r="AD2152" s="7"/>
      <c r="AE2152" s="7"/>
      <c r="AF2152" s="7"/>
      <c r="AG2152" s="7"/>
      <c r="AH2152" s="7"/>
      <c r="AI2152" s="8"/>
      <c r="AJ2152" s="8">
        <v>3.7603333333333336E-2</v>
      </c>
      <c r="AK2152" s="6">
        <f>AB2152*AJ2152</f>
        <v>6.1174720159356371</v>
      </c>
      <c r="AL2152" s="6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>
        <v>201.61387538705645</v>
      </c>
      <c r="BA2152" s="8">
        <v>2.5552499999999999E-2</v>
      </c>
      <c r="BB2152" s="6">
        <f>AZ2152*BA2152</f>
        <v>5.1517385508277593</v>
      </c>
      <c r="BC2152" s="4">
        <f>U2152+AB2152+AZ2152</f>
        <v>594.50719559929223</v>
      </c>
      <c r="BD2152" s="4"/>
      <c r="BE2152" s="7">
        <f>AZ2152/BC2152</f>
        <v>0.33912772945299652</v>
      </c>
      <c r="BF2152" s="7"/>
      <c r="BG2152" s="6"/>
      <c r="BH2152" s="4"/>
      <c r="BI2152" s="4"/>
      <c r="BJ2152" s="4"/>
      <c r="BK2152" s="4"/>
      <c r="BL2152" s="6"/>
      <c r="BM2152" s="6"/>
      <c r="BN2152" s="6"/>
      <c r="BO2152" s="6"/>
      <c r="BP2152" s="7">
        <f>U2152/BC2152</f>
        <v>0.38722663149476133</v>
      </c>
      <c r="BQ2152" s="7">
        <f>AB2152/BC2152</f>
        <v>0.27364563905224215</v>
      </c>
      <c r="BR2152" s="7">
        <f>AZ2152/BC2152</f>
        <v>0.33912772945299652</v>
      </c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7"/>
      <c r="CD2152" s="4"/>
      <c r="CE2152" s="4"/>
      <c r="CF2152" s="7"/>
      <c r="CG2152" s="4"/>
      <c r="CH2152" s="4"/>
      <c r="CI2152" s="4"/>
      <c r="CJ2152" s="7"/>
      <c r="CK2152" s="7"/>
      <c r="CL2152" s="7"/>
      <c r="CM2152" s="7"/>
      <c r="CN2152" s="7"/>
      <c r="CO2152" s="7"/>
      <c r="CP2152" s="7"/>
      <c r="CQ2152" s="7"/>
      <c r="CR2152" s="7"/>
      <c r="CS2152" s="7"/>
      <c r="CT2152" s="7"/>
      <c r="CU2152" s="7"/>
      <c r="CV2152" s="7"/>
      <c r="CW2152" s="7"/>
      <c r="CX2152" s="7"/>
      <c r="CY2152" s="7"/>
      <c r="CZ2152" s="7"/>
      <c r="DA2152" s="7"/>
      <c r="DB2152" s="7"/>
      <c r="DC2152" s="7"/>
      <c r="DD2152" s="7"/>
      <c r="DE2152" s="7"/>
      <c r="DF2152" s="7"/>
      <c r="DG2152" s="7"/>
      <c r="DH2152" s="7"/>
      <c r="DI2152" s="7"/>
      <c r="DJ2152" s="7"/>
      <c r="DK2152" s="7"/>
      <c r="DL2152" s="7"/>
      <c r="DM2152" s="7"/>
      <c r="DN2152" s="7"/>
      <c r="DO2152" s="7"/>
      <c r="DP2152" s="7"/>
      <c r="DQ2152" s="7"/>
      <c r="DR2152" s="7"/>
      <c r="DS2152" s="7"/>
      <c r="DT2152" s="7"/>
      <c r="DU2152" s="7"/>
      <c r="DV2152" s="7"/>
      <c r="DW2152" s="7"/>
      <c r="DX2152" s="7"/>
      <c r="DY2152" s="7"/>
      <c r="DZ2152" s="7"/>
      <c r="EA2152" s="7"/>
      <c r="EB2152" s="7"/>
      <c r="EC2152" s="7"/>
      <c r="ED2152" s="7"/>
      <c r="EE2152" s="7"/>
      <c r="EF2152" s="7"/>
      <c r="EG2152" s="7"/>
      <c r="EH2152" s="7"/>
      <c r="EI2152" s="7"/>
      <c r="EJ2152" s="7"/>
      <c r="EK2152" s="7"/>
      <c r="EL2152" s="7"/>
      <c r="EM2152" s="7"/>
      <c r="EN2152" s="7"/>
      <c r="EO2152" s="7"/>
      <c r="EP2152" s="7"/>
      <c r="EQ2152" s="7"/>
      <c r="ER2152" s="7"/>
      <c r="ES2152" s="7"/>
      <c r="ET2152" s="7"/>
      <c r="EU2152" s="7"/>
      <c r="EV2152" s="7"/>
      <c r="EW2152" s="7"/>
      <c r="EX2152" s="7"/>
      <c r="EY2152" s="7"/>
      <c r="EZ2152" s="7"/>
      <c r="FA2152" s="7"/>
      <c r="FB2152" s="7"/>
    </row>
    <row r="2153" spans="1:158" x14ac:dyDescent="0.25">
      <c r="A2153" t="s">
        <v>154</v>
      </c>
      <c r="C2153" s="5">
        <v>44242</v>
      </c>
      <c r="D2153" s="4"/>
      <c r="E2153" s="5"/>
      <c r="F2153" s="5"/>
      <c r="G2153" t="s">
        <v>18</v>
      </c>
      <c r="H2153" s="6"/>
      <c r="J2153" s="4"/>
      <c r="K2153" s="4"/>
      <c r="L2153" s="7"/>
      <c r="M2153" s="7"/>
      <c r="N2153" s="7"/>
      <c r="O2153" s="7"/>
      <c r="P2153" s="7"/>
      <c r="Q2153" s="7"/>
      <c r="R2153" s="7"/>
      <c r="S2153" s="7"/>
      <c r="T2153" s="7"/>
      <c r="U2153" s="4">
        <v>230.20901875131113</v>
      </c>
      <c r="V2153" s="8">
        <v>8.6344999999999998E-3</v>
      </c>
      <c r="W2153" s="6">
        <f>U2153*V2153</f>
        <v>1.987739772408196</v>
      </c>
      <c r="X2153" s="6"/>
      <c r="Y2153" s="6"/>
      <c r="Z2153" s="6"/>
      <c r="AA2153" s="6"/>
      <c r="AB2153" s="4">
        <v>162.68430146092464</v>
      </c>
      <c r="AC2153" s="7"/>
      <c r="AD2153" s="7"/>
      <c r="AE2153" s="7"/>
      <c r="AF2153" s="7"/>
      <c r="AG2153" s="7"/>
      <c r="AH2153" s="7"/>
      <c r="AI2153" s="8"/>
      <c r="AJ2153" s="8">
        <v>3.3931666666666666E-2</v>
      </c>
      <c r="AK2153" s="6">
        <f>AB2153*AJ2153</f>
        <v>5.5201494890716081</v>
      </c>
      <c r="AL2153" s="6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>
        <v>201.61387538705645</v>
      </c>
      <c r="BA2153" s="8">
        <v>1.9713333333333333E-2</v>
      </c>
      <c r="BB2153" s="6">
        <f>AZ2153*BA2153</f>
        <v>3.9744815301301726</v>
      </c>
      <c r="BC2153" s="4">
        <f>U2153+AB2153+AZ2153</f>
        <v>594.50719559929223</v>
      </c>
      <c r="BD2153" s="4"/>
      <c r="BE2153" s="7">
        <f>AZ2153/BC2153</f>
        <v>0.33912772945299652</v>
      </c>
      <c r="BF2153" s="7"/>
      <c r="BG2153" s="6"/>
      <c r="BH2153" s="4"/>
      <c r="BI2153" s="4"/>
      <c r="BJ2153" s="4"/>
      <c r="BK2153" s="4"/>
      <c r="BL2153" s="6"/>
      <c r="BM2153" s="6"/>
      <c r="BN2153" s="6"/>
      <c r="BO2153" s="6"/>
      <c r="BP2153" s="7">
        <f>U2153/BC2153</f>
        <v>0.38722663149476133</v>
      </c>
      <c r="BQ2153" s="7">
        <f>AB2153/BC2153</f>
        <v>0.27364563905224215</v>
      </c>
      <c r="BR2153" s="7">
        <f>AZ2153/BC2153</f>
        <v>0.33912772945299652</v>
      </c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7"/>
      <c r="CD2153" s="4"/>
      <c r="CE2153" s="4"/>
      <c r="CF2153" s="7"/>
      <c r="CG2153" s="4"/>
      <c r="CH2153" s="4"/>
      <c r="CI2153" s="4"/>
      <c r="CJ2153" s="7"/>
      <c r="CK2153" s="7"/>
      <c r="CL2153" s="7"/>
      <c r="CM2153" s="7"/>
      <c r="CN2153" s="7"/>
      <c r="CO2153" s="7"/>
      <c r="CP2153" s="7"/>
      <c r="CQ2153" s="7"/>
      <c r="CR2153" s="7"/>
      <c r="CS2153" s="7"/>
      <c r="CT2153" s="7"/>
      <c r="CU2153" s="7"/>
      <c r="CV2153" s="7"/>
      <c r="CW2153" s="7"/>
      <c r="CX2153" s="7"/>
      <c r="CY2153" s="7"/>
      <c r="CZ2153" s="7"/>
      <c r="DA2153" s="7"/>
      <c r="DB2153" s="7"/>
      <c r="DC2153" s="7"/>
      <c r="DD2153" s="7"/>
      <c r="DE2153" s="7"/>
      <c r="DF2153" s="7"/>
      <c r="DG2153" s="7"/>
      <c r="DH2153" s="7"/>
      <c r="DI2153" s="7"/>
      <c r="DJ2153" s="7"/>
      <c r="DK2153" s="7"/>
      <c r="DL2153" s="7"/>
      <c r="DM2153" s="7"/>
      <c r="DN2153" s="7"/>
      <c r="DO2153" s="7"/>
      <c r="DP2153" s="7"/>
      <c r="DQ2153" s="7"/>
      <c r="DR2153" s="7"/>
      <c r="DS2153" s="7"/>
      <c r="DT2153" s="7"/>
      <c r="DU2153" s="7"/>
      <c r="DV2153" s="7"/>
      <c r="DW2153" s="7"/>
      <c r="DX2153" s="7"/>
      <c r="DY2153" s="7"/>
      <c r="DZ2153" s="7"/>
      <c r="EA2153" s="7"/>
      <c r="EB2153" s="7"/>
      <c r="EC2153" s="7"/>
      <c r="ED2153" s="7"/>
      <c r="EE2153" s="7"/>
      <c r="EF2153" s="7"/>
      <c r="EG2153" s="7"/>
      <c r="EH2153" s="7"/>
      <c r="EI2153" s="7"/>
      <c r="EJ2153" s="7"/>
      <c r="EK2153" s="7"/>
      <c r="EL2153" s="7"/>
      <c r="EM2153" s="7"/>
      <c r="EN2153" s="7"/>
      <c r="EO2153" s="7"/>
      <c r="EP2153" s="7"/>
      <c r="EQ2153" s="7"/>
      <c r="ER2153" s="7"/>
      <c r="ES2153" s="7"/>
      <c r="ET2153" s="7"/>
      <c r="EU2153" s="7"/>
      <c r="EV2153" s="7"/>
      <c r="EW2153" s="7"/>
      <c r="EX2153" s="7"/>
      <c r="EY2153" s="7"/>
      <c r="EZ2153" s="7"/>
      <c r="FA2153" s="7"/>
      <c r="FB2153" s="7"/>
    </row>
    <row r="2154" spans="1:158" x14ac:dyDescent="0.25">
      <c r="A2154" t="s">
        <v>154</v>
      </c>
      <c r="C2154" s="5">
        <v>44284</v>
      </c>
      <c r="D2154" s="4"/>
      <c r="E2154" s="5"/>
      <c r="F2154" s="5"/>
      <c r="G2154" t="s">
        <v>18</v>
      </c>
      <c r="H2154" s="6"/>
      <c r="J2154" s="4"/>
      <c r="K2154" s="4"/>
      <c r="L2154" s="7"/>
      <c r="M2154" s="7"/>
      <c r="N2154" s="7"/>
      <c r="O2154" s="7"/>
      <c r="P2154" s="7"/>
      <c r="Q2154" s="7"/>
      <c r="R2154" s="7"/>
      <c r="S2154" s="7"/>
      <c r="T2154" s="7"/>
      <c r="U2154" s="4">
        <v>226.44322320180271</v>
      </c>
      <c r="V2154" s="8">
        <v>7.525583333333332E-3</v>
      </c>
      <c r="W2154" s="6">
        <f>U2154*V2154</f>
        <v>1.7041173464737662</v>
      </c>
      <c r="X2154" s="6"/>
      <c r="Y2154" s="6"/>
      <c r="Z2154" s="6"/>
      <c r="AA2154" s="6"/>
      <c r="AB2154" s="4">
        <v>113.86026585645777</v>
      </c>
      <c r="AC2154" s="7"/>
      <c r="AD2154" s="7"/>
      <c r="AE2154" s="7"/>
      <c r="AF2154" s="7"/>
      <c r="AG2154" s="7"/>
      <c r="AH2154" s="7"/>
      <c r="AI2154" s="8"/>
      <c r="AJ2154" s="8">
        <v>2.1504166666666668E-2</v>
      </c>
      <c r="AK2154" s="6">
        <f>AB2154*AJ2154</f>
        <v>2.448470133688244</v>
      </c>
      <c r="AL2154" s="6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>
        <v>710.49963272068362</v>
      </c>
      <c r="BA2154" s="8">
        <v>1.4320000000000001E-2</v>
      </c>
      <c r="BB2154" s="6">
        <f>AZ2154*BA2154</f>
        <v>10.17435474056019</v>
      </c>
      <c r="BC2154" s="4">
        <f>U2154+AB2154+AZ2154</f>
        <v>1050.8031217789442</v>
      </c>
      <c r="BD2154" s="4"/>
      <c r="BE2154" s="7">
        <f>AZ2154/BC2154</f>
        <v>0.67614914534879955</v>
      </c>
      <c r="BF2154" s="7"/>
      <c r="BG2154" s="6"/>
      <c r="BH2154" s="4"/>
      <c r="BI2154" s="4"/>
      <c r="BJ2154" s="4"/>
      <c r="BK2154" s="4"/>
      <c r="BL2154" s="6"/>
      <c r="BM2154" s="6"/>
      <c r="BN2154" s="6"/>
      <c r="BO2154" s="6"/>
      <c r="BP2154" s="7">
        <f>U2154/BC2154</f>
        <v>0.21549538491896414</v>
      </c>
      <c r="BQ2154" s="7">
        <f>AB2154/BC2154</f>
        <v>0.10835546973223628</v>
      </c>
      <c r="BR2154" s="7">
        <f>AZ2154/BC2154</f>
        <v>0.67614914534879955</v>
      </c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7"/>
      <c r="CD2154" s="4"/>
      <c r="CE2154" s="4"/>
      <c r="CF2154" s="7"/>
      <c r="CG2154" s="4"/>
      <c r="CH2154" s="4"/>
      <c r="CI2154" s="4"/>
      <c r="CJ2154" s="7"/>
      <c r="CK2154" s="7"/>
      <c r="CL2154" s="7"/>
      <c r="CM2154" s="7"/>
      <c r="CN2154" s="7"/>
      <c r="CO2154" s="7"/>
      <c r="CP2154" s="7"/>
      <c r="CQ2154" s="7"/>
      <c r="CR2154" s="7"/>
      <c r="CS2154" s="7"/>
      <c r="CT2154" s="7"/>
      <c r="CU2154" s="7"/>
      <c r="CV2154" s="7"/>
      <c r="CW2154" s="7"/>
      <c r="CX2154" s="7"/>
      <c r="CY2154" s="7"/>
      <c r="CZ2154" s="7"/>
      <c r="DA2154" s="7"/>
      <c r="DB2154" s="7"/>
      <c r="DC2154" s="7"/>
      <c r="DD2154" s="7"/>
      <c r="DE2154" s="7"/>
      <c r="DF2154" s="7"/>
      <c r="DG2154" s="7"/>
      <c r="DH2154" s="7"/>
      <c r="DI2154" s="7"/>
      <c r="DJ2154" s="7"/>
      <c r="DK2154" s="7"/>
      <c r="DL2154" s="7"/>
      <c r="DM2154" s="7"/>
      <c r="DN2154" s="7"/>
      <c r="DO2154" s="7"/>
      <c r="DP2154" s="7"/>
      <c r="DQ2154" s="7"/>
      <c r="DR2154" s="7"/>
      <c r="DS2154" s="7"/>
      <c r="DT2154" s="7"/>
      <c r="DU2154" s="7"/>
      <c r="DV2154" s="7"/>
      <c r="DW2154" s="7"/>
      <c r="DX2154" s="7"/>
      <c r="DY2154" s="7"/>
      <c r="DZ2154" s="7"/>
      <c r="EA2154" s="7"/>
      <c r="EB2154" s="7"/>
      <c r="EC2154" s="7"/>
      <c r="ED2154" s="7"/>
      <c r="EE2154" s="7"/>
      <c r="EF2154" s="7"/>
      <c r="EG2154" s="7"/>
      <c r="EH2154" s="7"/>
      <c r="EI2154" s="7"/>
      <c r="EJ2154" s="7"/>
      <c r="EK2154" s="7"/>
      <c r="EL2154" s="7"/>
      <c r="EM2154" s="7"/>
      <c r="EN2154" s="7"/>
      <c r="EO2154" s="7"/>
      <c r="EP2154" s="7"/>
      <c r="EQ2154" s="7"/>
      <c r="ER2154" s="7"/>
      <c r="ES2154" s="7"/>
      <c r="ET2154" s="7"/>
      <c r="EU2154" s="7"/>
      <c r="EV2154" s="7"/>
      <c r="EW2154" s="7"/>
      <c r="EX2154" s="7"/>
      <c r="EY2154" s="7"/>
      <c r="EZ2154" s="7"/>
      <c r="FA2154" s="7"/>
      <c r="FB2154" s="7"/>
    </row>
    <row r="2155" spans="1:158" x14ac:dyDescent="0.25">
      <c r="A2155" t="s">
        <v>155</v>
      </c>
      <c r="C2155" s="5">
        <v>44211</v>
      </c>
      <c r="D2155" s="4"/>
      <c r="E2155" s="5"/>
      <c r="F2155" s="5"/>
      <c r="G2155" t="s">
        <v>18</v>
      </c>
      <c r="H2155" s="6"/>
      <c r="J2155" s="4"/>
      <c r="K2155" s="4"/>
      <c r="L2155" s="7"/>
      <c r="M2155" s="7"/>
      <c r="N2155" s="7"/>
      <c r="O2155" s="7"/>
      <c r="P2155" s="7"/>
      <c r="Q2155" s="7"/>
      <c r="R2155" s="7"/>
      <c r="S2155" s="7"/>
      <c r="T2155" s="7"/>
      <c r="U2155" s="4">
        <v>182.30958903146356</v>
      </c>
      <c r="V2155" s="8">
        <v>1.4689999999999998E-2</v>
      </c>
      <c r="W2155" s="6">
        <f>U2155*V2155</f>
        <v>2.6781278628721994</v>
      </c>
      <c r="X2155" s="6"/>
      <c r="Y2155" s="6"/>
      <c r="Z2155" s="6"/>
      <c r="AA2155" s="6"/>
      <c r="AB2155" s="4">
        <v>137.39554653618171</v>
      </c>
      <c r="AC2155" s="7"/>
      <c r="AD2155" s="7"/>
      <c r="AE2155" s="7"/>
      <c r="AF2155" s="7"/>
      <c r="AG2155" s="7"/>
      <c r="AH2155" s="7"/>
      <c r="AI2155" s="8"/>
      <c r="AJ2155" s="8">
        <v>4.3791666666666673E-2</v>
      </c>
      <c r="AK2155" s="6">
        <f>AB2155*AJ2155</f>
        <v>6.0167799753969584</v>
      </c>
      <c r="AL2155" s="6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>
        <v>46.403871865262879</v>
      </c>
      <c r="BA2155" s="8">
        <v>3.3932500000000004E-2</v>
      </c>
      <c r="BB2155" s="6">
        <f>AZ2155*BA2155</f>
        <v>1.5745993820680328</v>
      </c>
      <c r="BC2155" s="4">
        <f>U2155+AB2155+AZ2155</f>
        <v>366.10900743290813</v>
      </c>
      <c r="BD2155" s="4"/>
      <c r="BE2155" s="7">
        <f>AZ2155/BC2155</f>
        <v>0.12674878498794295</v>
      </c>
      <c r="BF2155" s="7"/>
      <c r="BG2155" s="6"/>
      <c r="BH2155" s="4"/>
      <c r="BI2155" s="4"/>
      <c r="BJ2155" s="4"/>
      <c r="BK2155" s="4"/>
      <c r="BL2155" s="6"/>
      <c r="BM2155" s="6"/>
      <c r="BN2155" s="6"/>
      <c r="BO2155" s="6"/>
      <c r="BP2155" s="7">
        <f>U2155/BC2155</f>
        <v>0.49796531997337701</v>
      </c>
      <c r="BQ2155" s="7">
        <f>AB2155/BC2155</f>
        <v>0.3752858950386801</v>
      </c>
      <c r="BR2155" s="7">
        <f>AZ2155/BC2155</f>
        <v>0.12674878498794295</v>
      </c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7"/>
      <c r="CD2155" s="4"/>
      <c r="CE2155" s="4"/>
      <c r="CF2155" s="7"/>
      <c r="CG2155" s="4"/>
      <c r="CH2155" s="4"/>
      <c r="CI2155" s="4"/>
      <c r="CJ2155" s="7"/>
      <c r="CK2155" s="7"/>
      <c r="CL2155" s="7"/>
      <c r="CM2155" s="7"/>
      <c r="CN2155" s="7"/>
      <c r="CO2155" s="7"/>
      <c r="CP2155" s="7"/>
      <c r="CQ2155" s="7"/>
      <c r="CR2155" s="7"/>
      <c r="CS2155" s="7"/>
      <c r="CT2155" s="7"/>
      <c r="CU2155" s="7"/>
      <c r="CV2155" s="7"/>
      <c r="CW2155" s="7"/>
      <c r="CX2155" s="7"/>
      <c r="CY2155" s="7"/>
      <c r="CZ2155" s="7"/>
      <c r="DA2155" s="7"/>
      <c r="DB2155" s="7"/>
      <c r="DC2155" s="7"/>
      <c r="DD2155" s="7"/>
      <c r="DE2155" s="7"/>
      <c r="DF2155" s="7"/>
      <c r="DG2155" s="7"/>
      <c r="DH2155" s="7"/>
      <c r="DI2155" s="7"/>
      <c r="DJ2155" s="7"/>
      <c r="DK2155" s="7"/>
      <c r="DL2155" s="7"/>
      <c r="DM2155" s="7"/>
      <c r="DN2155" s="7"/>
      <c r="DO2155" s="7"/>
      <c r="DP2155" s="7"/>
      <c r="DQ2155" s="7"/>
      <c r="DR2155" s="7"/>
      <c r="DS2155" s="7"/>
      <c r="DT2155" s="7"/>
      <c r="DU2155" s="7"/>
      <c r="DV2155" s="7"/>
      <c r="DW2155" s="7"/>
      <c r="DX2155" s="7"/>
      <c r="DY2155" s="7"/>
      <c r="DZ2155" s="7"/>
      <c r="EA2155" s="7"/>
      <c r="EB2155" s="7"/>
      <c r="EC2155" s="7"/>
      <c r="ED2155" s="7"/>
      <c r="EE2155" s="7"/>
      <c r="EF2155" s="7"/>
      <c r="EG2155" s="7"/>
      <c r="EH2155" s="7"/>
      <c r="EI2155" s="7"/>
      <c r="EJ2155" s="7"/>
      <c r="EK2155" s="7"/>
      <c r="EL2155" s="7"/>
      <c r="EM2155" s="7"/>
      <c r="EN2155" s="7"/>
      <c r="EO2155" s="7"/>
      <c r="EP2155" s="7"/>
      <c r="EQ2155" s="7"/>
      <c r="ER2155" s="7"/>
      <c r="ES2155" s="7"/>
      <c r="ET2155" s="7"/>
      <c r="EU2155" s="7"/>
      <c r="EV2155" s="7"/>
      <c r="EW2155" s="7"/>
      <c r="EX2155" s="7"/>
      <c r="EY2155" s="7"/>
      <c r="EZ2155" s="7"/>
      <c r="FA2155" s="7"/>
      <c r="FB2155" s="7"/>
    </row>
    <row r="2156" spans="1:158" x14ac:dyDescent="0.25">
      <c r="A2156" t="s">
        <v>155</v>
      </c>
      <c r="C2156" s="5">
        <v>44230</v>
      </c>
      <c r="D2156" s="4"/>
      <c r="E2156" s="5"/>
      <c r="F2156" s="5"/>
      <c r="G2156" t="s">
        <v>18</v>
      </c>
      <c r="H2156" s="6"/>
      <c r="J2156" s="4"/>
      <c r="K2156" s="4"/>
      <c r="L2156" s="7"/>
      <c r="M2156" s="7"/>
      <c r="N2156" s="7"/>
      <c r="O2156" s="7"/>
      <c r="P2156" s="7"/>
      <c r="Q2156" s="7"/>
      <c r="R2156" s="7"/>
      <c r="S2156" s="7"/>
      <c r="T2156" s="7"/>
      <c r="U2156" s="4">
        <v>249.35316734944746</v>
      </c>
      <c r="V2156" s="8">
        <v>1.2744166666666666E-2</v>
      </c>
      <c r="W2156" s="6">
        <f>U2156*V2156</f>
        <v>3.1777983235625831</v>
      </c>
      <c r="X2156" s="6"/>
      <c r="Y2156" s="6"/>
      <c r="Z2156" s="6"/>
      <c r="AA2156" s="6"/>
      <c r="AB2156" s="4">
        <v>185.25630632051821</v>
      </c>
      <c r="AC2156" s="7"/>
      <c r="AD2156" s="7"/>
      <c r="AE2156" s="7"/>
      <c r="AF2156" s="7"/>
      <c r="AG2156" s="7"/>
      <c r="AH2156" s="7"/>
      <c r="AI2156" s="8"/>
      <c r="AJ2156" s="8">
        <v>3.9846666666666669E-2</v>
      </c>
      <c r="AK2156" s="6">
        <f>AB2156*AJ2156</f>
        <v>7.3818462858515828</v>
      </c>
      <c r="AL2156" s="6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>
        <v>211.25708441238825</v>
      </c>
      <c r="BA2156" s="8">
        <v>2.3119999999999998E-2</v>
      </c>
      <c r="BB2156" s="6">
        <f>AZ2156*BA2156</f>
        <v>4.8842637916144156</v>
      </c>
      <c r="BC2156" s="4">
        <f>U2156+AB2156+AZ2156</f>
        <v>645.86655808235389</v>
      </c>
      <c r="BD2156" s="4"/>
      <c r="BE2156" s="7">
        <f>AZ2156/BC2156</f>
        <v>0.32709091648843514</v>
      </c>
      <c r="BF2156" s="7"/>
      <c r="BG2156" s="6"/>
      <c r="BH2156" s="4"/>
      <c r="BI2156" s="4"/>
      <c r="BJ2156" s="4"/>
      <c r="BK2156" s="4"/>
      <c r="BL2156" s="6"/>
      <c r="BM2156" s="6"/>
      <c r="BN2156" s="6"/>
      <c r="BO2156" s="6"/>
      <c r="BP2156" s="7">
        <f>U2156/BC2156</f>
        <v>0.38607536530425635</v>
      </c>
      <c r="BQ2156" s="7">
        <f>AB2156/BC2156</f>
        <v>0.28683371820730857</v>
      </c>
      <c r="BR2156" s="7">
        <f>AZ2156/BC2156</f>
        <v>0.32709091648843514</v>
      </c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7"/>
      <c r="CD2156" s="4"/>
      <c r="CE2156" s="4"/>
      <c r="CF2156" s="7"/>
      <c r="CG2156" s="4"/>
      <c r="CH2156" s="4"/>
      <c r="CI2156" s="4"/>
      <c r="CJ2156" s="7"/>
      <c r="CK2156" s="7"/>
      <c r="CL2156" s="7"/>
      <c r="CM2156" s="7"/>
      <c r="CN2156" s="7"/>
      <c r="CO2156" s="7"/>
      <c r="CP2156" s="7"/>
      <c r="CQ2156" s="7"/>
      <c r="CR2156" s="7"/>
      <c r="CS2156" s="7"/>
      <c r="CT2156" s="7"/>
      <c r="CU2156" s="7"/>
      <c r="CV2156" s="7"/>
      <c r="CW2156" s="7"/>
      <c r="CX2156" s="7"/>
      <c r="CY2156" s="7"/>
      <c r="CZ2156" s="7"/>
      <c r="DA2156" s="7"/>
      <c r="DB2156" s="7"/>
      <c r="DC2156" s="7"/>
      <c r="DD2156" s="7"/>
      <c r="DE2156" s="7"/>
      <c r="DF2156" s="7"/>
      <c r="DG2156" s="7"/>
      <c r="DH2156" s="7"/>
      <c r="DI2156" s="7"/>
      <c r="DJ2156" s="7"/>
      <c r="DK2156" s="7"/>
      <c r="DL2156" s="7"/>
      <c r="DM2156" s="7"/>
      <c r="DN2156" s="7"/>
      <c r="DO2156" s="7"/>
      <c r="DP2156" s="7"/>
      <c r="DQ2156" s="7"/>
      <c r="DR2156" s="7"/>
      <c r="DS2156" s="7"/>
      <c r="DT2156" s="7"/>
      <c r="DU2156" s="7"/>
      <c r="DV2156" s="7"/>
      <c r="DW2156" s="7"/>
      <c r="DX2156" s="7"/>
      <c r="DY2156" s="7"/>
      <c r="DZ2156" s="7"/>
      <c r="EA2156" s="7"/>
      <c r="EB2156" s="7"/>
      <c r="EC2156" s="7"/>
      <c r="ED2156" s="7"/>
      <c r="EE2156" s="7"/>
      <c r="EF2156" s="7"/>
      <c r="EG2156" s="7"/>
      <c r="EH2156" s="7"/>
      <c r="EI2156" s="7"/>
      <c r="EJ2156" s="7"/>
      <c r="EK2156" s="7"/>
      <c r="EL2156" s="7"/>
      <c r="EM2156" s="7"/>
      <c r="EN2156" s="7"/>
      <c r="EO2156" s="7"/>
      <c r="EP2156" s="7"/>
      <c r="EQ2156" s="7"/>
      <c r="ER2156" s="7"/>
      <c r="ES2156" s="7"/>
      <c r="ET2156" s="7"/>
      <c r="EU2156" s="7"/>
      <c r="EV2156" s="7"/>
      <c r="EW2156" s="7"/>
      <c r="EX2156" s="7"/>
      <c r="EY2156" s="7"/>
      <c r="EZ2156" s="7"/>
      <c r="FA2156" s="7"/>
      <c r="FB2156" s="7"/>
    </row>
    <row r="2157" spans="1:158" x14ac:dyDescent="0.25">
      <c r="A2157" t="s">
        <v>155</v>
      </c>
      <c r="C2157" s="5">
        <v>44242</v>
      </c>
      <c r="D2157" s="4"/>
      <c r="E2157" s="5"/>
      <c r="F2157" s="5"/>
      <c r="G2157" t="s">
        <v>18</v>
      </c>
      <c r="H2157" s="6"/>
      <c r="J2157" s="4"/>
      <c r="K2157" s="4"/>
      <c r="L2157" s="7"/>
      <c r="M2157" s="7"/>
      <c r="N2157" s="7"/>
      <c r="O2157" s="7"/>
      <c r="P2157" s="7"/>
      <c r="Q2157" s="7"/>
      <c r="R2157" s="7"/>
      <c r="S2157" s="7"/>
      <c r="T2157" s="7"/>
      <c r="U2157" s="4">
        <v>249.35316734944746</v>
      </c>
      <c r="V2157" s="8">
        <v>9.1548333333333343E-3</v>
      </c>
      <c r="W2157" s="6">
        <f>U2157*V2157</f>
        <v>2.2827866882229668</v>
      </c>
      <c r="X2157" s="6"/>
      <c r="Y2157" s="6"/>
      <c r="Z2157" s="6"/>
      <c r="AA2157" s="6"/>
      <c r="AB2157" s="4">
        <v>185.25630632051821</v>
      </c>
      <c r="AC2157" s="7"/>
      <c r="AD2157" s="7"/>
      <c r="AE2157" s="7"/>
      <c r="AF2157" s="7"/>
      <c r="AG2157" s="7"/>
      <c r="AH2157" s="7"/>
      <c r="AI2157" s="8"/>
      <c r="AJ2157" s="8">
        <v>3.4791666666666672E-2</v>
      </c>
      <c r="AK2157" s="6">
        <f>AB2157*AJ2157</f>
        <v>6.4453756574013639</v>
      </c>
      <c r="AL2157" s="6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>
        <v>211.25708441238825</v>
      </c>
      <c r="BA2157" s="8">
        <v>2.0175833333333334E-2</v>
      </c>
      <c r="BB2157" s="6">
        <f>AZ2157*BA2157</f>
        <v>4.2622877255902765</v>
      </c>
      <c r="BC2157" s="4">
        <f>U2157+AB2157+AZ2157</f>
        <v>645.86655808235389</v>
      </c>
      <c r="BD2157" s="4"/>
      <c r="BE2157" s="7">
        <f>AZ2157/BC2157</f>
        <v>0.32709091648843514</v>
      </c>
      <c r="BF2157" s="7"/>
      <c r="BG2157" s="6"/>
      <c r="BH2157" s="4"/>
      <c r="BI2157" s="4"/>
      <c r="BJ2157" s="4"/>
      <c r="BK2157" s="4"/>
      <c r="BL2157" s="6"/>
      <c r="BM2157" s="6"/>
      <c r="BN2157" s="6"/>
      <c r="BO2157" s="6"/>
      <c r="BP2157" s="7">
        <f>U2157/BC2157</f>
        <v>0.38607536530425635</v>
      </c>
      <c r="BQ2157" s="7">
        <f>AB2157/BC2157</f>
        <v>0.28683371820730857</v>
      </c>
      <c r="BR2157" s="7">
        <f>AZ2157/BC2157</f>
        <v>0.32709091648843514</v>
      </c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7"/>
      <c r="CD2157" s="4"/>
      <c r="CE2157" s="4"/>
      <c r="CF2157" s="7"/>
      <c r="CG2157" s="4"/>
      <c r="CH2157" s="4"/>
      <c r="CI2157" s="4"/>
      <c r="CJ2157" s="7"/>
      <c r="CK2157" s="7"/>
      <c r="CL2157" s="7"/>
      <c r="CM2157" s="7"/>
      <c r="CN2157" s="7"/>
      <c r="CO2157" s="7"/>
      <c r="CP2157" s="7"/>
      <c r="CQ2157" s="7"/>
      <c r="CR2157" s="7"/>
      <c r="CS2157" s="7"/>
      <c r="CT2157" s="7"/>
      <c r="CU2157" s="7"/>
      <c r="CV2157" s="7"/>
      <c r="CW2157" s="7"/>
      <c r="CX2157" s="7"/>
      <c r="CY2157" s="7"/>
      <c r="CZ2157" s="7"/>
      <c r="DA2157" s="7"/>
      <c r="DB2157" s="7"/>
      <c r="DC2157" s="7"/>
      <c r="DD2157" s="7"/>
      <c r="DE2157" s="7"/>
      <c r="DF2157" s="7"/>
      <c r="DG2157" s="7"/>
      <c r="DH2157" s="7"/>
      <c r="DI2157" s="7"/>
      <c r="DJ2157" s="7"/>
      <c r="DK2157" s="7"/>
      <c r="DL2157" s="7"/>
      <c r="DM2157" s="7"/>
      <c r="DN2157" s="7"/>
      <c r="DO2157" s="7"/>
      <c r="DP2157" s="7"/>
      <c r="DQ2157" s="7"/>
      <c r="DR2157" s="7"/>
      <c r="DS2157" s="7"/>
      <c r="DT2157" s="7"/>
      <c r="DU2157" s="7"/>
      <c r="DV2157" s="7"/>
      <c r="DW2157" s="7"/>
      <c r="DX2157" s="7"/>
      <c r="DY2157" s="7"/>
      <c r="DZ2157" s="7"/>
      <c r="EA2157" s="7"/>
      <c r="EB2157" s="7"/>
      <c r="EC2157" s="7"/>
      <c r="ED2157" s="7"/>
      <c r="EE2157" s="7"/>
      <c r="EF2157" s="7"/>
      <c r="EG2157" s="7"/>
      <c r="EH2157" s="7"/>
      <c r="EI2157" s="7"/>
      <c r="EJ2157" s="7"/>
      <c r="EK2157" s="7"/>
      <c r="EL2157" s="7"/>
      <c r="EM2157" s="7"/>
      <c r="EN2157" s="7"/>
      <c r="EO2157" s="7"/>
      <c r="EP2157" s="7"/>
      <c r="EQ2157" s="7"/>
      <c r="ER2157" s="7"/>
      <c r="ES2157" s="7"/>
      <c r="ET2157" s="7"/>
      <c r="EU2157" s="7"/>
      <c r="EV2157" s="7"/>
      <c r="EW2157" s="7"/>
      <c r="EX2157" s="7"/>
      <c r="EY2157" s="7"/>
      <c r="EZ2157" s="7"/>
      <c r="FA2157" s="7"/>
      <c r="FB2157" s="7"/>
    </row>
    <row r="2158" spans="1:158" x14ac:dyDescent="0.25">
      <c r="A2158" t="s">
        <v>155</v>
      </c>
      <c r="C2158" s="5">
        <v>44284</v>
      </c>
      <c r="D2158" s="4"/>
      <c r="E2158" s="5"/>
      <c r="F2158" s="5"/>
      <c r="G2158" t="s">
        <v>18</v>
      </c>
      <c r="H2158" s="6"/>
      <c r="J2158" s="4"/>
      <c r="K2158" s="4"/>
      <c r="L2158" s="7"/>
      <c r="M2158" s="7"/>
      <c r="N2158" s="7"/>
      <c r="O2158" s="7"/>
      <c r="P2158" s="7"/>
      <c r="Q2158" s="7"/>
      <c r="R2158" s="7"/>
      <c r="S2158" s="7"/>
      <c r="T2158" s="7"/>
      <c r="U2158" s="4">
        <v>251.47706539640109</v>
      </c>
      <c r="V2158" s="8">
        <v>7.2107500000000001E-3</v>
      </c>
      <c r="W2158" s="6">
        <f>U2158*V2158</f>
        <v>1.8133382493070991</v>
      </c>
      <c r="X2158" s="6"/>
      <c r="Y2158" s="6"/>
      <c r="Z2158" s="6"/>
      <c r="AA2158" s="6"/>
      <c r="AB2158" s="4">
        <v>142.74079800554739</v>
      </c>
      <c r="AC2158" s="7"/>
      <c r="AD2158" s="7"/>
      <c r="AE2158" s="7"/>
      <c r="AF2158" s="7"/>
      <c r="AG2158" s="7"/>
      <c r="AH2158" s="7"/>
      <c r="AI2158" s="8"/>
      <c r="AJ2158" s="8">
        <v>2.0436666666666669E-2</v>
      </c>
      <c r="AK2158" s="6">
        <f>AB2158*AJ2158</f>
        <v>2.9171461085733705</v>
      </c>
      <c r="AL2158" s="6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>
        <v>836.38429809111335</v>
      </c>
      <c r="BA2158" s="8">
        <v>1.3779999999999999E-2</v>
      </c>
      <c r="BB2158" s="6">
        <f>AZ2158*BA2158</f>
        <v>11.52537562769554</v>
      </c>
      <c r="BC2158" s="4">
        <f>U2158+AB2158+AZ2158</f>
        <v>1230.6021614930619</v>
      </c>
      <c r="BD2158" s="4"/>
      <c r="BE2158" s="7">
        <f>AZ2158/BC2158</f>
        <v>0.67965450107478043</v>
      </c>
      <c r="BF2158" s="7"/>
      <c r="BG2158" s="6"/>
      <c r="BH2158" s="4"/>
      <c r="BI2158" s="4"/>
      <c r="BJ2158" s="4"/>
      <c r="BK2158" s="4"/>
      <c r="BL2158" s="6"/>
      <c r="BM2158" s="6"/>
      <c r="BN2158" s="6"/>
      <c r="BO2158" s="6"/>
      <c r="BP2158" s="7">
        <f>U2158/BC2158</f>
        <v>0.20435285526501076</v>
      </c>
      <c r="BQ2158" s="7">
        <f>AB2158/BC2158</f>
        <v>0.11599264366020876</v>
      </c>
      <c r="BR2158" s="7">
        <f>AZ2158/BC2158</f>
        <v>0.67965450107478043</v>
      </c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7"/>
      <c r="CD2158" s="4"/>
      <c r="CE2158" s="4"/>
      <c r="CF2158" s="7"/>
      <c r="CG2158" s="4"/>
      <c r="CH2158" s="4"/>
      <c r="CI2158" s="4"/>
      <c r="CJ2158" s="7"/>
      <c r="CK2158" s="7"/>
      <c r="CL2158" s="7"/>
      <c r="CM2158" s="7"/>
      <c r="CN2158" s="7"/>
      <c r="CO2158" s="7"/>
      <c r="CP2158" s="7"/>
      <c r="CQ2158" s="7"/>
      <c r="CR2158" s="7"/>
      <c r="CS2158" s="7"/>
      <c r="CT2158" s="7"/>
      <c r="CU2158" s="7"/>
      <c r="CV2158" s="7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  <c r="DH2158" s="7"/>
      <c r="DI2158" s="7"/>
      <c r="DJ2158" s="7"/>
      <c r="DK2158" s="7"/>
      <c r="DL2158" s="7"/>
      <c r="DM2158" s="7"/>
      <c r="DN2158" s="7"/>
      <c r="DO2158" s="7"/>
      <c r="DP2158" s="7"/>
      <c r="DQ2158" s="7"/>
      <c r="DR2158" s="7"/>
      <c r="DS2158" s="7"/>
      <c r="DT2158" s="7"/>
      <c r="DU2158" s="7"/>
      <c r="DV2158" s="7"/>
      <c r="DW2158" s="7"/>
      <c r="DX2158" s="7"/>
      <c r="DY2158" s="7"/>
      <c r="DZ2158" s="7"/>
      <c r="EA2158" s="7"/>
      <c r="EB2158" s="7"/>
      <c r="EC2158" s="7"/>
      <c r="ED2158" s="7"/>
      <c r="EE2158" s="7"/>
      <c r="EF2158" s="7"/>
      <c r="EG2158" s="7"/>
      <c r="EH2158" s="7"/>
      <c r="EI2158" s="7"/>
      <c r="EJ2158" s="7"/>
      <c r="EK2158" s="7"/>
      <c r="EL2158" s="7"/>
      <c r="EM2158" s="7"/>
      <c r="EN2158" s="7"/>
      <c r="EO2158" s="7"/>
      <c r="EP2158" s="7"/>
      <c r="EQ2158" s="7"/>
      <c r="ER2158" s="7"/>
      <c r="ES2158" s="7"/>
      <c r="ET2158" s="7"/>
      <c r="EU2158" s="7"/>
      <c r="EV2158" s="7"/>
      <c r="EW2158" s="7"/>
      <c r="EX2158" s="7"/>
      <c r="EY2158" s="7"/>
      <c r="EZ2158" s="7"/>
      <c r="FA2158" s="7"/>
      <c r="FB2158" s="7"/>
    </row>
    <row r="2159" spans="1:158" x14ac:dyDescent="0.25">
      <c r="A2159" t="s">
        <v>156</v>
      </c>
      <c r="C2159" s="5">
        <v>44211</v>
      </c>
      <c r="D2159" s="4"/>
      <c r="E2159" s="5"/>
      <c r="F2159" s="5"/>
      <c r="G2159" t="s">
        <v>18</v>
      </c>
      <c r="H2159" s="6"/>
      <c r="J2159" s="4"/>
      <c r="K2159" s="4"/>
      <c r="L2159" s="7"/>
      <c r="M2159" s="7"/>
      <c r="N2159" s="7"/>
      <c r="O2159" s="7"/>
      <c r="P2159" s="7"/>
      <c r="Q2159" s="7"/>
      <c r="R2159" s="7"/>
      <c r="S2159" s="7"/>
      <c r="T2159" s="7"/>
      <c r="U2159" s="4">
        <v>148.60120764017876</v>
      </c>
      <c r="V2159" s="8">
        <v>1.561891666666667E-2</v>
      </c>
      <c r="W2159" s="6">
        <f>U2159*V2159</f>
        <v>2.3209898786979823</v>
      </c>
      <c r="X2159" s="6"/>
      <c r="Y2159" s="6"/>
      <c r="Z2159" s="6"/>
      <c r="AA2159" s="6"/>
      <c r="AB2159" s="4">
        <v>117.70632561044333</v>
      </c>
      <c r="AC2159" s="7"/>
      <c r="AD2159" s="7"/>
      <c r="AE2159" s="7"/>
      <c r="AF2159" s="7"/>
      <c r="AG2159" s="7"/>
      <c r="AH2159" s="7"/>
      <c r="AI2159" s="8"/>
      <c r="AJ2159" s="8">
        <v>4.4970833333333335E-2</v>
      </c>
      <c r="AK2159" s="6">
        <f>AB2159*AJ2159</f>
        <v>5.2933515513063121</v>
      </c>
      <c r="AL2159" s="6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>
        <v>34.774968357018999</v>
      </c>
      <c r="BA2159" s="8">
        <v>3.5939166666666668E-2</v>
      </c>
      <c r="BB2159" s="6">
        <f>AZ2159*BA2159</f>
        <v>1.2497833836109653</v>
      </c>
      <c r="BC2159" s="4">
        <f>U2159+AB2159+AZ2159</f>
        <v>301.08250160764112</v>
      </c>
      <c r="BD2159" s="4"/>
      <c r="BE2159" s="7">
        <f>AZ2159/BC2159</f>
        <v>0.1154997987971296</v>
      </c>
      <c r="BF2159" s="7"/>
      <c r="BG2159" s="6"/>
      <c r="BH2159" s="4"/>
      <c r="BI2159" s="4"/>
      <c r="BJ2159" s="4"/>
      <c r="BK2159" s="4"/>
      <c r="BL2159" s="6"/>
      <c r="BM2159" s="6"/>
      <c r="BN2159" s="6"/>
      <c r="BO2159" s="6"/>
      <c r="BP2159" s="7">
        <f>U2159/BC2159</f>
        <v>0.49355644000138543</v>
      </c>
      <c r="BQ2159" s="7">
        <f>AB2159/BC2159</f>
        <v>0.39094376120148483</v>
      </c>
      <c r="BR2159" s="7">
        <f>AZ2159/BC2159</f>
        <v>0.1154997987971296</v>
      </c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7"/>
      <c r="CD2159" s="4"/>
      <c r="CE2159" s="4"/>
      <c r="CF2159" s="7"/>
      <c r="CG2159" s="4"/>
      <c r="CH2159" s="4"/>
      <c r="CI2159" s="4"/>
      <c r="CJ2159" s="7"/>
      <c r="CK2159" s="7"/>
      <c r="CL2159" s="7"/>
      <c r="CM2159" s="7"/>
      <c r="CN2159" s="7"/>
      <c r="CO2159" s="7"/>
      <c r="CP2159" s="7"/>
      <c r="CQ2159" s="7"/>
      <c r="CR2159" s="7"/>
      <c r="CS2159" s="7"/>
      <c r="CT2159" s="7"/>
      <c r="CU2159" s="7"/>
      <c r="CV2159" s="7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  <c r="DH2159" s="7"/>
      <c r="DI2159" s="7"/>
      <c r="DJ2159" s="7"/>
      <c r="DK2159" s="7"/>
      <c r="DL2159" s="7"/>
      <c r="DM2159" s="7"/>
      <c r="DN2159" s="7"/>
      <c r="DO2159" s="7"/>
      <c r="DP2159" s="7"/>
      <c r="DQ2159" s="7"/>
      <c r="DR2159" s="7"/>
      <c r="DS2159" s="7"/>
      <c r="DT2159" s="7"/>
      <c r="DU2159" s="7"/>
      <c r="DV2159" s="7"/>
      <c r="DW2159" s="7"/>
      <c r="DX2159" s="7"/>
      <c r="DY2159" s="7"/>
      <c r="DZ2159" s="7"/>
      <c r="EA2159" s="7"/>
      <c r="EB2159" s="7"/>
      <c r="EC2159" s="7"/>
      <c r="ED2159" s="7"/>
      <c r="EE2159" s="7"/>
      <c r="EF2159" s="7"/>
      <c r="EG2159" s="7"/>
      <c r="EH2159" s="7"/>
      <c r="EI2159" s="7"/>
      <c r="EJ2159" s="7"/>
      <c r="EK2159" s="7"/>
      <c r="EL2159" s="7"/>
      <c r="EM2159" s="7"/>
      <c r="EN2159" s="7"/>
      <c r="EO2159" s="7"/>
      <c r="EP2159" s="7"/>
      <c r="EQ2159" s="7"/>
      <c r="ER2159" s="7"/>
      <c r="ES2159" s="7"/>
      <c r="ET2159" s="7"/>
      <c r="EU2159" s="7"/>
      <c r="EV2159" s="7"/>
      <c r="EW2159" s="7"/>
      <c r="EX2159" s="7"/>
      <c r="EY2159" s="7"/>
      <c r="EZ2159" s="7"/>
      <c r="FA2159" s="7"/>
      <c r="FB2159" s="7"/>
    </row>
    <row r="2160" spans="1:158" x14ac:dyDescent="0.25">
      <c r="A2160" t="s">
        <v>156</v>
      </c>
      <c r="C2160" s="5">
        <v>44230</v>
      </c>
      <c r="D2160" s="4"/>
      <c r="E2160" s="5"/>
      <c r="F2160" s="5"/>
      <c r="G2160" t="s">
        <v>18</v>
      </c>
      <c r="H2160" s="6"/>
      <c r="J2160" s="4"/>
      <c r="K2160" s="4"/>
      <c r="L2160" s="7"/>
      <c r="M2160" s="7"/>
      <c r="N2160" s="7"/>
      <c r="O2160" s="7"/>
      <c r="P2160" s="7"/>
      <c r="Q2160" s="7"/>
      <c r="R2160" s="7"/>
      <c r="S2160" s="7"/>
      <c r="T2160" s="7"/>
      <c r="U2160" s="4">
        <v>199.47241490933936</v>
      </c>
      <c r="V2160" s="8">
        <v>1.3358083333333333E-2</v>
      </c>
      <c r="W2160" s="6">
        <f>U2160*V2160</f>
        <v>2.6645691410601975</v>
      </c>
      <c r="X2160" s="6"/>
      <c r="Y2160" s="6"/>
      <c r="Z2160" s="6"/>
      <c r="AA2160" s="6"/>
      <c r="AB2160" s="4">
        <v>155.99814422656698</v>
      </c>
      <c r="AC2160" s="7"/>
      <c r="AD2160" s="7"/>
      <c r="AE2160" s="7"/>
      <c r="AF2160" s="7"/>
      <c r="AG2160" s="7"/>
      <c r="AH2160" s="7"/>
      <c r="AI2160" s="8"/>
      <c r="AJ2160" s="8">
        <v>4.2211666666666661E-2</v>
      </c>
      <c r="AK2160" s="6">
        <f>AB2160*AJ2160</f>
        <v>6.5849416647104357</v>
      </c>
      <c r="AL2160" s="6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>
        <v>156.97843669758998</v>
      </c>
      <c r="BA2160" s="8">
        <v>2.7991666666666668E-2</v>
      </c>
      <c r="BB2160" s="6">
        <f>AZ2160*BA2160</f>
        <v>4.3940880738933732</v>
      </c>
      <c r="BC2160" s="4">
        <f>U2160+AB2160+AZ2160</f>
        <v>512.44899583349638</v>
      </c>
      <c r="BD2160" s="4"/>
      <c r="BE2160" s="7">
        <f>AZ2160/BC2160</f>
        <v>0.30632987472687917</v>
      </c>
      <c r="BF2160" s="7"/>
      <c r="BG2160" s="6"/>
      <c r="BH2160" s="4"/>
      <c r="BI2160" s="4"/>
      <c r="BJ2160" s="4"/>
      <c r="BK2160" s="4"/>
      <c r="BL2160" s="6"/>
      <c r="BM2160" s="6"/>
      <c r="BN2160" s="6"/>
      <c r="BO2160" s="6"/>
      <c r="BP2160" s="7">
        <f>U2160/BC2160</f>
        <v>0.38925320672137959</v>
      </c>
      <c r="BQ2160" s="7">
        <f>AB2160/BC2160</f>
        <v>0.30441691855174108</v>
      </c>
      <c r="BR2160" s="7">
        <f>AZ2160/BC2160</f>
        <v>0.30632987472687917</v>
      </c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7"/>
      <c r="CD2160" s="4"/>
      <c r="CE2160" s="4"/>
      <c r="CF2160" s="7"/>
      <c r="CG2160" s="4"/>
      <c r="CH2160" s="4"/>
      <c r="CI2160" s="4"/>
      <c r="CJ2160" s="7"/>
      <c r="CK2160" s="7"/>
      <c r="CL2160" s="7"/>
      <c r="CM2160" s="7"/>
      <c r="CN2160" s="7"/>
      <c r="CO2160" s="7"/>
      <c r="CP2160" s="7"/>
      <c r="CQ2160" s="7"/>
      <c r="CR2160" s="7"/>
      <c r="CS2160" s="7"/>
      <c r="CT2160" s="7"/>
      <c r="CU2160" s="7"/>
      <c r="CV2160" s="7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  <c r="DH2160" s="7"/>
      <c r="DI2160" s="7"/>
      <c r="DJ2160" s="7"/>
      <c r="DK2160" s="7"/>
      <c r="DL2160" s="7"/>
      <c r="DM2160" s="7"/>
      <c r="DN2160" s="7"/>
      <c r="DO2160" s="7"/>
      <c r="DP2160" s="7"/>
      <c r="DQ2160" s="7"/>
      <c r="DR2160" s="7"/>
      <c r="DS2160" s="7"/>
      <c r="DT2160" s="7"/>
      <c r="DU2160" s="7"/>
      <c r="DV2160" s="7"/>
      <c r="DW2160" s="7"/>
      <c r="DX2160" s="7"/>
      <c r="DY2160" s="7"/>
      <c r="DZ2160" s="7"/>
      <c r="EA2160" s="7"/>
      <c r="EB2160" s="7"/>
      <c r="EC2160" s="7"/>
      <c r="ED2160" s="7"/>
      <c r="EE2160" s="7"/>
      <c r="EF2160" s="7"/>
      <c r="EG2160" s="7"/>
      <c r="EH2160" s="7"/>
      <c r="EI2160" s="7"/>
      <c r="EJ2160" s="7"/>
      <c r="EK2160" s="7"/>
      <c r="EL2160" s="7"/>
      <c r="EM2160" s="7"/>
      <c r="EN2160" s="7"/>
      <c r="EO2160" s="7"/>
      <c r="EP2160" s="7"/>
      <c r="EQ2160" s="7"/>
      <c r="ER2160" s="7"/>
      <c r="ES2160" s="7"/>
      <c r="ET2160" s="7"/>
      <c r="EU2160" s="7"/>
      <c r="EV2160" s="7"/>
      <c r="EW2160" s="7"/>
      <c r="EX2160" s="7"/>
      <c r="EY2160" s="7"/>
      <c r="EZ2160" s="7"/>
      <c r="FA2160" s="7"/>
      <c r="FB2160" s="7"/>
    </row>
    <row r="2161" spans="1:158" x14ac:dyDescent="0.25">
      <c r="A2161" t="s">
        <v>156</v>
      </c>
      <c r="C2161" s="5">
        <v>44242</v>
      </c>
      <c r="D2161" s="4"/>
      <c r="E2161" s="5"/>
      <c r="F2161" s="5"/>
      <c r="G2161" t="s">
        <v>18</v>
      </c>
      <c r="H2161" s="6"/>
      <c r="J2161" s="4"/>
      <c r="K2161" s="4"/>
      <c r="L2161" s="7"/>
      <c r="M2161" s="7"/>
      <c r="N2161" s="7"/>
      <c r="O2161" s="7"/>
      <c r="P2161" s="7"/>
      <c r="Q2161" s="7"/>
      <c r="R2161" s="7"/>
      <c r="S2161" s="7"/>
      <c r="T2161" s="7"/>
      <c r="U2161" s="4">
        <v>199.47241490933936</v>
      </c>
      <c r="V2161" s="8">
        <v>1.0710916666666665E-2</v>
      </c>
      <c r="W2161" s="6">
        <f>U2161*V2161</f>
        <v>2.1365324133926911</v>
      </c>
      <c r="X2161" s="6"/>
      <c r="Y2161" s="6"/>
      <c r="Z2161" s="6"/>
      <c r="AA2161" s="6"/>
      <c r="AB2161" s="4">
        <v>155.99814422656698</v>
      </c>
      <c r="AC2161" s="7"/>
      <c r="AD2161" s="7"/>
      <c r="AE2161" s="7"/>
      <c r="AF2161" s="7"/>
      <c r="AG2161" s="7"/>
      <c r="AH2161" s="7"/>
      <c r="AI2161" s="8"/>
      <c r="AJ2161" s="8">
        <v>3.8124166666666667E-2</v>
      </c>
      <c r="AK2161" s="6">
        <f>AB2161*AJ2161</f>
        <v>5.9472992501843436</v>
      </c>
      <c r="AL2161" s="6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>
        <v>156.97843669758998</v>
      </c>
      <c r="BA2161" s="8">
        <v>2.2602500000000001E-2</v>
      </c>
      <c r="BB2161" s="6">
        <f>AZ2161*BA2161</f>
        <v>3.5481051154572776</v>
      </c>
      <c r="BC2161" s="4">
        <f>U2161+AB2161+AZ2161</f>
        <v>512.44899583349638</v>
      </c>
      <c r="BD2161" s="4"/>
      <c r="BE2161" s="7">
        <f>AZ2161/BC2161</f>
        <v>0.30632987472687917</v>
      </c>
      <c r="BF2161" s="7"/>
      <c r="BG2161" s="6"/>
      <c r="BH2161" s="4"/>
      <c r="BI2161" s="4"/>
      <c r="BJ2161" s="4"/>
      <c r="BK2161" s="4"/>
      <c r="BL2161" s="6"/>
      <c r="BM2161" s="6"/>
      <c r="BN2161" s="6"/>
      <c r="BO2161" s="6"/>
      <c r="BP2161" s="7">
        <f>U2161/BC2161</f>
        <v>0.38925320672137959</v>
      </c>
      <c r="BQ2161" s="7">
        <f>AB2161/BC2161</f>
        <v>0.30441691855174108</v>
      </c>
      <c r="BR2161" s="7">
        <f>AZ2161/BC2161</f>
        <v>0.30632987472687917</v>
      </c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7"/>
      <c r="CD2161" s="4"/>
      <c r="CE2161" s="4"/>
      <c r="CF2161" s="7"/>
      <c r="CG2161" s="4"/>
      <c r="CH2161" s="4"/>
      <c r="CI2161" s="4"/>
      <c r="CJ2161" s="7"/>
      <c r="CK2161" s="7"/>
      <c r="CL2161" s="7"/>
      <c r="CM2161" s="7"/>
      <c r="CN2161" s="7"/>
      <c r="CO2161" s="7"/>
      <c r="CP2161" s="7"/>
      <c r="CQ2161" s="7"/>
      <c r="CR2161" s="7"/>
      <c r="CS2161" s="7"/>
      <c r="CT2161" s="7"/>
      <c r="CU2161" s="7"/>
      <c r="CV2161" s="7"/>
      <c r="CW2161" s="7"/>
      <c r="CX2161" s="7"/>
      <c r="CY2161" s="7"/>
      <c r="CZ2161" s="7"/>
      <c r="DA2161" s="7"/>
      <c r="DB2161" s="7"/>
      <c r="DC2161" s="7"/>
      <c r="DD2161" s="7"/>
      <c r="DE2161" s="7"/>
      <c r="DF2161" s="7"/>
      <c r="DG2161" s="7"/>
      <c r="DH2161" s="7"/>
      <c r="DI2161" s="7"/>
      <c r="DJ2161" s="7"/>
      <c r="DK2161" s="7"/>
      <c r="DL2161" s="7"/>
      <c r="DM2161" s="7"/>
      <c r="DN2161" s="7"/>
      <c r="DO2161" s="7"/>
      <c r="DP2161" s="7"/>
      <c r="DQ2161" s="7"/>
      <c r="DR2161" s="7"/>
      <c r="DS2161" s="7"/>
      <c r="DT2161" s="7"/>
      <c r="DU2161" s="7"/>
      <c r="DV2161" s="7"/>
      <c r="DW2161" s="7"/>
      <c r="DX2161" s="7"/>
      <c r="DY2161" s="7"/>
      <c r="DZ2161" s="7"/>
      <c r="EA2161" s="7"/>
      <c r="EB2161" s="7"/>
      <c r="EC2161" s="7"/>
      <c r="ED2161" s="7"/>
      <c r="EE2161" s="7"/>
      <c r="EF2161" s="7"/>
      <c r="EG2161" s="7"/>
      <c r="EH2161" s="7"/>
      <c r="EI2161" s="7"/>
      <c r="EJ2161" s="7"/>
      <c r="EK2161" s="7"/>
      <c r="EL2161" s="7"/>
      <c r="EM2161" s="7"/>
      <c r="EN2161" s="7"/>
      <c r="EO2161" s="7"/>
      <c r="EP2161" s="7"/>
      <c r="EQ2161" s="7"/>
      <c r="ER2161" s="7"/>
      <c r="ES2161" s="7"/>
      <c r="ET2161" s="7"/>
      <c r="EU2161" s="7"/>
      <c r="EV2161" s="7"/>
      <c r="EW2161" s="7"/>
      <c r="EX2161" s="7"/>
      <c r="EY2161" s="7"/>
      <c r="EZ2161" s="7"/>
      <c r="FA2161" s="7"/>
      <c r="FB2161" s="7"/>
    </row>
    <row r="2162" spans="1:158" x14ac:dyDescent="0.25">
      <c r="A2162" t="s">
        <v>156</v>
      </c>
      <c r="C2162" s="5">
        <v>44284</v>
      </c>
      <c r="D2162" s="4"/>
      <c r="E2162" s="5"/>
      <c r="F2162" s="5"/>
      <c r="G2162" t="s">
        <v>18</v>
      </c>
      <c r="H2162" s="6"/>
      <c r="J2162" s="4"/>
      <c r="K2162" s="4"/>
      <c r="L2162" s="7"/>
      <c r="M2162" s="7"/>
      <c r="N2162" s="7"/>
      <c r="O2162" s="7"/>
      <c r="P2162" s="7"/>
      <c r="Q2162" s="7"/>
      <c r="R2162" s="7"/>
      <c r="S2162" s="7"/>
      <c r="T2162" s="7"/>
      <c r="U2162" s="4">
        <v>270.16410358138</v>
      </c>
      <c r="V2162" s="8">
        <v>1.4745416666666667E-2</v>
      </c>
      <c r="W2162" s="6">
        <f>U2162*V2162</f>
        <v>3.9836822756839405</v>
      </c>
      <c r="X2162" s="6"/>
      <c r="Y2162" s="6"/>
      <c r="Z2162" s="6"/>
      <c r="AA2162" s="6"/>
      <c r="AB2162" s="4">
        <v>167.97265404635868</v>
      </c>
      <c r="AC2162" s="7"/>
      <c r="AD2162" s="7"/>
      <c r="AE2162" s="7"/>
      <c r="AF2162" s="7"/>
      <c r="AG2162" s="7"/>
      <c r="AH2162" s="7"/>
      <c r="AI2162" s="8"/>
      <c r="AJ2162" s="8">
        <v>2.9192500000000003E-2</v>
      </c>
      <c r="AK2162" s="6">
        <f>AB2162*AJ2162</f>
        <v>4.9035417032483268</v>
      </c>
      <c r="AL2162" s="6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>
        <v>803.43671308362332</v>
      </c>
      <c r="BA2162" s="8">
        <v>1.9328333333333333E-2</v>
      </c>
      <c r="BB2162" s="6">
        <f>AZ2162*BA2162</f>
        <v>15.529092602717965</v>
      </c>
      <c r="BC2162" s="4">
        <f>U2162+AB2162+AZ2162</f>
        <v>1241.573470711362</v>
      </c>
      <c r="BD2162" s="4"/>
      <c r="BE2162" s="7">
        <f>AZ2162/BC2162</f>
        <v>0.64711169498756493</v>
      </c>
      <c r="BF2162" s="7"/>
      <c r="BG2162" s="6"/>
      <c r="BH2162" s="4"/>
      <c r="BI2162" s="4"/>
      <c r="BJ2162" s="4"/>
      <c r="BK2162" s="4"/>
      <c r="BL2162" s="6"/>
      <c r="BM2162" s="6"/>
      <c r="BN2162" s="6"/>
      <c r="BO2162" s="6"/>
      <c r="BP2162" s="7">
        <f>U2162/BC2162</f>
        <v>0.21759816068443291</v>
      </c>
      <c r="BQ2162" s="7">
        <f>AB2162/BC2162</f>
        <v>0.13529014432800213</v>
      </c>
      <c r="BR2162" s="7">
        <f>AZ2162/BC2162</f>
        <v>0.64711169498756493</v>
      </c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7"/>
      <c r="CD2162" s="4"/>
      <c r="CE2162" s="4"/>
      <c r="CF2162" s="7"/>
      <c r="CG2162" s="4"/>
      <c r="CH2162" s="4"/>
      <c r="CI2162" s="4"/>
      <c r="CJ2162" s="7"/>
      <c r="CK2162" s="7"/>
      <c r="CL2162" s="7"/>
      <c r="CM2162" s="7"/>
      <c r="CN2162" s="7"/>
      <c r="CO2162" s="7"/>
      <c r="CP2162" s="7"/>
      <c r="CQ2162" s="7"/>
      <c r="CR2162" s="7"/>
      <c r="CS2162" s="7"/>
      <c r="CT2162" s="7"/>
      <c r="CU2162" s="7"/>
      <c r="CV2162" s="7"/>
      <c r="CW2162" s="7"/>
      <c r="CX2162" s="7"/>
      <c r="CY2162" s="7"/>
      <c r="CZ2162" s="7"/>
      <c r="DA2162" s="7"/>
      <c r="DB2162" s="7"/>
      <c r="DC2162" s="7"/>
      <c r="DD2162" s="7"/>
      <c r="DE2162" s="7"/>
      <c r="DF2162" s="7"/>
      <c r="DG2162" s="7"/>
      <c r="DH2162" s="7"/>
      <c r="DI2162" s="7"/>
      <c r="DJ2162" s="7"/>
      <c r="DK2162" s="7"/>
      <c r="DL2162" s="7"/>
      <c r="DM2162" s="7"/>
      <c r="DN2162" s="7"/>
      <c r="DO2162" s="7"/>
      <c r="DP2162" s="7"/>
      <c r="DQ2162" s="7"/>
      <c r="DR2162" s="7"/>
      <c r="DS2162" s="7"/>
      <c r="DT2162" s="7"/>
      <c r="DU2162" s="7"/>
      <c r="DV2162" s="7"/>
      <c r="DW2162" s="7"/>
      <c r="DX2162" s="7"/>
      <c r="DY2162" s="7"/>
      <c r="DZ2162" s="7"/>
      <c r="EA2162" s="7"/>
      <c r="EB2162" s="7"/>
      <c r="EC2162" s="7"/>
      <c r="ED2162" s="7"/>
      <c r="EE2162" s="7"/>
      <c r="EF2162" s="7"/>
      <c r="EG2162" s="7"/>
      <c r="EH2162" s="7"/>
      <c r="EI2162" s="7"/>
      <c r="EJ2162" s="7"/>
      <c r="EK2162" s="7"/>
      <c r="EL2162" s="7"/>
      <c r="EM2162" s="7"/>
      <c r="EN2162" s="7"/>
      <c r="EO2162" s="7"/>
      <c r="EP2162" s="7"/>
      <c r="EQ2162" s="7"/>
      <c r="ER2162" s="7"/>
      <c r="ES2162" s="7"/>
      <c r="ET2162" s="7"/>
      <c r="EU2162" s="7"/>
      <c r="EV2162" s="7"/>
      <c r="EW2162" s="7"/>
      <c r="EX2162" s="7"/>
      <c r="EY2162" s="7"/>
      <c r="EZ2162" s="7"/>
      <c r="FA2162" s="7"/>
      <c r="FB2162" s="7"/>
    </row>
    <row r="2163" spans="1:158" x14ac:dyDescent="0.25">
      <c r="A2163" t="s">
        <v>157</v>
      </c>
      <c r="C2163" s="5">
        <v>44211</v>
      </c>
      <c r="D2163" s="4"/>
      <c r="E2163" s="5"/>
      <c r="F2163" s="5"/>
      <c r="G2163" t="s">
        <v>18</v>
      </c>
      <c r="H2163" s="6"/>
      <c r="J2163" s="4"/>
      <c r="K2163" s="4"/>
      <c r="L2163" s="7"/>
      <c r="M2163" s="7"/>
      <c r="N2163" s="7"/>
      <c r="O2163" s="7"/>
      <c r="P2163" s="7"/>
      <c r="Q2163" s="7"/>
      <c r="R2163" s="7"/>
      <c r="S2163" s="7"/>
      <c r="T2163" s="7"/>
      <c r="U2163" s="4">
        <v>137.41478129726903</v>
      </c>
      <c r="V2163" s="8">
        <v>1.5789166666666667E-2</v>
      </c>
      <c r="W2163" s="6">
        <f>U2163*V2163</f>
        <v>2.1696648843661301</v>
      </c>
      <c r="X2163" s="6"/>
      <c r="Y2163" s="6"/>
      <c r="Z2163" s="6"/>
      <c r="AA2163" s="6"/>
      <c r="AB2163" s="4">
        <v>107.42084315438026</v>
      </c>
      <c r="AC2163" s="7"/>
      <c r="AD2163" s="7"/>
      <c r="AE2163" s="7"/>
      <c r="AF2163" s="7"/>
      <c r="AG2163" s="7"/>
      <c r="AH2163" s="7"/>
      <c r="AI2163" s="8"/>
      <c r="AJ2163" s="8">
        <v>4.4974999999999994E-2</v>
      </c>
      <c r="AK2163" s="6">
        <f>AB2163*AJ2163</f>
        <v>4.8312524208682515</v>
      </c>
      <c r="AL2163" s="6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>
        <v>33.088917460521145</v>
      </c>
      <c r="BA2163" s="8">
        <v>2.9684166666666668E-2</v>
      </c>
      <c r="BB2163" s="6">
        <f>AZ2163*BA2163</f>
        <v>0.9822169407176865</v>
      </c>
      <c r="BC2163" s="4">
        <f>U2163+AB2163+AZ2163</f>
        <v>277.92454191217041</v>
      </c>
      <c r="BD2163" s="4"/>
      <c r="BE2163" s="7">
        <f>AZ2163/BC2163</f>
        <v>0.11905719888162265</v>
      </c>
      <c r="BF2163" s="7"/>
      <c r="BG2163" s="6"/>
      <c r="BH2163" s="4"/>
      <c r="BI2163" s="4"/>
      <c r="BJ2163" s="4"/>
      <c r="BK2163" s="4"/>
      <c r="BL2163" s="6"/>
      <c r="BM2163" s="6"/>
      <c r="BN2163" s="6"/>
      <c r="BO2163" s="6"/>
      <c r="BP2163" s="7">
        <f>U2163/BC2163</f>
        <v>0.49443197909702696</v>
      </c>
      <c r="BQ2163" s="7">
        <f>AB2163/BC2163</f>
        <v>0.38651082202135051</v>
      </c>
      <c r="BR2163" s="7">
        <f>AZ2163/BC2163</f>
        <v>0.11905719888162265</v>
      </c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7"/>
      <c r="CD2163" s="4"/>
      <c r="CE2163" s="4"/>
      <c r="CF2163" s="7"/>
      <c r="CG2163" s="4"/>
      <c r="CH2163" s="4"/>
      <c r="CI2163" s="4"/>
      <c r="CJ2163" s="7"/>
      <c r="CK2163" s="7"/>
      <c r="CL2163" s="7"/>
      <c r="CM2163" s="7"/>
      <c r="CN2163" s="7"/>
      <c r="CO2163" s="7"/>
      <c r="CP2163" s="7"/>
      <c r="CQ2163" s="7"/>
      <c r="CR2163" s="7"/>
      <c r="CS2163" s="7"/>
      <c r="CT2163" s="7"/>
      <c r="CU2163" s="7"/>
      <c r="CV2163" s="7"/>
      <c r="CW2163" s="7"/>
      <c r="CX2163" s="7"/>
      <c r="CY2163" s="7"/>
      <c r="CZ2163" s="7"/>
      <c r="DA2163" s="7"/>
      <c r="DB2163" s="7"/>
      <c r="DC2163" s="7"/>
      <c r="DD2163" s="7"/>
      <c r="DE2163" s="7"/>
      <c r="DF2163" s="7"/>
      <c r="DG2163" s="7"/>
      <c r="DH2163" s="7"/>
      <c r="DI2163" s="7"/>
      <c r="DJ2163" s="7"/>
      <c r="DK2163" s="7"/>
      <c r="DL2163" s="7"/>
      <c r="DM2163" s="7"/>
      <c r="DN2163" s="7"/>
      <c r="DO2163" s="7"/>
      <c r="DP2163" s="7"/>
      <c r="DQ2163" s="7"/>
      <c r="DR2163" s="7"/>
      <c r="DS2163" s="7"/>
      <c r="DT2163" s="7"/>
      <c r="DU2163" s="7"/>
      <c r="DV2163" s="7"/>
      <c r="DW2163" s="7"/>
      <c r="DX2163" s="7"/>
      <c r="DY2163" s="7"/>
      <c r="DZ2163" s="7"/>
      <c r="EA2163" s="7"/>
      <c r="EB2163" s="7"/>
      <c r="EC2163" s="7"/>
      <c r="ED2163" s="7"/>
      <c r="EE2163" s="7"/>
      <c r="EF2163" s="7"/>
      <c r="EG2163" s="7"/>
      <c r="EH2163" s="7"/>
      <c r="EI2163" s="7"/>
      <c r="EJ2163" s="7"/>
      <c r="EK2163" s="7"/>
      <c r="EL2163" s="7"/>
      <c r="EM2163" s="7"/>
      <c r="EN2163" s="7"/>
      <c r="EO2163" s="7"/>
      <c r="EP2163" s="7"/>
      <c r="EQ2163" s="7"/>
      <c r="ER2163" s="7"/>
      <c r="ES2163" s="7"/>
      <c r="ET2163" s="7"/>
      <c r="EU2163" s="7"/>
      <c r="EV2163" s="7"/>
      <c r="EW2163" s="7"/>
      <c r="EX2163" s="7"/>
      <c r="EY2163" s="7"/>
      <c r="EZ2163" s="7"/>
      <c r="FA2163" s="7"/>
      <c r="FB2163" s="7"/>
    </row>
    <row r="2164" spans="1:158" x14ac:dyDescent="0.25">
      <c r="A2164" t="s">
        <v>157</v>
      </c>
      <c r="C2164" s="5">
        <v>44230</v>
      </c>
      <c r="D2164" s="4"/>
      <c r="E2164" s="5"/>
      <c r="F2164" s="5"/>
      <c r="G2164" t="s">
        <v>18</v>
      </c>
      <c r="H2164" s="6"/>
      <c r="J2164" s="4"/>
      <c r="K2164" s="4"/>
      <c r="L2164" s="7"/>
      <c r="M2164" s="7"/>
      <c r="N2164" s="7"/>
      <c r="O2164" s="7"/>
      <c r="P2164" s="7"/>
      <c r="Q2164" s="7"/>
      <c r="R2164" s="7"/>
      <c r="S2164" s="7"/>
      <c r="T2164" s="7"/>
      <c r="U2164" s="4">
        <v>208.91150206658807</v>
      </c>
      <c r="V2164" s="8">
        <v>1.3413166666666667E-2</v>
      </c>
      <c r="W2164" s="6">
        <f>U2164*V2164</f>
        <v>2.8021647958028235</v>
      </c>
      <c r="X2164" s="6"/>
      <c r="Y2164" s="6"/>
      <c r="Z2164" s="6"/>
      <c r="AA2164" s="6"/>
      <c r="AB2164" s="4">
        <v>165.64726630461604</v>
      </c>
      <c r="AC2164" s="7"/>
      <c r="AD2164" s="7"/>
      <c r="AE2164" s="7"/>
      <c r="AF2164" s="7"/>
      <c r="AG2164" s="7"/>
      <c r="AH2164" s="7"/>
      <c r="AI2164" s="8"/>
      <c r="AJ2164" s="8">
        <v>4.2401666666666664E-2</v>
      </c>
      <c r="AK2164" s="6">
        <f>AB2164*AJ2164</f>
        <v>7.0237201700928944</v>
      </c>
      <c r="AL2164" s="6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>
        <v>176.25972188623822</v>
      </c>
      <c r="BA2164" s="8">
        <v>2.3746666666666666E-2</v>
      </c>
      <c r="BB2164" s="6">
        <f>AZ2164*BA2164</f>
        <v>4.1855808623918707</v>
      </c>
      <c r="BC2164" s="4">
        <f>U2164+AB2164+AZ2164</f>
        <v>550.81849025744236</v>
      </c>
      <c r="BD2164" s="4"/>
      <c r="BE2164" s="7">
        <f>AZ2164/BC2164</f>
        <v>0.31999601502821318</v>
      </c>
      <c r="BF2164" s="7"/>
      <c r="BG2164" s="6"/>
      <c r="BH2164" s="4"/>
      <c r="BI2164" s="4"/>
      <c r="BJ2164" s="4"/>
      <c r="BK2164" s="4"/>
      <c r="BL2164" s="6"/>
      <c r="BM2164" s="6"/>
      <c r="BN2164" s="6"/>
      <c r="BO2164" s="6"/>
      <c r="BP2164" s="7">
        <f>U2164/BC2164</f>
        <v>0.37927467171435497</v>
      </c>
      <c r="BQ2164" s="7">
        <f>AB2164/BC2164</f>
        <v>0.3007293132574318</v>
      </c>
      <c r="BR2164" s="7">
        <f>AZ2164/BC2164</f>
        <v>0.31999601502821318</v>
      </c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7"/>
      <c r="CD2164" s="4"/>
      <c r="CE2164" s="4"/>
      <c r="CF2164" s="7"/>
      <c r="CG2164" s="4"/>
      <c r="CH2164" s="4"/>
      <c r="CI2164" s="4"/>
      <c r="CJ2164" s="7"/>
      <c r="CK2164" s="7"/>
      <c r="CL2164" s="7"/>
      <c r="CM2164" s="7"/>
      <c r="CN2164" s="7"/>
      <c r="CO2164" s="7"/>
      <c r="CP2164" s="7"/>
      <c r="CQ2164" s="7"/>
      <c r="CR2164" s="7"/>
      <c r="CS2164" s="7"/>
      <c r="CT2164" s="7"/>
      <c r="CU2164" s="7"/>
      <c r="CV2164" s="7"/>
      <c r="CW2164" s="7"/>
      <c r="CX2164" s="7"/>
      <c r="CY2164" s="7"/>
      <c r="CZ2164" s="7"/>
      <c r="DA2164" s="7"/>
      <c r="DB2164" s="7"/>
      <c r="DC2164" s="7"/>
      <c r="DD2164" s="7"/>
      <c r="DE2164" s="7"/>
      <c r="DF2164" s="7"/>
      <c r="DG2164" s="7"/>
      <c r="DH2164" s="7"/>
      <c r="DI2164" s="7"/>
      <c r="DJ2164" s="7"/>
      <c r="DK2164" s="7"/>
      <c r="DL2164" s="7"/>
      <c r="DM2164" s="7"/>
      <c r="DN2164" s="7"/>
      <c r="DO2164" s="7"/>
      <c r="DP2164" s="7"/>
      <c r="DQ2164" s="7"/>
      <c r="DR2164" s="7"/>
      <c r="DS2164" s="7"/>
      <c r="DT2164" s="7"/>
      <c r="DU2164" s="7"/>
      <c r="DV2164" s="7"/>
      <c r="DW2164" s="7"/>
      <c r="DX2164" s="7"/>
      <c r="DY2164" s="7"/>
      <c r="DZ2164" s="7"/>
      <c r="EA2164" s="7"/>
      <c r="EB2164" s="7"/>
      <c r="EC2164" s="7"/>
      <c r="ED2164" s="7"/>
      <c r="EE2164" s="7"/>
      <c r="EF2164" s="7"/>
      <c r="EG2164" s="7"/>
      <c r="EH2164" s="7"/>
      <c r="EI2164" s="7"/>
      <c r="EJ2164" s="7"/>
      <c r="EK2164" s="7"/>
      <c r="EL2164" s="7"/>
      <c r="EM2164" s="7"/>
      <c r="EN2164" s="7"/>
      <c r="EO2164" s="7"/>
      <c r="EP2164" s="7"/>
      <c r="EQ2164" s="7"/>
      <c r="ER2164" s="7"/>
      <c r="ES2164" s="7"/>
      <c r="ET2164" s="7"/>
      <c r="EU2164" s="7"/>
      <c r="EV2164" s="7"/>
      <c r="EW2164" s="7"/>
      <c r="EX2164" s="7"/>
      <c r="EY2164" s="7"/>
      <c r="EZ2164" s="7"/>
      <c r="FA2164" s="7"/>
      <c r="FB2164" s="7"/>
    </row>
    <row r="2165" spans="1:158" x14ac:dyDescent="0.25">
      <c r="A2165" t="s">
        <v>157</v>
      </c>
      <c r="C2165" s="5">
        <v>44242</v>
      </c>
      <c r="D2165" s="4"/>
      <c r="E2165" s="5"/>
      <c r="F2165" s="5"/>
      <c r="G2165" t="s">
        <v>18</v>
      </c>
      <c r="H2165" s="6"/>
      <c r="J2165" s="4"/>
      <c r="K2165" s="4"/>
      <c r="L2165" s="7"/>
      <c r="M2165" s="7"/>
      <c r="N2165" s="7"/>
      <c r="O2165" s="7"/>
      <c r="P2165" s="7"/>
      <c r="Q2165" s="7"/>
      <c r="R2165" s="7"/>
      <c r="S2165" s="7"/>
      <c r="T2165" s="7"/>
      <c r="U2165" s="4">
        <v>208.91150206658807</v>
      </c>
      <c r="V2165" s="8">
        <v>1.0850583333333332E-2</v>
      </c>
      <c r="W2165" s="6">
        <f>U2165*V2165</f>
        <v>2.2668116624653525</v>
      </c>
      <c r="X2165" s="6"/>
      <c r="Y2165" s="6"/>
      <c r="Z2165" s="6"/>
      <c r="AA2165" s="6"/>
      <c r="AB2165" s="4">
        <v>165.64726630461604</v>
      </c>
      <c r="AC2165" s="7"/>
      <c r="AD2165" s="7"/>
      <c r="AE2165" s="7"/>
      <c r="AF2165" s="7"/>
      <c r="AG2165" s="7"/>
      <c r="AH2165" s="7"/>
      <c r="AI2165" s="8"/>
      <c r="AJ2165" s="8">
        <v>3.5899333333333332E-2</v>
      </c>
      <c r="AK2165" s="6">
        <f>AB2165*AJ2165</f>
        <v>5.946626428824846</v>
      </c>
      <c r="AL2165" s="6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>
        <v>176.25972188623822</v>
      </c>
      <c r="BA2165" s="8">
        <v>2.0400000000000001E-2</v>
      </c>
      <c r="BB2165" s="6">
        <f>AZ2165*BA2165</f>
        <v>3.5956983264792601</v>
      </c>
      <c r="BC2165" s="4">
        <f>U2165+AB2165+AZ2165</f>
        <v>550.81849025744236</v>
      </c>
      <c r="BD2165" s="4"/>
      <c r="BE2165" s="7">
        <f>AZ2165/BC2165</f>
        <v>0.31999601502821318</v>
      </c>
      <c r="BF2165" s="7"/>
      <c r="BG2165" s="6"/>
      <c r="BH2165" s="4"/>
      <c r="BI2165" s="4"/>
      <c r="BJ2165" s="4"/>
      <c r="BK2165" s="4"/>
      <c r="BL2165" s="6"/>
      <c r="BM2165" s="6"/>
      <c r="BN2165" s="6"/>
      <c r="BO2165" s="6"/>
      <c r="BP2165" s="7">
        <f>U2165/BC2165</f>
        <v>0.37927467171435497</v>
      </c>
      <c r="BQ2165" s="7">
        <f>AB2165/BC2165</f>
        <v>0.3007293132574318</v>
      </c>
      <c r="BR2165" s="7">
        <f>AZ2165/BC2165</f>
        <v>0.31999601502821318</v>
      </c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7"/>
      <c r="CD2165" s="4"/>
      <c r="CE2165" s="4"/>
      <c r="CF2165" s="7"/>
      <c r="CG2165" s="4"/>
      <c r="CH2165" s="4"/>
      <c r="CI2165" s="4"/>
      <c r="CJ2165" s="7"/>
      <c r="CK2165" s="7"/>
      <c r="CL2165" s="7"/>
      <c r="CM2165" s="7"/>
      <c r="CN2165" s="7"/>
      <c r="CO2165" s="7"/>
      <c r="CP2165" s="7"/>
      <c r="CQ2165" s="7"/>
      <c r="CR2165" s="7"/>
      <c r="CS2165" s="7"/>
      <c r="CT2165" s="7"/>
      <c r="CU2165" s="7"/>
      <c r="CV2165" s="7"/>
      <c r="CW2165" s="7"/>
      <c r="CX2165" s="7"/>
      <c r="CY2165" s="7"/>
      <c r="CZ2165" s="7"/>
      <c r="DA2165" s="7"/>
      <c r="DB2165" s="7"/>
      <c r="DC2165" s="7"/>
      <c r="DD2165" s="7"/>
      <c r="DE2165" s="7"/>
      <c r="DF2165" s="7"/>
      <c r="DG2165" s="7"/>
      <c r="DH2165" s="7"/>
      <c r="DI2165" s="7"/>
      <c r="DJ2165" s="7"/>
      <c r="DK2165" s="7"/>
      <c r="DL2165" s="7"/>
      <c r="DM2165" s="7"/>
      <c r="DN2165" s="7"/>
      <c r="DO2165" s="7"/>
      <c r="DP2165" s="7"/>
      <c r="DQ2165" s="7"/>
      <c r="DR2165" s="7"/>
      <c r="DS2165" s="7"/>
      <c r="DT2165" s="7"/>
      <c r="DU2165" s="7"/>
      <c r="DV2165" s="7"/>
      <c r="DW2165" s="7"/>
      <c r="DX2165" s="7"/>
      <c r="DY2165" s="7"/>
      <c r="DZ2165" s="7"/>
      <c r="EA2165" s="7"/>
      <c r="EB2165" s="7"/>
      <c r="EC2165" s="7"/>
      <c r="ED2165" s="7"/>
      <c r="EE2165" s="7"/>
      <c r="EF2165" s="7"/>
      <c r="EG2165" s="7"/>
      <c r="EH2165" s="7"/>
      <c r="EI2165" s="7"/>
      <c r="EJ2165" s="7"/>
      <c r="EK2165" s="7"/>
      <c r="EL2165" s="7"/>
      <c r="EM2165" s="7"/>
      <c r="EN2165" s="7"/>
      <c r="EO2165" s="7"/>
      <c r="EP2165" s="7"/>
      <c r="EQ2165" s="7"/>
      <c r="ER2165" s="7"/>
      <c r="ES2165" s="7"/>
      <c r="ET2165" s="7"/>
      <c r="EU2165" s="7"/>
      <c r="EV2165" s="7"/>
      <c r="EW2165" s="7"/>
      <c r="EX2165" s="7"/>
      <c r="EY2165" s="7"/>
      <c r="EZ2165" s="7"/>
      <c r="FA2165" s="7"/>
      <c r="FB2165" s="7"/>
    </row>
    <row r="2166" spans="1:158" x14ac:dyDescent="0.25">
      <c r="A2166" t="s">
        <v>157</v>
      </c>
      <c r="C2166" s="5">
        <v>44284</v>
      </c>
      <c r="D2166" s="4"/>
      <c r="E2166" s="5"/>
      <c r="F2166" s="5"/>
      <c r="G2166" t="s">
        <v>18</v>
      </c>
      <c r="H2166" s="6"/>
      <c r="J2166" s="4"/>
      <c r="K2166" s="4"/>
      <c r="L2166" s="7"/>
      <c r="M2166" s="7"/>
      <c r="N2166" s="7"/>
      <c r="O2166" s="7"/>
      <c r="P2166" s="7"/>
      <c r="Q2166" s="7"/>
      <c r="R2166" s="7"/>
      <c r="S2166" s="7"/>
      <c r="T2166" s="7"/>
      <c r="U2166" s="4">
        <v>367.08989572398411</v>
      </c>
      <c r="V2166" s="8">
        <v>1.1268583333333334E-2</v>
      </c>
      <c r="W2166" s="6">
        <f>U2166*V2166</f>
        <v>4.1365830807903583</v>
      </c>
      <c r="X2166" s="6"/>
      <c r="Y2166" s="6"/>
      <c r="Z2166" s="6"/>
      <c r="AA2166" s="6"/>
      <c r="AB2166" s="4">
        <v>220.28071019781518</v>
      </c>
      <c r="AC2166" s="7"/>
      <c r="AD2166" s="7"/>
      <c r="AE2166" s="7"/>
      <c r="AF2166" s="7"/>
      <c r="AG2166" s="7"/>
      <c r="AH2166" s="7"/>
      <c r="AI2166" s="8"/>
      <c r="AJ2166" s="8">
        <v>3.0439166666666666E-2</v>
      </c>
      <c r="AK2166" s="6">
        <f>AB2166*AJ2166</f>
        <v>6.7051612511629957</v>
      </c>
      <c r="AL2166" s="6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>
        <v>1084.3736195871143</v>
      </c>
      <c r="BA2166" s="8">
        <v>1.5644999999999999E-2</v>
      </c>
      <c r="BB2166" s="6">
        <f>AZ2166*BA2166</f>
        <v>16.9650252784404</v>
      </c>
      <c r="BC2166" s="4">
        <f>U2166+AB2166+AZ2166</f>
        <v>1671.7442255089136</v>
      </c>
      <c r="BD2166" s="4"/>
      <c r="BE2166" s="7">
        <f>AZ2166/BC2166</f>
        <v>0.64864804258977382</v>
      </c>
      <c r="BF2166" s="7"/>
      <c r="BG2166" s="6"/>
      <c r="BH2166" s="4"/>
      <c r="BI2166" s="4"/>
      <c r="BJ2166" s="4"/>
      <c r="BK2166" s="4"/>
      <c r="BL2166" s="6"/>
      <c r="BM2166" s="6"/>
      <c r="BN2166" s="6"/>
      <c r="BO2166" s="6"/>
      <c r="BP2166" s="7">
        <f>U2166/BC2166</f>
        <v>0.21958496408877043</v>
      </c>
      <c r="BQ2166" s="7">
        <f>AB2166/BC2166</f>
        <v>0.13176699332145572</v>
      </c>
      <c r="BR2166" s="7">
        <f>AZ2166/BC2166</f>
        <v>0.64864804258977382</v>
      </c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7"/>
      <c r="CD2166" s="4"/>
      <c r="CE2166" s="4"/>
      <c r="CF2166" s="7"/>
      <c r="CG2166" s="4"/>
      <c r="CH2166" s="4"/>
      <c r="CI2166" s="4"/>
      <c r="CJ2166" s="7"/>
      <c r="CK2166" s="7"/>
      <c r="CL2166" s="7"/>
      <c r="CM2166" s="7"/>
      <c r="CN2166" s="7"/>
      <c r="CO2166" s="7"/>
      <c r="CP2166" s="7"/>
      <c r="CQ2166" s="7"/>
      <c r="CR2166" s="7"/>
      <c r="CS2166" s="7"/>
      <c r="CT2166" s="7"/>
      <c r="CU2166" s="7"/>
      <c r="CV2166" s="7"/>
      <c r="CW2166" s="7"/>
      <c r="CX2166" s="7"/>
      <c r="CY2166" s="7"/>
      <c r="CZ2166" s="7"/>
      <c r="DA2166" s="7"/>
      <c r="DB2166" s="7"/>
      <c r="DC2166" s="7"/>
      <c r="DD2166" s="7"/>
      <c r="DE2166" s="7"/>
      <c r="DF2166" s="7"/>
      <c r="DG2166" s="7"/>
      <c r="DH2166" s="7"/>
      <c r="DI2166" s="7"/>
      <c r="DJ2166" s="7"/>
      <c r="DK2166" s="7"/>
      <c r="DL2166" s="7"/>
      <c r="DM2166" s="7"/>
      <c r="DN2166" s="7"/>
      <c r="DO2166" s="7"/>
      <c r="DP2166" s="7"/>
      <c r="DQ2166" s="7"/>
      <c r="DR2166" s="7"/>
      <c r="DS2166" s="7"/>
      <c r="DT2166" s="7"/>
      <c r="DU2166" s="7"/>
      <c r="DV2166" s="7"/>
      <c r="DW2166" s="7"/>
      <c r="DX2166" s="7"/>
      <c r="DY2166" s="7"/>
      <c r="DZ2166" s="7"/>
      <c r="EA2166" s="7"/>
      <c r="EB2166" s="7"/>
      <c r="EC2166" s="7"/>
      <c r="ED2166" s="7"/>
      <c r="EE2166" s="7"/>
      <c r="EF2166" s="7"/>
      <c r="EG2166" s="7"/>
      <c r="EH2166" s="7"/>
      <c r="EI2166" s="7"/>
      <c r="EJ2166" s="7"/>
      <c r="EK2166" s="7"/>
      <c r="EL2166" s="7"/>
      <c r="EM2166" s="7"/>
      <c r="EN2166" s="7"/>
      <c r="EO2166" s="7"/>
      <c r="EP2166" s="7"/>
      <c r="EQ2166" s="7"/>
      <c r="ER2166" s="7"/>
      <c r="ES2166" s="7"/>
      <c r="ET2166" s="7"/>
      <c r="EU2166" s="7"/>
      <c r="EV2166" s="7"/>
      <c r="EW2166" s="7"/>
      <c r="EX2166" s="7"/>
      <c r="EY2166" s="7"/>
      <c r="EZ2166" s="7"/>
      <c r="FA2166" s="7"/>
      <c r="FB2166" s="7"/>
    </row>
    <row r="2167" spans="1:158" x14ac:dyDescent="0.25">
      <c r="B2167" t="s">
        <v>229</v>
      </c>
      <c r="C2167" s="19">
        <v>39735</v>
      </c>
      <c r="F2167">
        <v>0</v>
      </c>
      <c r="G2167" t="s">
        <v>77</v>
      </c>
      <c r="AM2167"/>
      <c r="AN2167"/>
      <c r="AO2167"/>
      <c r="AQ2167"/>
      <c r="AR2167"/>
      <c r="AS2167"/>
      <c r="AT2167"/>
      <c r="AU2167"/>
      <c r="AV2167"/>
    </row>
    <row r="2168" spans="1:158" x14ac:dyDescent="0.25">
      <c r="B2168" t="s">
        <v>230</v>
      </c>
      <c r="C2168" s="19">
        <v>39735</v>
      </c>
      <c r="F2168">
        <v>0</v>
      </c>
      <c r="G2168" t="s">
        <v>77</v>
      </c>
      <c r="AM2168"/>
      <c r="AN2168"/>
      <c r="AO2168"/>
      <c r="AQ2168"/>
      <c r="AR2168"/>
      <c r="AS2168"/>
      <c r="AT2168"/>
      <c r="AU2168"/>
      <c r="AV2168"/>
    </row>
    <row r="2169" spans="1:158" x14ac:dyDescent="0.25">
      <c r="B2169" t="s">
        <v>231</v>
      </c>
      <c r="C2169" s="19">
        <v>39735</v>
      </c>
      <c r="F2169">
        <v>0</v>
      </c>
      <c r="G2169" t="s">
        <v>77</v>
      </c>
      <c r="AM2169"/>
      <c r="AN2169"/>
      <c r="AO2169"/>
      <c r="AQ2169"/>
      <c r="AR2169"/>
      <c r="AS2169"/>
      <c r="AT2169"/>
      <c r="AU2169"/>
      <c r="AV2169"/>
    </row>
    <row r="2170" spans="1:158" x14ac:dyDescent="0.25">
      <c r="B2170" t="s">
        <v>232</v>
      </c>
      <c r="C2170" s="19">
        <v>39735</v>
      </c>
      <c r="F2170">
        <v>0</v>
      </c>
      <c r="G2170" t="s">
        <v>77</v>
      </c>
      <c r="AM2170"/>
      <c r="AN2170"/>
      <c r="AO2170"/>
      <c r="AQ2170"/>
      <c r="AR2170"/>
      <c r="AS2170"/>
      <c r="AT2170"/>
      <c r="AU2170"/>
      <c r="AV2170"/>
    </row>
    <row r="2171" spans="1:158" x14ac:dyDescent="0.25">
      <c r="B2171" t="s">
        <v>233</v>
      </c>
      <c r="C2171" s="19">
        <v>39735</v>
      </c>
      <c r="F2171">
        <v>0</v>
      </c>
      <c r="G2171" t="s">
        <v>77</v>
      </c>
      <c r="AM2171"/>
      <c r="AN2171"/>
      <c r="AO2171"/>
      <c r="AQ2171"/>
      <c r="AR2171"/>
      <c r="AS2171"/>
      <c r="AT2171"/>
      <c r="AU2171"/>
      <c r="AV2171"/>
    </row>
    <row r="2172" spans="1:158" x14ac:dyDescent="0.25">
      <c r="B2172" t="s">
        <v>229</v>
      </c>
      <c r="C2172" s="19">
        <v>39741</v>
      </c>
      <c r="F2172">
        <v>6</v>
      </c>
      <c r="G2172" t="s">
        <v>77</v>
      </c>
      <c r="AM2172"/>
      <c r="AN2172"/>
      <c r="AO2172"/>
      <c r="AQ2172"/>
      <c r="AR2172"/>
      <c r="AS2172"/>
      <c r="AT2172"/>
      <c r="AU2172"/>
      <c r="AV2172"/>
    </row>
    <row r="2173" spans="1:158" x14ac:dyDescent="0.25">
      <c r="B2173" t="s">
        <v>230</v>
      </c>
      <c r="C2173" s="19">
        <v>39741</v>
      </c>
      <c r="F2173">
        <v>6</v>
      </c>
      <c r="G2173" t="s">
        <v>77</v>
      </c>
      <c r="AM2173"/>
      <c r="AN2173"/>
      <c r="AO2173"/>
      <c r="AQ2173"/>
      <c r="AR2173"/>
      <c r="AS2173"/>
      <c r="AT2173"/>
      <c r="AU2173"/>
      <c r="AV2173"/>
    </row>
    <row r="2174" spans="1:158" x14ac:dyDescent="0.25">
      <c r="B2174" t="s">
        <v>231</v>
      </c>
      <c r="C2174" s="19">
        <v>39741</v>
      </c>
      <c r="F2174">
        <v>6</v>
      </c>
      <c r="G2174" t="s">
        <v>77</v>
      </c>
      <c r="AM2174"/>
      <c r="AN2174"/>
      <c r="AO2174"/>
      <c r="AQ2174"/>
      <c r="AR2174"/>
      <c r="AS2174"/>
      <c r="AT2174"/>
      <c r="AU2174"/>
      <c r="AV2174"/>
    </row>
    <row r="2175" spans="1:158" x14ac:dyDescent="0.25">
      <c r="B2175" t="s">
        <v>232</v>
      </c>
      <c r="C2175" s="19">
        <v>39741</v>
      </c>
      <c r="F2175">
        <v>6</v>
      </c>
      <c r="G2175" t="s">
        <v>77</v>
      </c>
      <c r="AM2175"/>
      <c r="AN2175"/>
      <c r="AO2175"/>
      <c r="AQ2175"/>
      <c r="AR2175"/>
      <c r="AS2175"/>
      <c r="AT2175"/>
      <c r="AU2175"/>
      <c r="AV2175"/>
    </row>
    <row r="2176" spans="1:158" x14ac:dyDescent="0.25">
      <c r="B2176" t="s">
        <v>233</v>
      </c>
      <c r="C2176" s="19">
        <v>39741</v>
      </c>
      <c r="F2176">
        <v>6</v>
      </c>
      <c r="G2176" t="s">
        <v>77</v>
      </c>
      <c r="AM2176"/>
      <c r="AN2176"/>
      <c r="AO2176"/>
      <c r="AQ2176"/>
      <c r="AR2176"/>
      <c r="AS2176"/>
      <c r="AT2176"/>
      <c r="AU2176"/>
      <c r="AV2176"/>
    </row>
    <row r="2177" spans="2:48" x14ac:dyDescent="0.25">
      <c r="B2177" t="s">
        <v>229</v>
      </c>
      <c r="C2177" s="19">
        <v>39785</v>
      </c>
      <c r="F2177">
        <v>50</v>
      </c>
      <c r="G2177" t="s">
        <v>77</v>
      </c>
      <c r="L2177">
        <v>234.8</v>
      </c>
      <c r="M2177">
        <v>9.36</v>
      </c>
      <c r="AM2177"/>
      <c r="AN2177"/>
      <c r="AO2177"/>
      <c r="AQ2177"/>
      <c r="AR2177"/>
      <c r="AS2177"/>
      <c r="AT2177"/>
      <c r="AU2177"/>
      <c r="AV2177"/>
    </row>
    <row r="2178" spans="2:48" x14ac:dyDescent="0.25">
      <c r="B2178" t="s">
        <v>230</v>
      </c>
      <c r="C2178" s="19">
        <v>39785</v>
      </c>
      <c r="F2178">
        <v>50</v>
      </c>
      <c r="G2178" t="s">
        <v>77</v>
      </c>
      <c r="L2178">
        <v>234.8</v>
      </c>
      <c r="M2178">
        <v>9.36</v>
      </c>
      <c r="AM2178"/>
      <c r="AN2178"/>
      <c r="AO2178"/>
      <c r="AQ2178"/>
      <c r="AR2178"/>
      <c r="AS2178"/>
      <c r="AT2178"/>
      <c r="AU2178"/>
      <c r="AV2178"/>
    </row>
    <row r="2179" spans="2:48" x14ac:dyDescent="0.25">
      <c r="B2179" t="s">
        <v>231</v>
      </c>
      <c r="C2179" s="19">
        <v>39785</v>
      </c>
      <c r="F2179">
        <v>50</v>
      </c>
      <c r="G2179" t="s">
        <v>77</v>
      </c>
      <c r="L2179">
        <v>234.8</v>
      </c>
      <c r="M2179">
        <v>9.36</v>
      </c>
      <c r="AM2179"/>
      <c r="AN2179"/>
      <c r="AO2179"/>
      <c r="AQ2179"/>
      <c r="AR2179"/>
      <c r="AS2179"/>
      <c r="AT2179"/>
      <c r="AU2179"/>
      <c r="AV2179"/>
    </row>
    <row r="2180" spans="2:48" x14ac:dyDescent="0.25">
      <c r="B2180" t="s">
        <v>232</v>
      </c>
      <c r="C2180" s="19">
        <v>39785</v>
      </c>
      <c r="F2180">
        <v>50</v>
      </c>
      <c r="G2180" t="s">
        <v>77</v>
      </c>
      <c r="L2180">
        <v>234.8</v>
      </c>
      <c r="M2180">
        <v>9.36</v>
      </c>
      <c r="AM2180"/>
      <c r="AN2180"/>
      <c r="AO2180"/>
      <c r="AQ2180"/>
      <c r="AR2180"/>
      <c r="AS2180"/>
      <c r="AT2180"/>
      <c r="AU2180"/>
      <c r="AV2180"/>
    </row>
    <row r="2181" spans="2:48" x14ac:dyDescent="0.25">
      <c r="B2181" t="s">
        <v>233</v>
      </c>
      <c r="C2181" s="19">
        <v>39785</v>
      </c>
      <c r="F2181">
        <v>50</v>
      </c>
      <c r="G2181" t="s">
        <v>77</v>
      </c>
      <c r="L2181">
        <v>234.8</v>
      </c>
      <c r="M2181">
        <v>9.36</v>
      </c>
      <c r="AM2181"/>
      <c r="AN2181"/>
      <c r="AO2181"/>
      <c r="AQ2181"/>
      <c r="AR2181"/>
      <c r="AS2181"/>
      <c r="AT2181"/>
      <c r="AU2181"/>
      <c r="AV2181"/>
    </row>
    <row r="2182" spans="2:48" x14ac:dyDescent="0.25">
      <c r="B2182" t="s">
        <v>229</v>
      </c>
      <c r="C2182" s="19">
        <v>39792</v>
      </c>
      <c r="F2182">
        <v>57</v>
      </c>
      <c r="G2182" t="s">
        <v>77</v>
      </c>
      <c r="L2182">
        <v>328.40000000000003</v>
      </c>
      <c r="M2182">
        <v>11.84</v>
      </c>
      <c r="AM2182"/>
      <c r="AN2182"/>
      <c r="AO2182"/>
      <c r="AQ2182"/>
      <c r="AR2182"/>
      <c r="AS2182"/>
      <c r="AT2182"/>
      <c r="AU2182"/>
      <c r="AV2182"/>
    </row>
    <row r="2183" spans="2:48" x14ac:dyDescent="0.25">
      <c r="B2183" t="s">
        <v>230</v>
      </c>
      <c r="C2183" s="19">
        <v>39792</v>
      </c>
      <c r="F2183">
        <v>57</v>
      </c>
      <c r="G2183" t="s">
        <v>77</v>
      </c>
      <c r="L2183">
        <v>328.40000000000003</v>
      </c>
      <c r="M2183">
        <v>11.84</v>
      </c>
      <c r="AM2183"/>
      <c r="AN2183"/>
      <c r="AO2183"/>
      <c r="AQ2183"/>
      <c r="AR2183"/>
      <c r="AS2183"/>
      <c r="AT2183"/>
      <c r="AU2183"/>
      <c r="AV2183"/>
    </row>
    <row r="2184" spans="2:48" x14ac:dyDescent="0.25">
      <c r="B2184" t="s">
        <v>231</v>
      </c>
      <c r="C2184" s="19">
        <v>39792</v>
      </c>
      <c r="F2184">
        <v>57</v>
      </c>
      <c r="G2184" t="s">
        <v>77</v>
      </c>
      <c r="L2184">
        <v>328.40000000000003</v>
      </c>
      <c r="M2184">
        <v>11.84</v>
      </c>
      <c r="AM2184"/>
      <c r="AN2184"/>
      <c r="AO2184"/>
      <c r="AQ2184"/>
      <c r="AR2184"/>
      <c r="AS2184"/>
      <c r="AT2184"/>
      <c r="AU2184"/>
      <c r="AV2184"/>
    </row>
    <row r="2185" spans="2:48" x14ac:dyDescent="0.25">
      <c r="B2185" t="s">
        <v>232</v>
      </c>
      <c r="C2185" s="19">
        <v>39792</v>
      </c>
      <c r="F2185">
        <v>57</v>
      </c>
      <c r="G2185" t="s">
        <v>77</v>
      </c>
      <c r="L2185">
        <v>328.40000000000003</v>
      </c>
      <c r="M2185">
        <v>11.84</v>
      </c>
      <c r="AM2185"/>
      <c r="AN2185"/>
      <c r="AO2185"/>
      <c r="AQ2185"/>
      <c r="AR2185"/>
      <c r="AS2185"/>
      <c r="AT2185"/>
      <c r="AU2185"/>
      <c r="AV2185"/>
    </row>
    <row r="2186" spans="2:48" x14ac:dyDescent="0.25">
      <c r="B2186" t="s">
        <v>233</v>
      </c>
      <c r="C2186" s="19">
        <v>39792</v>
      </c>
      <c r="F2186">
        <v>57</v>
      </c>
      <c r="G2186" t="s">
        <v>77</v>
      </c>
      <c r="L2186">
        <v>328.40000000000003</v>
      </c>
      <c r="M2186">
        <v>11.84</v>
      </c>
      <c r="AM2186"/>
      <c r="AN2186"/>
      <c r="AO2186"/>
      <c r="AQ2186"/>
      <c r="AR2186"/>
      <c r="AS2186"/>
      <c r="AT2186"/>
      <c r="AU2186"/>
      <c r="AV2186"/>
    </row>
    <row r="2187" spans="2:48" x14ac:dyDescent="0.25">
      <c r="B2187" t="s">
        <v>229</v>
      </c>
      <c r="C2187" s="19">
        <v>39799</v>
      </c>
      <c r="F2187">
        <v>64</v>
      </c>
      <c r="G2187" t="s">
        <v>77</v>
      </c>
      <c r="L2187">
        <v>394.79999999999899</v>
      </c>
      <c r="M2187">
        <v>13.08</v>
      </c>
      <c r="AM2187"/>
      <c r="AN2187"/>
      <c r="AO2187"/>
      <c r="AQ2187"/>
      <c r="AR2187"/>
      <c r="AS2187"/>
      <c r="AT2187"/>
      <c r="AU2187"/>
      <c r="AV2187"/>
    </row>
    <row r="2188" spans="2:48" x14ac:dyDescent="0.25">
      <c r="B2188" t="s">
        <v>230</v>
      </c>
      <c r="C2188" s="19">
        <v>39799</v>
      </c>
      <c r="F2188">
        <v>64</v>
      </c>
      <c r="G2188" t="s">
        <v>77</v>
      </c>
      <c r="L2188">
        <v>396.4</v>
      </c>
      <c r="M2188">
        <v>13.16</v>
      </c>
      <c r="AM2188"/>
      <c r="AN2188"/>
      <c r="AO2188"/>
      <c r="AQ2188"/>
      <c r="AR2188"/>
      <c r="AS2188"/>
      <c r="AT2188"/>
      <c r="AU2188"/>
      <c r="AV2188"/>
    </row>
    <row r="2189" spans="2:48" x14ac:dyDescent="0.25">
      <c r="B2189" t="s">
        <v>231</v>
      </c>
      <c r="C2189" s="19">
        <v>39799</v>
      </c>
      <c r="F2189">
        <v>64</v>
      </c>
      <c r="G2189" t="s">
        <v>77</v>
      </c>
      <c r="L2189">
        <v>414.4</v>
      </c>
      <c r="M2189">
        <v>13.56</v>
      </c>
      <c r="AM2189"/>
      <c r="AN2189"/>
      <c r="AO2189"/>
      <c r="AQ2189"/>
      <c r="AR2189"/>
      <c r="AS2189"/>
      <c r="AT2189"/>
      <c r="AU2189"/>
      <c r="AV2189"/>
    </row>
    <row r="2190" spans="2:48" x14ac:dyDescent="0.25">
      <c r="B2190" t="s">
        <v>232</v>
      </c>
      <c r="C2190" s="19">
        <v>39799</v>
      </c>
      <c r="F2190">
        <v>64</v>
      </c>
      <c r="G2190" t="s">
        <v>77</v>
      </c>
      <c r="L2190">
        <v>420.79999999999995</v>
      </c>
      <c r="M2190">
        <v>13.48</v>
      </c>
      <c r="AM2190"/>
      <c r="AN2190"/>
      <c r="AO2190"/>
      <c r="AQ2190"/>
      <c r="AR2190"/>
      <c r="AS2190"/>
      <c r="AT2190"/>
      <c r="AU2190"/>
      <c r="AV2190"/>
    </row>
    <row r="2191" spans="2:48" x14ac:dyDescent="0.25">
      <c r="B2191" t="s">
        <v>233</v>
      </c>
      <c r="C2191" s="19">
        <v>39799</v>
      </c>
      <c r="F2191">
        <v>64</v>
      </c>
      <c r="G2191" t="s">
        <v>77</v>
      </c>
      <c r="L2191">
        <v>438.8</v>
      </c>
      <c r="M2191">
        <v>13.4</v>
      </c>
      <c r="AM2191"/>
      <c r="AN2191"/>
      <c r="AO2191"/>
      <c r="AQ2191"/>
      <c r="AR2191"/>
      <c r="AS2191"/>
      <c r="AT2191"/>
      <c r="AU2191"/>
      <c r="AV2191"/>
    </row>
    <row r="2192" spans="2:48" x14ac:dyDescent="0.25">
      <c r="B2192" t="s">
        <v>229</v>
      </c>
      <c r="C2192" s="19">
        <v>39806</v>
      </c>
      <c r="F2192">
        <v>71</v>
      </c>
      <c r="G2192" t="s">
        <v>77</v>
      </c>
      <c r="L2192">
        <v>478.40000000000003</v>
      </c>
      <c r="M2192">
        <v>15.2</v>
      </c>
      <c r="AM2192"/>
      <c r="AN2192"/>
      <c r="AO2192"/>
      <c r="AQ2192"/>
      <c r="AR2192"/>
      <c r="AS2192"/>
      <c r="AT2192"/>
      <c r="AU2192"/>
      <c r="AV2192"/>
    </row>
    <row r="2193" spans="2:48" x14ac:dyDescent="0.25">
      <c r="B2193" t="s">
        <v>230</v>
      </c>
      <c r="C2193" s="19">
        <v>39806</v>
      </c>
      <c r="F2193">
        <v>71</v>
      </c>
      <c r="G2193" t="s">
        <v>77</v>
      </c>
      <c r="L2193">
        <v>495.20000000000005</v>
      </c>
      <c r="M2193">
        <v>15.32</v>
      </c>
      <c r="AM2193"/>
      <c r="AN2193"/>
      <c r="AO2193"/>
      <c r="AQ2193"/>
      <c r="AR2193"/>
      <c r="AS2193"/>
      <c r="AT2193"/>
      <c r="AU2193"/>
      <c r="AV2193"/>
    </row>
    <row r="2194" spans="2:48" x14ac:dyDescent="0.25">
      <c r="B2194" t="s">
        <v>231</v>
      </c>
      <c r="C2194" s="19">
        <v>39806</v>
      </c>
      <c r="F2194">
        <v>71</v>
      </c>
      <c r="G2194" t="s">
        <v>77</v>
      </c>
      <c r="L2194">
        <v>522.79999999999995</v>
      </c>
      <c r="M2194">
        <v>15.68</v>
      </c>
      <c r="AM2194"/>
      <c r="AN2194"/>
      <c r="AO2194"/>
      <c r="AQ2194"/>
      <c r="AR2194"/>
      <c r="AS2194"/>
      <c r="AT2194"/>
      <c r="AU2194"/>
      <c r="AV2194"/>
    </row>
    <row r="2195" spans="2:48" x14ac:dyDescent="0.25">
      <c r="B2195" t="s">
        <v>232</v>
      </c>
      <c r="C2195" s="19">
        <v>39806</v>
      </c>
      <c r="F2195">
        <v>71</v>
      </c>
      <c r="G2195" t="s">
        <v>77</v>
      </c>
      <c r="L2195">
        <v>524.4</v>
      </c>
      <c r="M2195">
        <v>15.8</v>
      </c>
      <c r="AM2195"/>
      <c r="AN2195"/>
      <c r="AO2195"/>
      <c r="AQ2195"/>
      <c r="AR2195"/>
      <c r="AS2195"/>
      <c r="AT2195"/>
      <c r="AU2195"/>
      <c r="AV2195"/>
    </row>
    <row r="2196" spans="2:48" x14ac:dyDescent="0.25">
      <c r="B2196" t="s">
        <v>233</v>
      </c>
      <c r="C2196" s="19">
        <v>39806</v>
      </c>
      <c r="F2196">
        <v>71</v>
      </c>
      <c r="G2196" t="s">
        <v>77</v>
      </c>
      <c r="L2196">
        <v>565.20000000000005</v>
      </c>
      <c r="M2196">
        <v>15.96</v>
      </c>
      <c r="AM2196"/>
      <c r="AN2196"/>
      <c r="AO2196"/>
      <c r="AQ2196"/>
      <c r="AR2196"/>
      <c r="AS2196"/>
      <c r="AT2196"/>
      <c r="AU2196"/>
      <c r="AV2196"/>
    </row>
    <row r="2197" spans="2:48" x14ac:dyDescent="0.25">
      <c r="B2197" t="s">
        <v>229</v>
      </c>
      <c r="C2197" s="19">
        <v>39813</v>
      </c>
      <c r="F2197">
        <v>78</v>
      </c>
      <c r="G2197" t="s">
        <v>77</v>
      </c>
      <c r="L2197">
        <v>596</v>
      </c>
      <c r="M2197">
        <v>16.920000000000002</v>
      </c>
      <c r="AM2197"/>
      <c r="AN2197"/>
      <c r="AO2197"/>
      <c r="AQ2197"/>
      <c r="AR2197"/>
      <c r="AS2197"/>
      <c r="AT2197"/>
      <c r="AU2197"/>
      <c r="AV2197"/>
    </row>
    <row r="2198" spans="2:48" x14ac:dyDescent="0.25">
      <c r="B2198" t="s">
        <v>230</v>
      </c>
      <c r="C2198" s="19">
        <v>39813</v>
      </c>
      <c r="F2198">
        <v>78</v>
      </c>
      <c r="G2198" t="s">
        <v>77</v>
      </c>
      <c r="L2198">
        <v>631.19999999999993</v>
      </c>
      <c r="M2198">
        <v>17.379000000000001</v>
      </c>
      <c r="AM2198"/>
      <c r="AN2198"/>
      <c r="AO2198"/>
      <c r="AQ2198"/>
      <c r="AR2198"/>
      <c r="AS2198"/>
      <c r="AT2198"/>
      <c r="AU2198"/>
      <c r="AV2198"/>
    </row>
    <row r="2199" spans="2:48" x14ac:dyDescent="0.25">
      <c r="B2199" t="s">
        <v>231</v>
      </c>
      <c r="C2199" s="19">
        <v>39813</v>
      </c>
      <c r="F2199">
        <v>78</v>
      </c>
      <c r="G2199" t="s">
        <v>77</v>
      </c>
      <c r="L2199">
        <v>663.6</v>
      </c>
      <c r="M2199">
        <v>17.399999999999999</v>
      </c>
      <c r="AM2199"/>
      <c r="AN2199"/>
      <c r="AO2199"/>
      <c r="AQ2199"/>
      <c r="AR2199"/>
      <c r="AS2199"/>
      <c r="AT2199"/>
      <c r="AU2199"/>
      <c r="AV2199"/>
    </row>
    <row r="2200" spans="2:48" x14ac:dyDescent="0.25">
      <c r="B2200" t="s">
        <v>232</v>
      </c>
      <c r="C2200" s="19">
        <v>39813</v>
      </c>
      <c r="F2200">
        <v>78</v>
      </c>
      <c r="G2200" t="s">
        <v>77</v>
      </c>
      <c r="L2200">
        <v>677.6</v>
      </c>
      <c r="M2200">
        <v>17.68</v>
      </c>
      <c r="AM2200"/>
      <c r="AN2200"/>
      <c r="AO2200"/>
      <c r="AQ2200"/>
      <c r="AR2200"/>
      <c r="AS2200"/>
      <c r="AT2200"/>
      <c r="AU2200"/>
      <c r="AV2200"/>
    </row>
    <row r="2201" spans="2:48" x14ac:dyDescent="0.25">
      <c r="B2201" t="s">
        <v>233</v>
      </c>
      <c r="C2201" s="19">
        <v>39813</v>
      </c>
      <c r="F2201">
        <v>78</v>
      </c>
      <c r="G2201" t="s">
        <v>77</v>
      </c>
      <c r="L2201">
        <v>707.6</v>
      </c>
      <c r="M2201">
        <v>17.72</v>
      </c>
      <c r="AM2201"/>
      <c r="AN2201"/>
      <c r="AO2201"/>
      <c r="AQ2201"/>
      <c r="AR2201"/>
      <c r="AS2201"/>
      <c r="AT2201"/>
      <c r="AU2201"/>
      <c r="AV2201"/>
    </row>
    <row r="2202" spans="2:48" x14ac:dyDescent="0.25">
      <c r="B2202" t="s">
        <v>229</v>
      </c>
      <c r="C2202" s="19">
        <v>39821</v>
      </c>
      <c r="F2202">
        <v>86</v>
      </c>
      <c r="G2202" t="s">
        <v>77</v>
      </c>
      <c r="L2202">
        <v>735.99999999999898</v>
      </c>
      <c r="M2202">
        <v>18.399999999999999</v>
      </c>
      <c r="AM2202"/>
      <c r="AN2202"/>
      <c r="AO2202"/>
      <c r="AQ2202"/>
      <c r="AR2202"/>
      <c r="AS2202"/>
      <c r="AT2202"/>
      <c r="AU2202"/>
      <c r="AV2202"/>
    </row>
    <row r="2203" spans="2:48" x14ac:dyDescent="0.25">
      <c r="B2203" t="s">
        <v>230</v>
      </c>
      <c r="C2203" s="19">
        <v>39821</v>
      </c>
      <c r="F2203">
        <v>86</v>
      </c>
      <c r="G2203" t="s">
        <v>77</v>
      </c>
      <c r="L2203">
        <v>770.8</v>
      </c>
      <c r="M2203">
        <v>18.856999999999999</v>
      </c>
      <c r="AM2203"/>
      <c r="AN2203"/>
      <c r="AO2203"/>
      <c r="AQ2203"/>
      <c r="AR2203"/>
      <c r="AS2203"/>
      <c r="AT2203"/>
      <c r="AU2203"/>
      <c r="AV2203"/>
    </row>
    <row r="2204" spans="2:48" x14ac:dyDescent="0.25">
      <c r="B2204" t="s">
        <v>231</v>
      </c>
      <c r="C2204" s="19">
        <v>39821</v>
      </c>
      <c r="F2204">
        <v>86</v>
      </c>
      <c r="G2204" t="s">
        <v>77</v>
      </c>
      <c r="L2204">
        <v>826.4</v>
      </c>
      <c r="M2204">
        <v>19.28</v>
      </c>
      <c r="AM2204"/>
      <c r="AN2204"/>
      <c r="AO2204"/>
      <c r="AQ2204"/>
      <c r="AR2204"/>
      <c r="AS2204"/>
      <c r="AT2204"/>
      <c r="AU2204"/>
      <c r="AV2204"/>
    </row>
    <row r="2205" spans="2:48" x14ac:dyDescent="0.25">
      <c r="B2205" t="s">
        <v>232</v>
      </c>
      <c r="C2205" s="19">
        <v>39821</v>
      </c>
      <c r="F2205">
        <v>86</v>
      </c>
      <c r="G2205" t="s">
        <v>77</v>
      </c>
      <c r="L2205">
        <v>847.6</v>
      </c>
      <c r="M2205">
        <v>19.559999999999999</v>
      </c>
      <c r="AM2205"/>
      <c r="AN2205"/>
      <c r="AO2205"/>
      <c r="AQ2205"/>
      <c r="AR2205"/>
      <c r="AS2205"/>
      <c r="AT2205"/>
      <c r="AU2205"/>
      <c r="AV2205"/>
    </row>
    <row r="2206" spans="2:48" x14ac:dyDescent="0.25">
      <c r="B2206" t="s">
        <v>233</v>
      </c>
      <c r="C2206" s="19">
        <v>39821</v>
      </c>
      <c r="F2206">
        <v>86</v>
      </c>
      <c r="G2206" t="s">
        <v>77</v>
      </c>
      <c r="L2206">
        <v>905.99999999999898</v>
      </c>
      <c r="M2206">
        <v>19.760000000000002</v>
      </c>
      <c r="AM2206"/>
      <c r="AN2206"/>
      <c r="AO2206"/>
      <c r="AQ2206"/>
      <c r="AR2206"/>
      <c r="AS2206"/>
      <c r="AT2206"/>
      <c r="AU2206"/>
      <c r="AV2206"/>
    </row>
    <row r="2207" spans="2:48" x14ac:dyDescent="0.25">
      <c r="B2207" t="s">
        <v>229</v>
      </c>
      <c r="C2207" s="19">
        <v>39828</v>
      </c>
      <c r="F2207">
        <v>93</v>
      </c>
      <c r="G2207" t="s">
        <v>77</v>
      </c>
      <c r="L2207">
        <v>774</v>
      </c>
      <c r="M2207">
        <v>18.64</v>
      </c>
      <c r="AM2207"/>
      <c r="AN2207"/>
      <c r="AO2207"/>
      <c r="AQ2207"/>
      <c r="AR2207"/>
      <c r="AS2207"/>
      <c r="AT2207"/>
      <c r="AU2207"/>
      <c r="AV2207"/>
    </row>
    <row r="2208" spans="2:48" x14ac:dyDescent="0.25">
      <c r="B2208" t="s">
        <v>230</v>
      </c>
      <c r="C2208" s="19">
        <v>39828</v>
      </c>
      <c r="F2208">
        <v>93</v>
      </c>
      <c r="G2208" t="s">
        <v>77</v>
      </c>
      <c r="L2208">
        <v>830.8</v>
      </c>
      <c r="M2208">
        <v>19.292000000000002</v>
      </c>
      <c r="AM2208"/>
      <c r="AN2208"/>
      <c r="AO2208"/>
      <c r="AQ2208"/>
      <c r="AR2208"/>
      <c r="AS2208"/>
      <c r="AT2208"/>
      <c r="AU2208"/>
      <c r="AV2208"/>
    </row>
    <row r="2209" spans="2:48" x14ac:dyDescent="0.25">
      <c r="B2209" t="s">
        <v>231</v>
      </c>
      <c r="C2209" s="19">
        <v>39828</v>
      </c>
      <c r="F2209">
        <v>93</v>
      </c>
      <c r="G2209" t="s">
        <v>77</v>
      </c>
      <c r="L2209">
        <v>890</v>
      </c>
      <c r="M2209">
        <v>20.12</v>
      </c>
      <c r="AM2209"/>
      <c r="AN2209"/>
      <c r="AO2209"/>
      <c r="AQ2209"/>
      <c r="AR2209"/>
      <c r="AS2209"/>
      <c r="AT2209"/>
      <c r="AU2209"/>
      <c r="AV2209"/>
    </row>
    <row r="2210" spans="2:48" x14ac:dyDescent="0.25">
      <c r="B2210" t="s">
        <v>232</v>
      </c>
      <c r="C2210" s="19">
        <v>39828</v>
      </c>
      <c r="F2210">
        <v>93</v>
      </c>
      <c r="G2210" t="s">
        <v>77</v>
      </c>
      <c r="L2210">
        <v>952.8</v>
      </c>
      <c r="M2210">
        <v>20.8</v>
      </c>
      <c r="AM2210"/>
      <c r="AN2210"/>
      <c r="AO2210"/>
      <c r="AQ2210"/>
      <c r="AR2210"/>
      <c r="AS2210"/>
      <c r="AT2210"/>
      <c r="AU2210"/>
      <c r="AV2210"/>
    </row>
    <row r="2211" spans="2:48" x14ac:dyDescent="0.25">
      <c r="B2211" t="s">
        <v>233</v>
      </c>
      <c r="C2211" s="19">
        <v>39828</v>
      </c>
      <c r="F2211">
        <v>93</v>
      </c>
      <c r="G2211" t="s">
        <v>77</v>
      </c>
      <c r="L2211">
        <v>1023.6</v>
      </c>
      <c r="M2211">
        <v>20.92</v>
      </c>
      <c r="AM2211"/>
      <c r="AN2211"/>
      <c r="AO2211"/>
      <c r="AQ2211"/>
      <c r="AR2211"/>
      <c r="AS2211"/>
      <c r="AT2211"/>
      <c r="AU2211"/>
      <c r="AV2211"/>
    </row>
    <row r="2212" spans="2:48" x14ac:dyDescent="0.25">
      <c r="B2212" t="s">
        <v>229</v>
      </c>
      <c r="C2212" s="19">
        <v>39829</v>
      </c>
      <c r="F2212">
        <v>94</v>
      </c>
      <c r="G2212" t="s">
        <v>77</v>
      </c>
      <c r="AM2212"/>
      <c r="AN2212"/>
      <c r="AO2212"/>
      <c r="AQ2212"/>
      <c r="AR2212"/>
      <c r="AS2212"/>
      <c r="AT2212"/>
      <c r="AU2212"/>
      <c r="AV2212"/>
    </row>
    <row r="2213" spans="2:48" x14ac:dyDescent="0.25">
      <c r="B2213" t="s">
        <v>230</v>
      </c>
      <c r="C2213" s="19">
        <v>39830</v>
      </c>
      <c r="F2213">
        <v>95</v>
      </c>
      <c r="G2213" t="s">
        <v>77</v>
      </c>
      <c r="AM2213"/>
      <c r="AN2213"/>
      <c r="AO2213"/>
      <c r="AQ2213"/>
      <c r="AR2213"/>
      <c r="AS2213"/>
      <c r="AT2213"/>
      <c r="AU2213"/>
      <c r="AV2213"/>
    </row>
    <row r="2214" spans="2:48" x14ac:dyDescent="0.25">
      <c r="B2214" t="s">
        <v>231</v>
      </c>
      <c r="C2214" s="19">
        <v>39832</v>
      </c>
      <c r="F2214">
        <v>97</v>
      </c>
      <c r="G2214" t="s">
        <v>77</v>
      </c>
      <c r="AM2214"/>
      <c r="AN2214"/>
      <c r="AO2214"/>
      <c r="AQ2214"/>
      <c r="AR2214"/>
      <c r="AS2214"/>
      <c r="AT2214"/>
      <c r="AU2214"/>
      <c r="AV2214"/>
    </row>
    <row r="2215" spans="2:48" x14ac:dyDescent="0.25">
      <c r="B2215" t="s">
        <v>232</v>
      </c>
      <c r="C2215" s="19">
        <v>39834</v>
      </c>
      <c r="F2215">
        <v>99</v>
      </c>
      <c r="G2215" t="s">
        <v>77</v>
      </c>
      <c r="AM2215"/>
      <c r="AN2215"/>
      <c r="AO2215"/>
      <c r="AQ2215"/>
      <c r="AR2215"/>
      <c r="AS2215"/>
      <c r="AT2215"/>
      <c r="AU2215"/>
      <c r="AV2215"/>
    </row>
    <row r="2216" spans="2:48" x14ac:dyDescent="0.25">
      <c r="B2216" t="s">
        <v>233</v>
      </c>
      <c r="C2216" s="19">
        <v>39835</v>
      </c>
      <c r="F2216">
        <v>100</v>
      </c>
      <c r="G2216" t="s">
        <v>77</v>
      </c>
      <c r="AM2216"/>
      <c r="AN2216"/>
      <c r="AO2216"/>
      <c r="AQ2216"/>
      <c r="AR2216"/>
      <c r="AS2216"/>
      <c r="AT2216"/>
      <c r="AU2216"/>
      <c r="AV2216"/>
    </row>
    <row r="2217" spans="2:48" x14ac:dyDescent="0.25">
      <c r="B2217" t="s">
        <v>229</v>
      </c>
      <c r="C2217" s="19">
        <v>39836</v>
      </c>
      <c r="F2217">
        <v>101</v>
      </c>
      <c r="G2217" t="s">
        <v>77</v>
      </c>
      <c r="L2217">
        <v>768.40000000000009</v>
      </c>
      <c r="M2217">
        <v>18.440000000000001</v>
      </c>
      <c r="AM2217"/>
      <c r="AN2217"/>
      <c r="AO2217"/>
      <c r="AQ2217"/>
      <c r="AR2217"/>
      <c r="AS2217"/>
      <c r="AT2217"/>
      <c r="AU2217"/>
      <c r="AV2217"/>
    </row>
    <row r="2218" spans="2:48" x14ac:dyDescent="0.25">
      <c r="B2218" t="s">
        <v>230</v>
      </c>
      <c r="C2218" s="19">
        <v>39836</v>
      </c>
      <c r="F2218">
        <v>101</v>
      </c>
      <c r="G2218" t="s">
        <v>77</v>
      </c>
      <c r="L2218">
        <v>825.99999999999898</v>
      </c>
      <c r="M2218">
        <v>19.292000000000002</v>
      </c>
      <c r="AM2218"/>
      <c r="AN2218"/>
      <c r="AO2218"/>
      <c r="AQ2218"/>
      <c r="AR2218"/>
      <c r="AS2218"/>
      <c r="AT2218"/>
      <c r="AU2218"/>
      <c r="AV2218"/>
    </row>
    <row r="2219" spans="2:48" x14ac:dyDescent="0.25">
      <c r="B2219" t="s">
        <v>231</v>
      </c>
      <c r="C2219" s="19">
        <v>39836</v>
      </c>
      <c r="F2219">
        <v>101</v>
      </c>
      <c r="G2219" t="s">
        <v>77</v>
      </c>
      <c r="L2219">
        <v>909.2</v>
      </c>
      <c r="M2219">
        <v>20.440000000000001</v>
      </c>
      <c r="AM2219"/>
      <c r="AN2219"/>
      <c r="AO2219"/>
      <c r="AQ2219"/>
      <c r="AR2219"/>
      <c r="AS2219"/>
      <c r="AT2219"/>
      <c r="AU2219"/>
      <c r="AV2219"/>
    </row>
    <row r="2220" spans="2:48" x14ac:dyDescent="0.25">
      <c r="B2220" t="s">
        <v>232</v>
      </c>
      <c r="C2220" s="19">
        <v>39836</v>
      </c>
      <c r="F2220">
        <v>101</v>
      </c>
      <c r="G2220" t="s">
        <v>77</v>
      </c>
      <c r="L2220">
        <v>1006</v>
      </c>
      <c r="M2220">
        <v>21.72</v>
      </c>
      <c r="AM2220"/>
      <c r="AN2220"/>
      <c r="AO2220"/>
      <c r="AQ2220"/>
      <c r="AR2220"/>
      <c r="AS2220"/>
      <c r="AT2220"/>
      <c r="AU2220"/>
      <c r="AV2220"/>
    </row>
    <row r="2221" spans="2:48" x14ac:dyDescent="0.25">
      <c r="B2221" t="s">
        <v>233</v>
      </c>
      <c r="C2221" s="19">
        <v>39836</v>
      </c>
      <c r="F2221">
        <v>101</v>
      </c>
      <c r="G2221" t="s">
        <v>77</v>
      </c>
      <c r="L2221">
        <v>1089.5999999999999</v>
      </c>
      <c r="M2221">
        <v>22.12</v>
      </c>
      <c r="AM2221"/>
      <c r="AN2221"/>
      <c r="AO2221"/>
      <c r="AQ2221"/>
      <c r="AR2221"/>
      <c r="AS2221"/>
      <c r="AT2221"/>
      <c r="AU2221"/>
      <c r="AV2221"/>
    </row>
    <row r="2222" spans="2:48" x14ac:dyDescent="0.25">
      <c r="B2222" t="s">
        <v>229</v>
      </c>
      <c r="C2222" s="19">
        <v>39842</v>
      </c>
      <c r="F2222">
        <v>107</v>
      </c>
      <c r="G2222" t="s">
        <v>77</v>
      </c>
      <c r="L2222">
        <v>774.4</v>
      </c>
      <c r="M2222">
        <v>18.623000000000001</v>
      </c>
      <c r="AM2222"/>
      <c r="AN2222"/>
      <c r="AO2222"/>
      <c r="AQ2222"/>
      <c r="AR2222"/>
      <c r="AS2222"/>
      <c r="AT2222"/>
      <c r="AU2222"/>
      <c r="AV2222"/>
    </row>
    <row r="2223" spans="2:48" x14ac:dyDescent="0.25">
      <c r="B2223" t="s">
        <v>230</v>
      </c>
      <c r="C2223" s="19">
        <v>39842</v>
      </c>
      <c r="F2223">
        <v>107</v>
      </c>
      <c r="G2223" t="s">
        <v>77</v>
      </c>
      <c r="L2223">
        <v>847.4</v>
      </c>
      <c r="M2223">
        <v>20.073</v>
      </c>
      <c r="AM2223"/>
      <c r="AN2223"/>
      <c r="AO2223"/>
      <c r="AQ2223"/>
      <c r="AR2223"/>
      <c r="AS2223"/>
      <c r="AT2223"/>
      <c r="AU2223"/>
      <c r="AV2223"/>
    </row>
    <row r="2224" spans="2:48" x14ac:dyDescent="0.25">
      <c r="B2224" t="s">
        <v>231</v>
      </c>
      <c r="C2224" s="19">
        <v>39842</v>
      </c>
      <c r="F2224">
        <v>107</v>
      </c>
      <c r="G2224" t="s">
        <v>77</v>
      </c>
      <c r="L2224">
        <v>912.4</v>
      </c>
      <c r="M2224">
        <v>20.922999999999998</v>
      </c>
      <c r="AM2224"/>
      <c r="AN2224"/>
      <c r="AO2224"/>
      <c r="AQ2224"/>
      <c r="AR2224"/>
      <c r="AS2224"/>
      <c r="AT2224"/>
      <c r="AU2224"/>
      <c r="AV2224"/>
    </row>
    <row r="2225" spans="2:48" x14ac:dyDescent="0.25">
      <c r="B2225" t="s">
        <v>232</v>
      </c>
      <c r="C2225" s="19">
        <v>39842</v>
      </c>
      <c r="F2225">
        <v>107</v>
      </c>
      <c r="G2225" t="s">
        <v>77</v>
      </c>
      <c r="L2225">
        <v>1020</v>
      </c>
      <c r="M2225">
        <v>22.52</v>
      </c>
      <c r="AM2225"/>
      <c r="AN2225"/>
      <c r="AO2225"/>
      <c r="AQ2225"/>
      <c r="AR2225"/>
      <c r="AS2225"/>
      <c r="AT2225"/>
      <c r="AU2225"/>
      <c r="AV2225"/>
    </row>
    <row r="2226" spans="2:48" x14ac:dyDescent="0.25">
      <c r="B2226" t="s">
        <v>233</v>
      </c>
      <c r="C2226" s="19">
        <v>39842</v>
      </c>
      <c r="F2226">
        <v>107</v>
      </c>
      <c r="G2226" t="s">
        <v>77</v>
      </c>
      <c r="L2226">
        <v>1113.1999999999998</v>
      </c>
      <c r="M2226">
        <v>22.84</v>
      </c>
      <c r="AM2226"/>
      <c r="AN2226"/>
      <c r="AO2226"/>
      <c r="AQ2226"/>
      <c r="AR2226"/>
      <c r="AS2226"/>
      <c r="AT2226"/>
      <c r="AU2226"/>
      <c r="AV2226"/>
    </row>
    <row r="2227" spans="2:48" x14ac:dyDescent="0.25">
      <c r="B2227" t="s">
        <v>231</v>
      </c>
      <c r="C2227" s="19">
        <v>39849</v>
      </c>
      <c r="F2227">
        <v>114</v>
      </c>
      <c r="G2227" t="s">
        <v>77</v>
      </c>
      <c r="L2227">
        <v>925.6</v>
      </c>
      <c r="M2227">
        <v>20.6</v>
      </c>
      <c r="AM2227"/>
      <c r="AN2227"/>
      <c r="AO2227"/>
      <c r="AQ2227"/>
      <c r="AR2227"/>
      <c r="AS2227"/>
      <c r="AT2227"/>
      <c r="AU2227"/>
      <c r="AV2227"/>
    </row>
    <row r="2228" spans="2:48" x14ac:dyDescent="0.25">
      <c r="B2228" t="s">
        <v>232</v>
      </c>
      <c r="C2228" s="19">
        <v>39849</v>
      </c>
      <c r="F2228">
        <v>114</v>
      </c>
      <c r="G2228" t="s">
        <v>77</v>
      </c>
      <c r="L2228">
        <v>1018.4000000000001</v>
      </c>
      <c r="M2228">
        <v>21.92</v>
      </c>
      <c r="AM2228"/>
      <c r="AN2228"/>
      <c r="AO2228"/>
      <c r="AQ2228"/>
      <c r="AR2228"/>
      <c r="AS2228"/>
      <c r="AT2228"/>
      <c r="AU2228"/>
      <c r="AV2228"/>
    </row>
    <row r="2229" spans="2:48" x14ac:dyDescent="0.25">
      <c r="B2229" t="s">
        <v>233</v>
      </c>
      <c r="C2229" s="19">
        <v>39849</v>
      </c>
      <c r="F2229">
        <v>114</v>
      </c>
      <c r="G2229" t="s">
        <v>77</v>
      </c>
      <c r="L2229">
        <v>1100.4000000000001</v>
      </c>
      <c r="M2229">
        <v>22.8</v>
      </c>
      <c r="AM2229"/>
      <c r="AN2229"/>
      <c r="AO2229"/>
      <c r="AQ2229"/>
      <c r="AR2229"/>
      <c r="AS2229"/>
      <c r="AT2229"/>
      <c r="AU2229"/>
      <c r="AV2229"/>
    </row>
    <row r="2230" spans="2:48" x14ac:dyDescent="0.25">
      <c r="B2230" t="s">
        <v>232</v>
      </c>
      <c r="C2230" s="19">
        <v>39856</v>
      </c>
      <c r="F2230">
        <v>121</v>
      </c>
      <c r="G2230" t="s">
        <v>77</v>
      </c>
      <c r="L2230">
        <v>1019.5999999999999</v>
      </c>
      <c r="M2230">
        <v>22</v>
      </c>
      <c r="AM2230"/>
      <c r="AN2230"/>
      <c r="AO2230"/>
      <c r="AQ2230"/>
      <c r="AR2230"/>
      <c r="AS2230"/>
      <c r="AT2230"/>
      <c r="AU2230"/>
      <c r="AV2230"/>
    </row>
    <row r="2231" spans="2:48" x14ac:dyDescent="0.25">
      <c r="B2231" t="s">
        <v>233</v>
      </c>
      <c r="C2231" s="19">
        <v>39856</v>
      </c>
      <c r="F2231">
        <v>121</v>
      </c>
      <c r="G2231" t="s">
        <v>77</v>
      </c>
      <c r="L2231">
        <v>1104</v>
      </c>
      <c r="M2231">
        <v>22.44</v>
      </c>
      <c r="AM2231"/>
      <c r="AN2231"/>
      <c r="AO2231"/>
      <c r="AQ2231"/>
      <c r="AR2231"/>
      <c r="AS2231"/>
      <c r="AT2231"/>
      <c r="AU2231"/>
      <c r="AV2231"/>
    </row>
    <row r="2232" spans="2:48" x14ac:dyDescent="0.25">
      <c r="B2232" t="s">
        <v>229</v>
      </c>
      <c r="C2232" s="19">
        <v>39863</v>
      </c>
      <c r="F2232">
        <v>128</v>
      </c>
      <c r="G2232" t="s">
        <v>77</v>
      </c>
      <c r="AM2232"/>
      <c r="AN2232"/>
      <c r="AO2232"/>
      <c r="AQ2232"/>
      <c r="AR2232"/>
      <c r="AS2232"/>
      <c r="AT2232"/>
      <c r="AU2232"/>
      <c r="AV2232"/>
    </row>
    <row r="2233" spans="2:48" x14ac:dyDescent="0.25">
      <c r="B2233" t="s">
        <v>230</v>
      </c>
      <c r="C2233" s="19">
        <v>39870</v>
      </c>
      <c r="F2233">
        <v>135</v>
      </c>
      <c r="G2233" t="s">
        <v>77</v>
      </c>
      <c r="AM2233"/>
      <c r="AN2233"/>
      <c r="AO2233"/>
      <c r="AQ2233"/>
      <c r="AR2233"/>
      <c r="AS2233"/>
      <c r="AT2233"/>
      <c r="AU2233"/>
      <c r="AV2233"/>
    </row>
    <row r="2234" spans="2:48" x14ac:dyDescent="0.25">
      <c r="B2234" t="s">
        <v>231</v>
      </c>
      <c r="C2234" s="19">
        <v>39887</v>
      </c>
      <c r="F2234">
        <v>152</v>
      </c>
      <c r="G2234" t="s">
        <v>77</v>
      </c>
      <c r="AM2234"/>
      <c r="AN2234"/>
      <c r="AO2234"/>
      <c r="AQ2234"/>
      <c r="AR2234"/>
      <c r="AS2234"/>
      <c r="AT2234"/>
      <c r="AU2234"/>
      <c r="AV2234"/>
    </row>
    <row r="2235" spans="2:48" x14ac:dyDescent="0.25">
      <c r="B2235" t="s">
        <v>232</v>
      </c>
      <c r="C2235" s="19">
        <v>39895</v>
      </c>
      <c r="F2235">
        <v>160</v>
      </c>
      <c r="G2235" t="s">
        <v>77</v>
      </c>
      <c r="AM2235"/>
      <c r="AN2235"/>
      <c r="AO2235"/>
      <c r="AQ2235"/>
      <c r="AR2235"/>
      <c r="AS2235"/>
      <c r="AT2235"/>
      <c r="AU2235"/>
      <c r="AV2235"/>
    </row>
    <row r="2236" spans="2:48" x14ac:dyDescent="0.25">
      <c r="B2236" t="s">
        <v>233</v>
      </c>
      <c r="C2236" s="19">
        <v>39896</v>
      </c>
      <c r="F2236">
        <v>161</v>
      </c>
      <c r="G2236" t="s">
        <v>77</v>
      </c>
      <c r="AM2236"/>
      <c r="AN2236"/>
      <c r="AO2236"/>
      <c r="AQ2236"/>
      <c r="AR2236"/>
      <c r="AS2236"/>
      <c r="AT2236"/>
      <c r="AU2236"/>
      <c r="AV2236"/>
    </row>
    <row r="2237" spans="2:48" x14ac:dyDescent="0.25">
      <c r="B2237" t="s">
        <v>229</v>
      </c>
      <c r="C2237" s="19">
        <v>39896</v>
      </c>
      <c r="F2237">
        <v>161</v>
      </c>
      <c r="G2237" t="s">
        <v>77</v>
      </c>
      <c r="AM2237"/>
      <c r="AN2237"/>
      <c r="AO2237"/>
      <c r="AQ2237"/>
      <c r="AR2237"/>
      <c r="AS2237"/>
      <c r="AT2237"/>
      <c r="AU2237"/>
      <c r="AV2237"/>
    </row>
    <row r="2238" spans="2:48" x14ac:dyDescent="0.25">
      <c r="B2238" t="s">
        <v>230</v>
      </c>
      <c r="C2238" s="19">
        <v>39896</v>
      </c>
      <c r="F2238">
        <v>161</v>
      </c>
      <c r="G2238" t="s">
        <v>77</v>
      </c>
      <c r="AM2238"/>
      <c r="AN2238"/>
      <c r="AO2238"/>
      <c r="AQ2238"/>
      <c r="AR2238"/>
      <c r="AS2238"/>
      <c r="AT2238"/>
      <c r="AU2238"/>
      <c r="AV2238"/>
    </row>
    <row r="2239" spans="2:48" x14ac:dyDescent="0.25">
      <c r="B2239" t="s">
        <v>231</v>
      </c>
      <c r="C2239" s="19">
        <v>39896</v>
      </c>
      <c r="F2239">
        <v>161</v>
      </c>
      <c r="G2239" t="s">
        <v>77</v>
      </c>
      <c r="AM2239"/>
      <c r="AN2239"/>
      <c r="AO2239"/>
      <c r="AQ2239"/>
      <c r="AR2239"/>
      <c r="AS2239"/>
      <c r="AT2239"/>
      <c r="AU2239"/>
      <c r="AV2239"/>
    </row>
    <row r="2240" spans="2:48" x14ac:dyDescent="0.25">
      <c r="B2240" t="s">
        <v>232</v>
      </c>
      <c r="C2240" s="19">
        <v>39896</v>
      </c>
      <c r="F2240">
        <v>161</v>
      </c>
      <c r="G2240" t="s">
        <v>77</v>
      </c>
      <c r="AM2240"/>
      <c r="AN2240"/>
      <c r="AO2240"/>
      <c r="AQ2240"/>
      <c r="AR2240"/>
      <c r="AS2240"/>
      <c r="AT2240"/>
      <c r="AU2240"/>
      <c r="AV2240"/>
    </row>
    <row r="2241" spans="2:48" x14ac:dyDescent="0.25">
      <c r="B2241" t="s">
        <v>233</v>
      </c>
      <c r="C2241" s="19">
        <v>39896</v>
      </c>
      <c r="F2241">
        <v>161</v>
      </c>
      <c r="G2241" t="s">
        <v>77</v>
      </c>
      <c r="AM2241"/>
      <c r="AN2241"/>
      <c r="AO2241"/>
      <c r="AQ2241"/>
      <c r="AR2241"/>
      <c r="AS2241"/>
      <c r="AT2241"/>
      <c r="AU2241"/>
      <c r="AV2241"/>
    </row>
    <row r="2242" spans="2:48" x14ac:dyDescent="0.25">
      <c r="B2242" t="s">
        <v>229</v>
      </c>
      <c r="C2242" s="19">
        <v>39897</v>
      </c>
      <c r="F2242">
        <v>162</v>
      </c>
      <c r="G2242" t="s">
        <v>77</v>
      </c>
      <c r="AM2242"/>
      <c r="AN2242"/>
      <c r="AO2242"/>
      <c r="AQ2242"/>
      <c r="AR2242"/>
      <c r="AS2242"/>
      <c r="AT2242"/>
      <c r="AU2242"/>
      <c r="AV2242"/>
    </row>
    <row r="2243" spans="2:48" x14ac:dyDescent="0.25">
      <c r="B2243" t="s">
        <v>230</v>
      </c>
      <c r="C2243" s="19">
        <v>39897</v>
      </c>
      <c r="F2243">
        <v>162</v>
      </c>
      <c r="G2243" t="s">
        <v>77</v>
      </c>
      <c r="AM2243"/>
      <c r="AN2243"/>
      <c r="AO2243"/>
      <c r="AQ2243"/>
      <c r="AR2243"/>
      <c r="AS2243"/>
      <c r="AT2243"/>
      <c r="AU2243"/>
      <c r="AV2243"/>
    </row>
    <row r="2244" spans="2:48" x14ac:dyDescent="0.25">
      <c r="B2244" t="s">
        <v>231</v>
      </c>
      <c r="C2244" s="19">
        <v>39897</v>
      </c>
      <c r="F2244">
        <v>162</v>
      </c>
      <c r="G2244" t="s">
        <v>77</v>
      </c>
      <c r="AM2244"/>
      <c r="AN2244"/>
      <c r="AO2244"/>
      <c r="AQ2244"/>
      <c r="AR2244"/>
      <c r="AS2244"/>
      <c r="AT2244"/>
      <c r="AU2244"/>
      <c r="AV2244"/>
    </row>
    <row r="2245" spans="2:48" x14ac:dyDescent="0.25">
      <c r="B2245" t="s">
        <v>232</v>
      </c>
      <c r="C2245" s="19">
        <v>39897</v>
      </c>
      <c r="F2245">
        <v>162</v>
      </c>
      <c r="G2245" t="s">
        <v>77</v>
      </c>
      <c r="AM2245"/>
      <c r="AN2245"/>
      <c r="AO2245"/>
      <c r="AQ2245"/>
      <c r="AR2245"/>
      <c r="AS2245"/>
      <c r="AT2245"/>
      <c r="AU2245"/>
      <c r="AV2245"/>
    </row>
    <row r="2246" spans="2:48" x14ac:dyDescent="0.25">
      <c r="B2246" t="s">
        <v>233</v>
      </c>
      <c r="C2246" s="19">
        <v>39897</v>
      </c>
      <c r="F2246">
        <v>162</v>
      </c>
      <c r="G2246" t="s">
        <v>77</v>
      </c>
      <c r="AM2246"/>
      <c r="AN2246"/>
      <c r="AO2246"/>
      <c r="AQ2246"/>
      <c r="AR2246"/>
      <c r="AS2246"/>
      <c r="AT2246"/>
      <c r="AU2246"/>
      <c r="AV2246"/>
    </row>
    <row r="2247" spans="2:48" x14ac:dyDescent="0.25">
      <c r="B2247" t="s">
        <v>229</v>
      </c>
      <c r="C2247" s="19"/>
      <c r="F2247" s="11"/>
      <c r="G2247" t="s">
        <v>77</v>
      </c>
      <c r="AM2247"/>
      <c r="AN2247"/>
      <c r="AO2247"/>
      <c r="AQ2247"/>
      <c r="AR2247"/>
      <c r="AS2247"/>
      <c r="AT2247"/>
      <c r="AU2247"/>
      <c r="AV2247"/>
    </row>
    <row r="2248" spans="2:48" x14ac:dyDescent="0.25">
      <c r="B2248" t="s">
        <v>230</v>
      </c>
      <c r="C2248" s="19"/>
      <c r="F2248" s="11"/>
      <c r="G2248" t="s">
        <v>77</v>
      </c>
      <c r="AM2248"/>
      <c r="AN2248"/>
      <c r="AO2248"/>
      <c r="AQ2248"/>
      <c r="AR2248"/>
      <c r="AS2248"/>
      <c r="AT2248"/>
      <c r="AU2248"/>
      <c r="AV2248"/>
    </row>
    <row r="2249" spans="2:48" x14ac:dyDescent="0.25">
      <c r="B2249" t="s">
        <v>231</v>
      </c>
      <c r="C2249" s="19"/>
      <c r="F2249" s="11"/>
      <c r="G2249" t="s">
        <v>77</v>
      </c>
      <c r="AM2249"/>
      <c r="AN2249"/>
      <c r="AO2249"/>
      <c r="AQ2249"/>
      <c r="AR2249"/>
      <c r="AS2249"/>
      <c r="AT2249"/>
      <c r="AU2249"/>
      <c r="AV2249"/>
    </row>
    <row r="2250" spans="2:48" x14ac:dyDescent="0.25">
      <c r="B2250" t="s">
        <v>232</v>
      </c>
      <c r="C2250" s="19"/>
      <c r="F2250" s="11"/>
      <c r="G2250" t="s">
        <v>77</v>
      </c>
      <c r="AM2250"/>
      <c r="AN2250"/>
      <c r="AO2250"/>
      <c r="AQ2250"/>
      <c r="AR2250"/>
      <c r="AS2250"/>
      <c r="AT2250"/>
      <c r="AU2250"/>
      <c r="AV2250"/>
    </row>
    <row r="2251" spans="2:48" x14ac:dyDescent="0.25">
      <c r="B2251" t="s">
        <v>233</v>
      </c>
      <c r="C2251" s="19"/>
      <c r="F2251" s="11"/>
      <c r="G2251" t="s">
        <v>77</v>
      </c>
      <c r="AM2251"/>
      <c r="AN2251"/>
      <c r="AO2251"/>
      <c r="AQ2251"/>
      <c r="AR2251"/>
      <c r="AS2251"/>
      <c r="AT2251"/>
      <c r="AU2251"/>
      <c r="AV2251"/>
    </row>
    <row r="2252" spans="2:48" x14ac:dyDescent="0.25">
      <c r="B2252" t="s">
        <v>229</v>
      </c>
      <c r="C2252" s="19"/>
      <c r="F2252" s="11"/>
      <c r="G2252" t="s">
        <v>77</v>
      </c>
      <c r="AM2252"/>
      <c r="AN2252"/>
      <c r="AO2252"/>
      <c r="AQ2252"/>
      <c r="AR2252"/>
      <c r="AS2252"/>
      <c r="AT2252"/>
      <c r="AU2252"/>
      <c r="AV2252"/>
    </row>
    <row r="2253" spans="2:48" x14ac:dyDescent="0.25">
      <c r="B2253" t="s">
        <v>230</v>
      </c>
      <c r="C2253" s="19"/>
      <c r="F2253" s="11"/>
      <c r="G2253" t="s">
        <v>77</v>
      </c>
      <c r="AM2253"/>
      <c r="AN2253"/>
      <c r="AO2253"/>
      <c r="AQ2253"/>
      <c r="AR2253"/>
      <c r="AS2253"/>
      <c r="AT2253"/>
      <c r="AU2253"/>
      <c r="AV2253"/>
    </row>
    <row r="2254" spans="2:48" x14ac:dyDescent="0.25">
      <c r="B2254" t="s">
        <v>231</v>
      </c>
      <c r="C2254" s="19"/>
      <c r="F2254" s="11"/>
      <c r="G2254" t="s">
        <v>77</v>
      </c>
      <c r="AM2254"/>
      <c r="AN2254"/>
      <c r="AO2254"/>
      <c r="AQ2254"/>
      <c r="AR2254"/>
      <c r="AS2254"/>
      <c r="AT2254"/>
      <c r="AU2254"/>
      <c r="AV2254"/>
    </row>
    <row r="2255" spans="2:48" x14ac:dyDescent="0.25">
      <c r="B2255" t="s">
        <v>232</v>
      </c>
      <c r="C2255" s="19"/>
      <c r="F2255" s="11"/>
      <c r="G2255" t="s">
        <v>77</v>
      </c>
      <c r="AM2255"/>
      <c r="AN2255"/>
      <c r="AO2255"/>
      <c r="AQ2255"/>
      <c r="AR2255"/>
      <c r="AS2255"/>
      <c r="AT2255"/>
      <c r="AU2255"/>
      <c r="AV2255"/>
    </row>
    <row r="2256" spans="2:48" x14ac:dyDescent="0.25">
      <c r="B2256" t="s">
        <v>233</v>
      </c>
      <c r="C2256" s="19"/>
      <c r="F2256" s="11"/>
      <c r="G2256" t="s">
        <v>77</v>
      </c>
      <c r="AM2256"/>
      <c r="AN2256"/>
      <c r="AO2256"/>
      <c r="AQ2256"/>
      <c r="AR2256"/>
      <c r="AS2256"/>
      <c r="AT2256"/>
      <c r="AU2256"/>
      <c r="AV2256"/>
    </row>
    <row r="2257" spans="2:109" x14ac:dyDescent="0.25">
      <c r="B2257" t="s">
        <v>229</v>
      </c>
      <c r="C2257" s="19"/>
      <c r="F2257" s="11"/>
      <c r="G2257" t="s">
        <v>77</v>
      </c>
      <c r="AM2257"/>
      <c r="AN2257"/>
      <c r="AO2257"/>
      <c r="AQ2257"/>
      <c r="AR2257"/>
      <c r="AS2257"/>
      <c r="AT2257"/>
      <c r="AU2257"/>
      <c r="AV2257"/>
    </row>
    <row r="2258" spans="2:109" x14ac:dyDescent="0.25">
      <c r="B2258" t="s">
        <v>230</v>
      </c>
      <c r="C2258" s="19"/>
      <c r="F2258" s="11"/>
      <c r="G2258" t="s">
        <v>77</v>
      </c>
      <c r="AM2258"/>
      <c r="AN2258"/>
      <c r="AO2258"/>
      <c r="AQ2258"/>
      <c r="AR2258"/>
      <c r="AS2258"/>
      <c r="AT2258"/>
      <c r="AU2258"/>
      <c r="AV2258"/>
    </row>
    <row r="2259" spans="2:109" x14ac:dyDescent="0.25">
      <c r="B2259" t="s">
        <v>231</v>
      </c>
      <c r="C2259" s="19"/>
      <c r="F2259" s="11"/>
      <c r="G2259" t="s">
        <v>77</v>
      </c>
      <c r="AM2259"/>
      <c r="AN2259"/>
      <c r="AO2259"/>
      <c r="AQ2259"/>
      <c r="AR2259"/>
      <c r="AS2259"/>
      <c r="AT2259"/>
      <c r="AU2259"/>
      <c r="AV2259"/>
    </row>
    <row r="2260" spans="2:109" x14ac:dyDescent="0.25">
      <c r="B2260" t="s">
        <v>232</v>
      </c>
      <c r="C2260" s="19"/>
      <c r="F2260" s="11"/>
      <c r="G2260" t="s">
        <v>77</v>
      </c>
      <c r="AM2260"/>
      <c r="AN2260"/>
      <c r="AO2260"/>
      <c r="AQ2260"/>
      <c r="AR2260"/>
      <c r="AS2260"/>
      <c r="AT2260"/>
      <c r="AU2260"/>
      <c r="AV2260"/>
    </row>
    <row r="2261" spans="2:109" x14ac:dyDescent="0.25">
      <c r="B2261" t="s">
        <v>233</v>
      </c>
      <c r="C2261" s="19"/>
      <c r="F2261" s="11"/>
      <c r="G2261" t="s">
        <v>77</v>
      </c>
      <c r="AM2261"/>
      <c r="AN2261"/>
      <c r="AO2261"/>
      <c r="AQ2261"/>
      <c r="AR2261"/>
      <c r="AS2261"/>
      <c r="AT2261"/>
      <c r="AU2261"/>
      <c r="AV2261"/>
    </row>
    <row r="2262" spans="2:109" x14ac:dyDescent="0.25">
      <c r="CJ2262" s="24"/>
      <c r="CM2262" s="24"/>
      <c r="CP2262" s="24"/>
      <c r="CS2262" s="24"/>
      <c r="CY2262" s="24"/>
      <c r="DB2262" s="24"/>
      <c r="DE2262" s="24"/>
    </row>
  </sheetData>
  <autoFilter ref="A1:FB2261" xr:uid="{C911DF83-7300-4B7A-8A42-16858D40307A}">
    <sortState xmlns:xlrd2="http://schemas.microsoft.com/office/spreadsheetml/2017/richdata2" ref="A2:FB2261">
      <sortCondition ref="A2:A2261"/>
      <sortCondition ref="C2:C2261"/>
    </sortState>
  </autoFilter>
  <sortState xmlns:xlrd2="http://schemas.microsoft.com/office/spreadsheetml/2017/richdata2" ref="A2:FB2261">
    <sortCondition ref="A2:A2261"/>
    <sortCondition ref="F2:F226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2025-05-09T00:33:41Z</dcterms:modified>
</cp:coreProperties>
</file>